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git\selectum\json\"/>
    </mc:Choice>
  </mc:AlternateContent>
  <bookViews>
    <workbookView xWindow="0" yWindow="0" windowWidth="22395" windowHeight="7095" tabRatio="827"/>
  </bookViews>
  <sheets>
    <sheet name="Game Schedule" sheetId="10" r:id="rId1"/>
    <sheet name="Week 14" sheetId="15" r:id="rId2"/>
    <sheet name="Week 13" sheetId="14" r:id="rId3"/>
    <sheet name="Week 12" sheetId="13" r:id="rId4"/>
    <sheet name="Week 11" sheetId="12" r:id="rId5"/>
    <sheet name="Week 10" sheetId="11" r:id="rId6"/>
    <sheet name="Week 09" sheetId="6" r:id="rId7"/>
    <sheet name="Week 08" sheetId="7" r:id="rId8"/>
    <sheet name="Week 07" sheetId="8" r:id="rId9"/>
    <sheet name="Week 06" sheetId="9" r:id="rId10"/>
    <sheet name="Week 05" sheetId="4" r:id="rId11"/>
    <sheet name="Week 04" sheetId="5" r:id="rId12"/>
    <sheet name="Week 03" sheetId="3" r:id="rId13"/>
    <sheet name="Week 02" sheetId="2" r:id="rId14"/>
    <sheet name="Week 01" sheetId="1" r:id="rId1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5" l="1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J17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L17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K17" i="15"/>
  <c r="M17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I17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N17" i="15"/>
  <c r="J16" i="15"/>
  <c r="L16" i="15"/>
  <c r="K16" i="15"/>
  <c r="M16" i="15"/>
  <c r="I16" i="15"/>
  <c r="N16" i="15"/>
  <c r="J15" i="15"/>
  <c r="L15" i="15"/>
  <c r="K15" i="15"/>
  <c r="M15" i="15"/>
  <c r="I15" i="15"/>
  <c r="N15" i="15"/>
  <c r="J14" i="15"/>
  <c r="L14" i="15"/>
  <c r="K14" i="15"/>
  <c r="M14" i="15"/>
  <c r="I14" i="15"/>
  <c r="N14" i="15"/>
  <c r="J13" i="15"/>
  <c r="L13" i="15"/>
  <c r="K13" i="15"/>
  <c r="M13" i="15"/>
  <c r="I13" i="15"/>
  <c r="N13" i="15"/>
  <c r="J12" i="15"/>
  <c r="L12" i="15"/>
  <c r="K12" i="15"/>
  <c r="M12" i="15"/>
  <c r="I12" i="15"/>
  <c r="N12" i="15"/>
  <c r="J11" i="15"/>
  <c r="L11" i="15"/>
  <c r="I11" i="15"/>
  <c r="M11" i="15"/>
  <c r="K11" i="15"/>
  <c r="N11" i="15"/>
  <c r="J10" i="15"/>
  <c r="L10" i="15"/>
  <c r="K10" i="15"/>
  <c r="M10" i="15"/>
  <c r="I10" i="15"/>
  <c r="N10" i="15"/>
  <c r="J9" i="15"/>
  <c r="L9" i="15"/>
  <c r="I9" i="15"/>
  <c r="M9" i="15"/>
  <c r="K9" i="15"/>
  <c r="N9" i="15"/>
  <c r="J8" i="15"/>
  <c r="L8" i="15"/>
  <c r="K8" i="15"/>
  <c r="M8" i="15"/>
  <c r="I8" i="15"/>
  <c r="N8" i="15"/>
  <c r="J7" i="15"/>
  <c r="L7" i="15"/>
  <c r="K7" i="15"/>
  <c r="M7" i="15"/>
  <c r="I7" i="15"/>
  <c r="N7" i="15"/>
  <c r="J6" i="15"/>
  <c r="L6" i="15"/>
  <c r="I6" i="15"/>
  <c r="M6" i="15"/>
  <c r="K6" i="15"/>
  <c r="N6" i="15"/>
  <c r="J5" i="15"/>
  <c r="L5" i="15"/>
  <c r="I5" i="15"/>
  <c r="M5" i="15"/>
  <c r="K5" i="15"/>
  <c r="N5" i="15"/>
  <c r="J4" i="15"/>
  <c r="L4" i="15"/>
  <c r="I4" i="15"/>
  <c r="M4" i="15"/>
  <c r="K4" i="15"/>
  <c r="N4" i="15"/>
  <c r="J3" i="15"/>
  <c r="L3" i="15"/>
  <c r="K3" i="15"/>
  <c r="M3" i="15"/>
  <c r="I3" i="15"/>
  <c r="N3" i="15"/>
  <c r="J2" i="15"/>
  <c r="L2" i="15"/>
  <c r="I2" i="15"/>
  <c r="M2" i="15"/>
  <c r="K2" i="15"/>
  <c r="N2" i="15"/>
  <c r="H107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J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L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I17" i="1"/>
  <c r="M1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K17" i="1"/>
  <c r="N17" i="1"/>
  <c r="J16" i="1"/>
  <c r="L16" i="1"/>
  <c r="K16" i="1"/>
  <c r="M16" i="1"/>
  <c r="I16" i="1"/>
  <c r="N16" i="1"/>
  <c r="J15" i="1"/>
  <c r="L15" i="1"/>
  <c r="K15" i="1"/>
  <c r="M15" i="1"/>
  <c r="I15" i="1"/>
  <c r="N15" i="1"/>
  <c r="J14" i="1"/>
  <c r="L14" i="1"/>
  <c r="I14" i="1"/>
  <c r="M14" i="1"/>
  <c r="K14" i="1"/>
  <c r="N14" i="1"/>
  <c r="J13" i="1"/>
  <c r="L13" i="1"/>
  <c r="K13" i="1"/>
  <c r="M13" i="1"/>
  <c r="I13" i="1"/>
  <c r="N13" i="1"/>
  <c r="J12" i="1"/>
  <c r="L12" i="1"/>
  <c r="I12" i="1"/>
  <c r="K12" i="1"/>
  <c r="M12" i="1"/>
  <c r="N12" i="1"/>
  <c r="J11" i="1"/>
  <c r="L11" i="1"/>
  <c r="K11" i="1"/>
  <c r="M11" i="1"/>
  <c r="I11" i="1"/>
  <c r="N11" i="1"/>
  <c r="J10" i="1"/>
  <c r="L10" i="1"/>
  <c r="K10" i="1"/>
  <c r="M10" i="1"/>
  <c r="I10" i="1"/>
  <c r="N10" i="1"/>
  <c r="J9" i="1"/>
  <c r="L9" i="1"/>
  <c r="K9" i="1"/>
  <c r="M9" i="1"/>
  <c r="I9" i="1"/>
  <c r="N9" i="1"/>
  <c r="J8" i="1"/>
  <c r="L8" i="1"/>
  <c r="I8" i="1"/>
  <c r="M8" i="1"/>
  <c r="K8" i="1"/>
  <c r="N8" i="1"/>
  <c r="J7" i="1"/>
  <c r="L7" i="1"/>
  <c r="I7" i="1"/>
  <c r="M7" i="1"/>
  <c r="K7" i="1"/>
  <c r="N7" i="1"/>
  <c r="J6" i="1"/>
  <c r="L6" i="1"/>
  <c r="I6" i="1"/>
  <c r="M6" i="1"/>
  <c r="K6" i="1"/>
  <c r="N6" i="1"/>
  <c r="J5" i="1"/>
  <c r="L5" i="1"/>
  <c r="K5" i="1"/>
  <c r="M5" i="1"/>
  <c r="I5" i="1"/>
  <c r="N5" i="1"/>
  <c r="J4" i="1"/>
  <c r="L4" i="1"/>
  <c r="I4" i="1"/>
  <c r="M4" i="1"/>
  <c r="K4" i="1"/>
  <c r="N4" i="1"/>
  <c r="J3" i="1"/>
  <c r="L3" i="1"/>
  <c r="K3" i="1"/>
  <c r="M3" i="1"/>
  <c r="I3" i="1"/>
  <c r="N3" i="1"/>
  <c r="J2" i="1"/>
  <c r="L2" i="1"/>
  <c r="I2" i="1"/>
  <c r="M2" i="1"/>
  <c r="K2" i="1"/>
  <c r="N2" i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J17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L17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K17" i="14"/>
  <c r="M17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I17" i="14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N17" i="14"/>
  <c r="J16" i="14"/>
  <c r="L16" i="14"/>
  <c r="K16" i="14"/>
  <c r="M16" i="14"/>
  <c r="I16" i="14"/>
  <c r="N16" i="14"/>
  <c r="J15" i="14"/>
  <c r="L15" i="14"/>
  <c r="I15" i="14"/>
  <c r="M15" i="14"/>
  <c r="K15" i="14"/>
  <c r="N15" i="14"/>
  <c r="J14" i="14"/>
  <c r="L14" i="14"/>
  <c r="I14" i="14"/>
  <c r="M14" i="14"/>
  <c r="K14" i="14"/>
  <c r="N14" i="14"/>
  <c r="J13" i="14"/>
  <c r="L13" i="14"/>
  <c r="I13" i="14"/>
  <c r="M13" i="14"/>
  <c r="K13" i="14"/>
  <c r="N13" i="14"/>
  <c r="J12" i="14"/>
  <c r="L12" i="14"/>
  <c r="K12" i="14"/>
  <c r="M12" i="14"/>
  <c r="I12" i="14"/>
  <c r="N12" i="14"/>
  <c r="J11" i="14"/>
  <c r="L11" i="14"/>
  <c r="K11" i="14"/>
  <c r="M11" i="14"/>
  <c r="I11" i="14"/>
  <c r="N11" i="14"/>
  <c r="J10" i="14"/>
  <c r="L10" i="14"/>
  <c r="K10" i="14"/>
  <c r="M10" i="14"/>
  <c r="I10" i="14"/>
  <c r="N10" i="14"/>
  <c r="J9" i="14"/>
  <c r="L9" i="14"/>
  <c r="K9" i="14"/>
  <c r="M9" i="14"/>
  <c r="I9" i="14"/>
  <c r="N9" i="14"/>
  <c r="J8" i="14"/>
  <c r="L8" i="14"/>
  <c r="K8" i="14"/>
  <c r="M8" i="14"/>
  <c r="I8" i="14"/>
  <c r="N8" i="14"/>
  <c r="J7" i="14"/>
  <c r="L7" i="14"/>
  <c r="I7" i="14"/>
  <c r="M7" i="14"/>
  <c r="K7" i="14"/>
  <c r="N7" i="14"/>
  <c r="J6" i="14"/>
  <c r="L6" i="14"/>
  <c r="K6" i="14"/>
  <c r="M6" i="14"/>
  <c r="I6" i="14"/>
  <c r="N6" i="14"/>
  <c r="J5" i="14"/>
  <c r="L5" i="14"/>
  <c r="I5" i="14"/>
  <c r="M5" i="14"/>
  <c r="K5" i="14"/>
  <c r="N5" i="14"/>
  <c r="J4" i="14"/>
  <c r="L4" i="14"/>
  <c r="I4" i="14"/>
  <c r="M4" i="14"/>
  <c r="K4" i="14"/>
  <c r="N4" i="14"/>
  <c r="J3" i="14"/>
  <c r="L3" i="14"/>
  <c r="I3" i="14"/>
  <c r="M3" i="14"/>
  <c r="K3" i="14"/>
  <c r="N3" i="14"/>
  <c r="J2" i="14"/>
  <c r="L2" i="14"/>
  <c r="K2" i="14"/>
  <c r="M2" i="14"/>
  <c r="I2" i="14"/>
  <c r="N2" i="14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J17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L17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I17" i="13"/>
  <c r="M17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K17" i="13"/>
  <c r="N17" i="13"/>
  <c r="J16" i="13"/>
  <c r="L16" i="13"/>
  <c r="K16" i="13"/>
  <c r="M16" i="13"/>
  <c r="I16" i="13"/>
  <c r="N16" i="13"/>
  <c r="J15" i="13"/>
  <c r="L15" i="13"/>
  <c r="I15" i="13"/>
  <c r="M15" i="13"/>
  <c r="K15" i="13"/>
  <c r="N15" i="13"/>
  <c r="J14" i="13"/>
  <c r="L14" i="13"/>
  <c r="I14" i="13"/>
  <c r="M14" i="13"/>
  <c r="K14" i="13"/>
  <c r="N14" i="13"/>
  <c r="J13" i="13"/>
  <c r="L13" i="13"/>
  <c r="I13" i="13"/>
  <c r="M13" i="13"/>
  <c r="K13" i="13"/>
  <c r="N13" i="13"/>
  <c r="J12" i="13"/>
  <c r="L12" i="13"/>
  <c r="K12" i="13"/>
  <c r="M12" i="13"/>
  <c r="I12" i="13"/>
  <c r="N12" i="13"/>
  <c r="J11" i="13"/>
  <c r="L11" i="13"/>
  <c r="I11" i="13"/>
  <c r="M11" i="13"/>
  <c r="K11" i="13"/>
  <c r="N11" i="13"/>
  <c r="J10" i="13"/>
  <c r="L10" i="13"/>
  <c r="K10" i="13"/>
  <c r="M10" i="13"/>
  <c r="I10" i="13"/>
  <c r="N10" i="13"/>
  <c r="J9" i="13"/>
  <c r="L9" i="13"/>
  <c r="K9" i="13"/>
  <c r="M9" i="13"/>
  <c r="I9" i="13"/>
  <c r="N9" i="13"/>
  <c r="J8" i="13"/>
  <c r="L8" i="13"/>
  <c r="K8" i="13"/>
  <c r="M8" i="13"/>
  <c r="I8" i="13"/>
  <c r="N8" i="13"/>
  <c r="J7" i="13"/>
  <c r="L7" i="13"/>
  <c r="I7" i="13"/>
  <c r="M7" i="13"/>
  <c r="K7" i="13"/>
  <c r="N7" i="13"/>
  <c r="J6" i="13"/>
  <c r="L6" i="13"/>
  <c r="K6" i="13"/>
  <c r="M6" i="13"/>
  <c r="I6" i="13"/>
  <c r="N6" i="13"/>
  <c r="J5" i="13"/>
  <c r="L5" i="13"/>
  <c r="K5" i="13"/>
  <c r="M5" i="13"/>
  <c r="I5" i="13"/>
  <c r="N5" i="13"/>
  <c r="J4" i="13"/>
  <c r="L4" i="13"/>
  <c r="I4" i="13"/>
  <c r="M4" i="13"/>
  <c r="K4" i="13"/>
  <c r="N4" i="13"/>
  <c r="J3" i="13"/>
  <c r="L3" i="13"/>
  <c r="I3" i="13"/>
  <c r="M3" i="13"/>
  <c r="K3" i="13"/>
  <c r="N3" i="13"/>
  <c r="J2" i="13"/>
  <c r="L2" i="13"/>
  <c r="I2" i="13"/>
  <c r="M2" i="13"/>
  <c r="K2" i="13"/>
  <c r="N2" i="13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J17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L17" i="12"/>
  <c r="M17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I17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K17" i="12"/>
  <c r="N17" i="12"/>
  <c r="J16" i="12"/>
  <c r="L16" i="12"/>
  <c r="M16" i="12"/>
  <c r="I16" i="12"/>
  <c r="K16" i="12"/>
  <c r="N16" i="12"/>
  <c r="J15" i="12"/>
  <c r="L15" i="12"/>
  <c r="K15" i="12"/>
  <c r="M15" i="12"/>
  <c r="I15" i="12"/>
  <c r="N15" i="12"/>
  <c r="J14" i="12"/>
  <c r="L14" i="12"/>
  <c r="I14" i="12"/>
  <c r="M14" i="12"/>
  <c r="K14" i="12"/>
  <c r="N14" i="12"/>
  <c r="J13" i="12"/>
  <c r="L13" i="12"/>
  <c r="K13" i="12"/>
  <c r="M13" i="12"/>
  <c r="I13" i="12"/>
  <c r="N13" i="12"/>
  <c r="J12" i="12"/>
  <c r="L12" i="12"/>
  <c r="K12" i="12"/>
  <c r="M12" i="12"/>
  <c r="I12" i="12"/>
  <c r="N12" i="12"/>
  <c r="J11" i="12"/>
  <c r="L11" i="12"/>
  <c r="I11" i="12"/>
  <c r="M11" i="12"/>
  <c r="K11" i="12"/>
  <c r="N11" i="12"/>
  <c r="J10" i="12"/>
  <c r="L10" i="12"/>
  <c r="K10" i="12"/>
  <c r="M10" i="12"/>
  <c r="I10" i="12"/>
  <c r="N10" i="12"/>
  <c r="J9" i="12"/>
  <c r="L9" i="12"/>
  <c r="I9" i="12"/>
  <c r="M9" i="12"/>
  <c r="K9" i="12"/>
  <c r="N9" i="12"/>
  <c r="J8" i="12"/>
  <c r="L8" i="12"/>
  <c r="I8" i="12"/>
  <c r="M8" i="12"/>
  <c r="K8" i="12"/>
  <c r="N8" i="12"/>
  <c r="J7" i="12"/>
  <c r="L7" i="12"/>
  <c r="K7" i="12"/>
  <c r="M7" i="12"/>
  <c r="I7" i="12"/>
  <c r="N7" i="12"/>
  <c r="J6" i="12"/>
  <c r="L6" i="12"/>
  <c r="K6" i="12"/>
  <c r="M6" i="12"/>
  <c r="I6" i="12"/>
  <c r="N6" i="12"/>
  <c r="J5" i="12"/>
  <c r="L5" i="12"/>
  <c r="I5" i="12"/>
  <c r="M5" i="12"/>
  <c r="K5" i="12"/>
  <c r="N5" i="12"/>
  <c r="J4" i="12"/>
  <c r="L4" i="12"/>
  <c r="K4" i="12"/>
  <c r="M4" i="12"/>
  <c r="I4" i="12"/>
  <c r="N4" i="12"/>
  <c r="J3" i="12"/>
  <c r="L3" i="12"/>
  <c r="I3" i="12"/>
  <c r="M3" i="12"/>
  <c r="K3" i="12"/>
  <c r="N3" i="12"/>
  <c r="J2" i="12"/>
  <c r="L2" i="12"/>
  <c r="K2" i="12"/>
  <c r="M2" i="12"/>
  <c r="I2" i="12"/>
  <c r="N2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J17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L17" i="11"/>
  <c r="M17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I17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K17" i="11"/>
  <c r="N17" i="11"/>
  <c r="J16" i="11"/>
  <c r="L16" i="11"/>
  <c r="M16" i="11"/>
  <c r="I16" i="11"/>
  <c r="K16" i="11"/>
  <c r="N16" i="11"/>
  <c r="J15" i="11"/>
  <c r="L15" i="11"/>
  <c r="K15" i="11"/>
  <c r="I15" i="11"/>
  <c r="M15" i="11"/>
  <c r="N15" i="11"/>
  <c r="J14" i="11"/>
  <c r="L14" i="11"/>
  <c r="K14" i="11"/>
  <c r="I14" i="11"/>
  <c r="M14" i="11"/>
  <c r="N14" i="11"/>
  <c r="J13" i="11"/>
  <c r="L13" i="11"/>
  <c r="K13" i="11"/>
  <c r="I13" i="11"/>
  <c r="M13" i="11"/>
  <c r="N13" i="11"/>
  <c r="J12" i="11"/>
  <c r="L12" i="11"/>
  <c r="K12" i="11"/>
  <c r="I12" i="11"/>
  <c r="M12" i="11"/>
  <c r="N12" i="11"/>
  <c r="J11" i="11"/>
  <c r="L11" i="11"/>
  <c r="K11" i="11"/>
  <c r="M11" i="11"/>
  <c r="I11" i="11"/>
  <c r="N11" i="11"/>
  <c r="J10" i="11"/>
  <c r="L10" i="11"/>
  <c r="K10" i="11"/>
  <c r="I10" i="11"/>
  <c r="M10" i="11"/>
  <c r="N10" i="11"/>
  <c r="J9" i="11"/>
  <c r="L9" i="11"/>
  <c r="K9" i="11"/>
  <c r="M9" i="11"/>
  <c r="I9" i="11"/>
  <c r="N9" i="11"/>
  <c r="J8" i="11"/>
  <c r="L8" i="11"/>
  <c r="K8" i="11"/>
  <c r="M8" i="11"/>
  <c r="I8" i="11"/>
  <c r="N8" i="11"/>
  <c r="J7" i="11"/>
  <c r="L7" i="11"/>
  <c r="K7" i="11"/>
  <c r="I7" i="11"/>
  <c r="M7" i="11"/>
  <c r="N7" i="11"/>
  <c r="J6" i="11"/>
  <c r="L6" i="11"/>
  <c r="K6" i="11"/>
  <c r="M6" i="11"/>
  <c r="I6" i="11"/>
  <c r="N6" i="11"/>
  <c r="J5" i="11"/>
  <c r="L5" i="11"/>
  <c r="K5" i="11"/>
  <c r="M5" i="11"/>
  <c r="I5" i="11"/>
  <c r="N5" i="11"/>
  <c r="J4" i="11"/>
  <c r="L4" i="11"/>
  <c r="I4" i="11"/>
  <c r="M4" i="11"/>
  <c r="K4" i="11"/>
  <c r="N4" i="11"/>
  <c r="J3" i="11"/>
  <c r="L3" i="11"/>
  <c r="K3" i="11"/>
  <c r="M3" i="11"/>
  <c r="I3" i="11"/>
  <c r="N3" i="11"/>
  <c r="J2" i="11"/>
  <c r="L2" i="11"/>
  <c r="I2" i="11"/>
  <c r="M2" i="11"/>
  <c r="K2" i="11"/>
  <c r="N2" i="11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H18" i="10"/>
  <c r="I18" i="10"/>
  <c r="J18" i="10"/>
  <c r="R18" i="10"/>
  <c r="H19" i="10"/>
  <c r="I19" i="10"/>
  <c r="J19" i="10"/>
  <c r="R19" i="10"/>
  <c r="H20" i="10"/>
  <c r="I20" i="10"/>
  <c r="J20" i="10"/>
  <c r="R20" i="10"/>
  <c r="H21" i="10"/>
  <c r="I21" i="10"/>
  <c r="J21" i="10"/>
  <c r="R21" i="10"/>
  <c r="H22" i="10"/>
  <c r="I22" i="10"/>
  <c r="J22" i="10"/>
  <c r="R22" i="10"/>
  <c r="H23" i="10"/>
  <c r="I23" i="10"/>
  <c r="J23" i="10"/>
  <c r="R23" i="10"/>
  <c r="H24" i="10"/>
  <c r="I24" i="10"/>
  <c r="J24" i="10"/>
  <c r="R24" i="10"/>
  <c r="H25" i="10"/>
  <c r="I25" i="10"/>
  <c r="J25" i="10"/>
  <c r="R25" i="10"/>
  <c r="H26" i="10"/>
  <c r="I26" i="10"/>
  <c r="J26" i="10"/>
  <c r="R26" i="10"/>
  <c r="H27" i="10"/>
  <c r="I27" i="10"/>
  <c r="J27" i="10"/>
  <c r="R27" i="10"/>
  <c r="H28" i="10"/>
  <c r="I28" i="10"/>
  <c r="J28" i="10"/>
  <c r="R28" i="10"/>
  <c r="H29" i="10"/>
  <c r="I29" i="10"/>
  <c r="J29" i="10"/>
  <c r="R29" i="10"/>
  <c r="H30" i="10"/>
  <c r="I30" i="10"/>
  <c r="J30" i="10"/>
  <c r="R30" i="10"/>
  <c r="H31" i="10"/>
  <c r="I31" i="10"/>
  <c r="J31" i="10"/>
  <c r="R31" i="10"/>
  <c r="H32" i="10"/>
  <c r="I32" i="10"/>
  <c r="J32" i="10"/>
  <c r="R32" i="10"/>
  <c r="H33" i="10"/>
  <c r="I33" i="10"/>
  <c r="J33" i="10"/>
  <c r="R33" i="10"/>
  <c r="H34" i="10"/>
  <c r="I34" i="10"/>
  <c r="J34" i="10"/>
  <c r="R34" i="10"/>
  <c r="H35" i="10"/>
  <c r="I35" i="10"/>
  <c r="J35" i="10"/>
  <c r="R35" i="10"/>
  <c r="H36" i="10"/>
  <c r="I36" i="10"/>
  <c r="J36" i="10"/>
  <c r="R36" i="10"/>
  <c r="H37" i="10"/>
  <c r="I37" i="10"/>
  <c r="J37" i="10"/>
  <c r="R37" i="10"/>
  <c r="H38" i="10"/>
  <c r="I38" i="10"/>
  <c r="J38" i="10"/>
  <c r="R38" i="10"/>
  <c r="H39" i="10"/>
  <c r="I39" i="10"/>
  <c r="J39" i="10"/>
  <c r="R39" i="10"/>
  <c r="H40" i="10"/>
  <c r="I40" i="10"/>
  <c r="J40" i="10"/>
  <c r="R40" i="10"/>
  <c r="H41" i="10"/>
  <c r="I41" i="10"/>
  <c r="J41" i="10"/>
  <c r="R41" i="10"/>
  <c r="H42" i="10"/>
  <c r="I42" i="10"/>
  <c r="J42" i="10"/>
  <c r="R42" i="10"/>
  <c r="H43" i="10"/>
  <c r="I43" i="10"/>
  <c r="J43" i="10"/>
  <c r="R43" i="10"/>
  <c r="H44" i="10"/>
  <c r="I44" i="10"/>
  <c r="J44" i="10"/>
  <c r="R44" i="10"/>
  <c r="H45" i="10"/>
  <c r="I45" i="10"/>
  <c r="J45" i="10"/>
  <c r="R45" i="10"/>
  <c r="H46" i="10"/>
  <c r="I46" i="10"/>
  <c r="J46" i="10"/>
  <c r="R46" i="10"/>
  <c r="H47" i="10"/>
  <c r="I47" i="10"/>
  <c r="J47" i="10"/>
  <c r="R47" i="10"/>
  <c r="H48" i="10"/>
  <c r="I48" i="10"/>
  <c r="J48" i="10"/>
  <c r="R48" i="10"/>
  <c r="H49" i="10"/>
  <c r="I49" i="10"/>
  <c r="J49" i="10"/>
  <c r="R49" i="10"/>
  <c r="H50" i="10"/>
  <c r="I50" i="10"/>
  <c r="J50" i="10"/>
  <c r="R50" i="10"/>
  <c r="H51" i="10"/>
  <c r="I51" i="10"/>
  <c r="J51" i="10"/>
  <c r="R51" i="10"/>
  <c r="H52" i="10"/>
  <c r="I52" i="10"/>
  <c r="J52" i="10"/>
  <c r="R52" i="10"/>
  <c r="H53" i="10"/>
  <c r="I53" i="10"/>
  <c r="J53" i="10"/>
  <c r="R53" i="10"/>
  <c r="H54" i="10"/>
  <c r="I54" i="10"/>
  <c r="J54" i="10"/>
  <c r="R54" i="10"/>
  <c r="H55" i="10"/>
  <c r="I55" i="10"/>
  <c r="J55" i="10"/>
  <c r="R55" i="10"/>
  <c r="H56" i="10"/>
  <c r="I56" i="10"/>
  <c r="J56" i="10"/>
  <c r="R56" i="10"/>
  <c r="H57" i="10"/>
  <c r="I57" i="10"/>
  <c r="J57" i="10"/>
  <c r="R57" i="10"/>
  <c r="H58" i="10"/>
  <c r="I58" i="10"/>
  <c r="J58" i="10"/>
  <c r="R58" i="10"/>
  <c r="H59" i="10"/>
  <c r="I59" i="10"/>
  <c r="J59" i="10"/>
  <c r="R59" i="10"/>
  <c r="H60" i="10"/>
  <c r="I60" i="10"/>
  <c r="J60" i="10"/>
  <c r="R60" i="10"/>
  <c r="H61" i="10"/>
  <c r="I61" i="10"/>
  <c r="J61" i="10"/>
  <c r="R61" i="10"/>
  <c r="H62" i="10"/>
  <c r="I62" i="10"/>
  <c r="J62" i="10"/>
  <c r="R62" i="10"/>
  <c r="H63" i="10"/>
  <c r="I63" i="10"/>
  <c r="J63" i="10"/>
  <c r="R63" i="10"/>
  <c r="H64" i="10"/>
  <c r="I64" i="10"/>
  <c r="J64" i="10"/>
  <c r="R64" i="10"/>
  <c r="H65" i="10"/>
  <c r="I65" i="10"/>
  <c r="J65" i="10"/>
  <c r="R65" i="10"/>
  <c r="H66" i="10"/>
  <c r="I66" i="10"/>
  <c r="J66" i="10"/>
  <c r="R66" i="10"/>
  <c r="H67" i="10"/>
  <c r="I67" i="10"/>
  <c r="J67" i="10"/>
  <c r="R67" i="10"/>
  <c r="H68" i="10"/>
  <c r="I68" i="10"/>
  <c r="J68" i="10"/>
  <c r="R68" i="10"/>
  <c r="H69" i="10"/>
  <c r="I69" i="10"/>
  <c r="J69" i="10"/>
  <c r="R69" i="10"/>
  <c r="H70" i="10"/>
  <c r="I70" i="10"/>
  <c r="J70" i="10"/>
  <c r="R70" i="10"/>
  <c r="H71" i="10"/>
  <c r="I71" i="10"/>
  <c r="J71" i="10"/>
  <c r="R71" i="10"/>
  <c r="H72" i="10"/>
  <c r="I72" i="10"/>
  <c r="J72" i="10"/>
  <c r="R72" i="10"/>
  <c r="H73" i="10"/>
  <c r="I73" i="10"/>
  <c r="J73" i="10"/>
  <c r="R73" i="10"/>
  <c r="H74" i="10"/>
  <c r="I74" i="10"/>
  <c r="J74" i="10"/>
  <c r="R74" i="10"/>
  <c r="H75" i="10"/>
  <c r="I75" i="10"/>
  <c r="J75" i="10"/>
  <c r="R75" i="10"/>
  <c r="H76" i="10"/>
  <c r="I76" i="10"/>
  <c r="J76" i="10"/>
  <c r="R76" i="10"/>
  <c r="H77" i="10"/>
  <c r="I77" i="10"/>
  <c r="J77" i="10"/>
  <c r="R77" i="10"/>
  <c r="H78" i="10"/>
  <c r="I78" i="10"/>
  <c r="J78" i="10"/>
  <c r="R78" i="10"/>
  <c r="H79" i="10"/>
  <c r="I79" i="10"/>
  <c r="J79" i="10"/>
  <c r="R79" i="10"/>
  <c r="H80" i="10"/>
  <c r="I80" i="10"/>
  <c r="J80" i="10"/>
  <c r="R80" i="10"/>
  <c r="H81" i="10"/>
  <c r="I81" i="10"/>
  <c r="J81" i="10"/>
  <c r="R81" i="10"/>
  <c r="H82" i="10"/>
  <c r="I82" i="10"/>
  <c r="J82" i="10"/>
  <c r="R82" i="10"/>
  <c r="H83" i="10"/>
  <c r="I83" i="10"/>
  <c r="J83" i="10"/>
  <c r="R83" i="10"/>
  <c r="H84" i="10"/>
  <c r="I84" i="10"/>
  <c r="J84" i="10"/>
  <c r="R84" i="10"/>
  <c r="H85" i="10"/>
  <c r="I85" i="10"/>
  <c r="J85" i="10"/>
  <c r="R85" i="10"/>
  <c r="H86" i="10"/>
  <c r="I86" i="10"/>
  <c r="J86" i="10"/>
  <c r="R86" i="10"/>
  <c r="H87" i="10"/>
  <c r="I87" i="10"/>
  <c r="J87" i="10"/>
  <c r="R87" i="10"/>
  <c r="H88" i="10"/>
  <c r="I88" i="10"/>
  <c r="J88" i="10"/>
  <c r="R88" i="10"/>
  <c r="H89" i="10"/>
  <c r="I89" i="10"/>
  <c r="J89" i="10"/>
  <c r="R89" i="10"/>
  <c r="H90" i="10"/>
  <c r="I90" i="10"/>
  <c r="J90" i="10"/>
  <c r="R90" i="10"/>
  <c r="H91" i="10"/>
  <c r="I91" i="10"/>
  <c r="J91" i="10"/>
  <c r="R91" i="10"/>
  <c r="H92" i="10"/>
  <c r="I92" i="10"/>
  <c r="J92" i="10"/>
  <c r="R92" i="10"/>
  <c r="H93" i="10"/>
  <c r="I93" i="10"/>
  <c r="J93" i="10"/>
  <c r="R93" i="10"/>
  <c r="H94" i="10"/>
  <c r="I94" i="10"/>
  <c r="J94" i="10"/>
  <c r="R94" i="10"/>
  <c r="H95" i="10"/>
  <c r="I95" i="10"/>
  <c r="J95" i="10"/>
  <c r="R95" i="10"/>
  <c r="H96" i="10"/>
  <c r="I96" i="10"/>
  <c r="J96" i="10"/>
  <c r="R96" i="10"/>
  <c r="H97" i="10"/>
  <c r="I97" i="10"/>
  <c r="J97" i="10"/>
  <c r="R97" i="10"/>
  <c r="H98" i="10"/>
  <c r="I98" i="10"/>
  <c r="J98" i="10"/>
  <c r="R98" i="10"/>
  <c r="H99" i="10"/>
  <c r="I99" i="10"/>
  <c r="J99" i="10"/>
  <c r="R99" i="10"/>
  <c r="H100" i="10"/>
  <c r="I100" i="10"/>
  <c r="J100" i="10"/>
  <c r="R100" i="10"/>
  <c r="H101" i="10"/>
  <c r="I101" i="10"/>
  <c r="J101" i="10"/>
  <c r="R101" i="10"/>
  <c r="H102" i="10"/>
  <c r="I102" i="10"/>
  <c r="J102" i="10"/>
  <c r="R102" i="10"/>
  <c r="H103" i="10"/>
  <c r="I103" i="10"/>
  <c r="J103" i="10"/>
  <c r="R103" i="10"/>
  <c r="H104" i="10"/>
  <c r="I104" i="10"/>
  <c r="J104" i="10"/>
  <c r="R104" i="10"/>
  <c r="H105" i="10"/>
  <c r="I105" i="10"/>
  <c r="J105" i="10"/>
  <c r="R105" i="10"/>
  <c r="H106" i="10"/>
  <c r="I106" i="10"/>
  <c r="J106" i="10"/>
  <c r="R106" i="10"/>
  <c r="I107" i="10"/>
  <c r="J107" i="10"/>
  <c r="R107" i="10"/>
  <c r="H108" i="10"/>
  <c r="I108" i="10"/>
  <c r="J108" i="10"/>
  <c r="R108" i="10"/>
  <c r="H109" i="10"/>
  <c r="I109" i="10"/>
  <c r="J109" i="10"/>
  <c r="R109" i="10"/>
  <c r="H110" i="10"/>
  <c r="I110" i="10"/>
  <c r="J110" i="10"/>
  <c r="R110" i="10"/>
  <c r="H111" i="10"/>
  <c r="I111" i="10"/>
  <c r="J111" i="10"/>
  <c r="R111" i="10"/>
  <c r="H112" i="10"/>
  <c r="I112" i="10"/>
  <c r="J112" i="10"/>
  <c r="R112" i="10"/>
  <c r="H113" i="10"/>
  <c r="I113" i="10"/>
  <c r="J113" i="10"/>
  <c r="R113" i="10"/>
  <c r="H114" i="10"/>
  <c r="I114" i="10"/>
  <c r="J114" i="10"/>
  <c r="R114" i="10"/>
  <c r="H115" i="10"/>
  <c r="I115" i="10"/>
  <c r="J115" i="10"/>
  <c r="R115" i="10"/>
  <c r="H116" i="10"/>
  <c r="I116" i="10"/>
  <c r="J116" i="10"/>
  <c r="R116" i="10"/>
  <c r="H117" i="10"/>
  <c r="I117" i="10"/>
  <c r="J117" i="10"/>
  <c r="R117" i="10"/>
  <c r="H118" i="10"/>
  <c r="I118" i="10"/>
  <c r="J118" i="10"/>
  <c r="R118" i="10"/>
  <c r="H119" i="10"/>
  <c r="I119" i="10"/>
  <c r="J119" i="10"/>
  <c r="R119" i="10"/>
  <c r="H120" i="10"/>
  <c r="I120" i="10"/>
  <c r="J120" i="10"/>
  <c r="R120" i="10"/>
  <c r="H121" i="10"/>
  <c r="I121" i="10"/>
  <c r="J121" i="10"/>
  <c r="R121" i="10"/>
  <c r="H122" i="10"/>
  <c r="I122" i="10"/>
  <c r="J122" i="10"/>
  <c r="R122" i="10"/>
  <c r="H123" i="10"/>
  <c r="I123" i="10"/>
  <c r="J123" i="10"/>
  <c r="R123" i="10"/>
  <c r="H124" i="10"/>
  <c r="I124" i="10"/>
  <c r="J124" i="10"/>
  <c r="R124" i="10"/>
  <c r="H125" i="10"/>
  <c r="I125" i="10"/>
  <c r="J125" i="10"/>
  <c r="R125" i="10"/>
  <c r="H126" i="10"/>
  <c r="I126" i="10"/>
  <c r="J126" i="10"/>
  <c r="R126" i="10"/>
  <c r="H127" i="10"/>
  <c r="I127" i="10"/>
  <c r="J127" i="10"/>
  <c r="R127" i="10"/>
  <c r="H128" i="10"/>
  <c r="I128" i="10"/>
  <c r="J128" i="10"/>
  <c r="R128" i="10"/>
  <c r="H129" i="10"/>
  <c r="I129" i="10"/>
  <c r="J129" i="10"/>
  <c r="R129" i="10"/>
  <c r="H130" i="10"/>
  <c r="I130" i="10"/>
  <c r="J130" i="10"/>
  <c r="R130" i="10"/>
  <c r="H131" i="10"/>
  <c r="I131" i="10"/>
  <c r="J131" i="10"/>
  <c r="R131" i="10"/>
  <c r="H132" i="10"/>
  <c r="I132" i="10"/>
  <c r="J132" i="10"/>
  <c r="R132" i="10"/>
  <c r="H133" i="10"/>
  <c r="I133" i="10"/>
  <c r="J133" i="10"/>
  <c r="R133" i="10"/>
  <c r="H134" i="10"/>
  <c r="I134" i="10"/>
  <c r="J134" i="10"/>
  <c r="R134" i="10"/>
  <c r="H135" i="10"/>
  <c r="I135" i="10"/>
  <c r="J135" i="10"/>
  <c r="R135" i="10"/>
  <c r="H136" i="10"/>
  <c r="I136" i="10"/>
  <c r="J136" i="10"/>
  <c r="R136" i="10"/>
  <c r="H137" i="10"/>
  <c r="I137" i="10"/>
  <c r="J137" i="10"/>
  <c r="R137" i="10"/>
  <c r="H138" i="10"/>
  <c r="I138" i="10"/>
  <c r="J138" i="10"/>
  <c r="R138" i="10"/>
  <c r="H139" i="10"/>
  <c r="I139" i="10"/>
  <c r="J139" i="10"/>
  <c r="R139" i="10"/>
  <c r="H140" i="10"/>
  <c r="I140" i="10"/>
  <c r="J140" i="10"/>
  <c r="R140" i="10"/>
  <c r="H141" i="10"/>
  <c r="I141" i="10"/>
  <c r="J141" i="10"/>
  <c r="R141" i="10"/>
  <c r="H142" i="10"/>
  <c r="I142" i="10"/>
  <c r="J142" i="10"/>
  <c r="R142" i="10"/>
  <c r="H143" i="10"/>
  <c r="I143" i="10"/>
  <c r="J143" i="10"/>
  <c r="R143" i="10"/>
  <c r="H144" i="10"/>
  <c r="I144" i="10"/>
  <c r="J144" i="10"/>
  <c r="R144" i="10"/>
  <c r="H145" i="10"/>
  <c r="I145" i="10"/>
  <c r="J145" i="10"/>
  <c r="R145" i="10"/>
  <c r="H146" i="10"/>
  <c r="I146" i="10"/>
  <c r="J146" i="10"/>
  <c r="R146" i="10"/>
  <c r="H147" i="10"/>
  <c r="I147" i="10"/>
  <c r="J147" i="10"/>
  <c r="R147" i="10"/>
  <c r="H148" i="10"/>
  <c r="I148" i="10"/>
  <c r="J148" i="10"/>
  <c r="R148" i="10"/>
  <c r="H149" i="10"/>
  <c r="I149" i="10"/>
  <c r="J149" i="10"/>
  <c r="R149" i="10"/>
  <c r="H150" i="10"/>
  <c r="I150" i="10"/>
  <c r="J150" i="10"/>
  <c r="R150" i="10"/>
  <c r="H151" i="10"/>
  <c r="I151" i="10"/>
  <c r="J151" i="10"/>
  <c r="R151" i="10"/>
  <c r="H152" i="10"/>
  <c r="I152" i="10"/>
  <c r="J152" i="10"/>
  <c r="R152" i="10"/>
  <c r="H153" i="10"/>
  <c r="I153" i="10"/>
  <c r="J153" i="10"/>
  <c r="R153" i="10"/>
  <c r="H154" i="10"/>
  <c r="I154" i="10"/>
  <c r="J154" i="10"/>
  <c r="R154" i="10"/>
  <c r="H155" i="10"/>
  <c r="I155" i="10"/>
  <c r="J155" i="10"/>
  <c r="R155" i="10"/>
  <c r="H156" i="10"/>
  <c r="I156" i="10"/>
  <c r="J156" i="10"/>
  <c r="R156" i="10"/>
  <c r="H157" i="10"/>
  <c r="I157" i="10"/>
  <c r="J157" i="10"/>
  <c r="R157" i="10"/>
  <c r="H158" i="10"/>
  <c r="I158" i="10"/>
  <c r="J158" i="10"/>
  <c r="R158" i="10"/>
  <c r="H159" i="10"/>
  <c r="I159" i="10"/>
  <c r="J159" i="10"/>
  <c r="R159" i="10"/>
  <c r="H160" i="10"/>
  <c r="I160" i="10"/>
  <c r="J160" i="10"/>
  <c r="R160" i="10"/>
  <c r="H161" i="10"/>
  <c r="I161" i="10"/>
  <c r="J161" i="10"/>
  <c r="R161" i="10"/>
  <c r="H162" i="10"/>
  <c r="I162" i="10"/>
  <c r="J162" i="10"/>
  <c r="R162" i="10"/>
  <c r="H163" i="10"/>
  <c r="I163" i="10"/>
  <c r="J163" i="10"/>
  <c r="R163" i="10"/>
  <c r="H164" i="10"/>
  <c r="I164" i="10"/>
  <c r="J164" i="10"/>
  <c r="R164" i="10"/>
  <c r="H165" i="10"/>
  <c r="I165" i="10"/>
  <c r="J165" i="10"/>
  <c r="R165" i="10"/>
  <c r="H166" i="10"/>
  <c r="I166" i="10"/>
  <c r="J166" i="10"/>
  <c r="R166" i="10"/>
  <c r="H167" i="10"/>
  <c r="I167" i="10"/>
  <c r="J167" i="10"/>
  <c r="R167" i="10"/>
  <c r="H168" i="10"/>
  <c r="I168" i="10"/>
  <c r="J168" i="10"/>
  <c r="R168" i="10"/>
  <c r="H169" i="10"/>
  <c r="I169" i="10"/>
  <c r="J169" i="10"/>
  <c r="R169" i="10"/>
  <c r="H170" i="10"/>
  <c r="I170" i="10"/>
  <c r="J170" i="10"/>
  <c r="R170" i="10"/>
  <c r="H171" i="10"/>
  <c r="I171" i="10"/>
  <c r="J171" i="10"/>
  <c r="R171" i="10"/>
  <c r="H172" i="10"/>
  <c r="I172" i="10"/>
  <c r="J172" i="10"/>
  <c r="R172" i="10"/>
  <c r="H173" i="10"/>
  <c r="I173" i="10"/>
  <c r="J173" i="10"/>
  <c r="R173" i="10"/>
  <c r="H174" i="10"/>
  <c r="I174" i="10"/>
  <c r="J174" i="10"/>
  <c r="R174" i="10"/>
  <c r="H175" i="10"/>
  <c r="I175" i="10"/>
  <c r="J175" i="10"/>
  <c r="R175" i="10"/>
  <c r="H176" i="10"/>
  <c r="I176" i="10"/>
  <c r="J176" i="10"/>
  <c r="R176" i="10"/>
  <c r="H177" i="10"/>
  <c r="I177" i="10"/>
  <c r="J177" i="10"/>
  <c r="R177" i="10"/>
  <c r="H178" i="10"/>
  <c r="I178" i="10"/>
  <c r="J178" i="10"/>
  <c r="R178" i="10"/>
  <c r="H179" i="10"/>
  <c r="I179" i="10"/>
  <c r="J179" i="10"/>
  <c r="R179" i="10"/>
  <c r="H180" i="10"/>
  <c r="I180" i="10"/>
  <c r="J180" i="10"/>
  <c r="R180" i="10"/>
  <c r="H181" i="10"/>
  <c r="I181" i="10"/>
  <c r="J181" i="10"/>
  <c r="R181" i="10"/>
  <c r="H182" i="10"/>
  <c r="I182" i="10"/>
  <c r="J182" i="10"/>
  <c r="R182" i="10"/>
  <c r="H183" i="10"/>
  <c r="I183" i="10"/>
  <c r="J183" i="10"/>
  <c r="R183" i="10"/>
  <c r="H184" i="10"/>
  <c r="I184" i="10"/>
  <c r="J184" i="10"/>
  <c r="R184" i="10"/>
  <c r="H185" i="10"/>
  <c r="I185" i="10"/>
  <c r="J185" i="10"/>
  <c r="R185" i="10"/>
  <c r="H186" i="10"/>
  <c r="I186" i="10"/>
  <c r="J186" i="10"/>
  <c r="R186" i="10"/>
  <c r="H187" i="10"/>
  <c r="I187" i="10"/>
  <c r="J187" i="10"/>
  <c r="R187" i="10"/>
  <c r="H188" i="10"/>
  <c r="I188" i="10"/>
  <c r="J188" i="10"/>
  <c r="R188" i="10"/>
  <c r="H189" i="10"/>
  <c r="I189" i="10"/>
  <c r="J189" i="10"/>
  <c r="R189" i="10"/>
  <c r="H190" i="10"/>
  <c r="I190" i="10"/>
  <c r="J190" i="10"/>
  <c r="R190" i="10"/>
  <c r="H191" i="10"/>
  <c r="I191" i="10"/>
  <c r="J191" i="10"/>
  <c r="R191" i="10"/>
  <c r="H192" i="10"/>
  <c r="I192" i="10"/>
  <c r="J192" i="10"/>
  <c r="R192" i="10"/>
  <c r="H193" i="10"/>
  <c r="I193" i="10"/>
  <c r="J193" i="10"/>
  <c r="R193" i="10"/>
  <c r="H194" i="10"/>
  <c r="I194" i="10"/>
  <c r="J194" i="10"/>
  <c r="R194" i="10"/>
  <c r="H195" i="10"/>
  <c r="I195" i="10"/>
  <c r="J195" i="10"/>
  <c r="R195" i="10"/>
  <c r="H196" i="10"/>
  <c r="I196" i="10"/>
  <c r="J196" i="10"/>
  <c r="R196" i="10"/>
  <c r="H197" i="10"/>
  <c r="I197" i="10"/>
  <c r="J197" i="10"/>
  <c r="R197" i="10"/>
  <c r="H198" i="10"/>
  <c r="I198" i="10"/>
  <c r="J198" i="10"/>
  <c r="R198" i="10"/>
  <c r="H199" i="10"/>
  <c r="I199" i="10"/>
  <c r="J199" i="10"/>
  <c r="R199" i="10"/>
  <c r="H200" i="10"/>
  <c r="I200" i="10"/>
  <c r="J200" i="10"/>
  <c r="R200" i="10"/>
  <c r="H201" i="10"/>
  <c r="I201" i="10"/>
  <c r="J201" i="10"/>
  <c r="R201" i="10"/>
  <c r="H202" i="10"/>
  <c r="I202" i="10"/>
  <c r="J202" i="10"/>
  <c r="R202" i="10"/>
  <c r="H203" i="10"/>
  <c r="I203" i="10"/>
  <c r="J203" i="10"/>
  <c r="R203" i="10"/>
  <c r="H204" i="10"/>
  <c r="I204" i="10"/>
  <c r="J204" i="10"/>
  <c r="R204" i="10"/>
  <c r="H205" i="10"/>
  <c r="I205" i="10"/>
  <c r="J205" i="10"/>
  <c r="R205" i="10"/>
  <c r="H206" i="10"/>
  <c r="I206" i="10"/>
  <c r="J206" i="10"/>
  <c r="R206" i="10"/>
  <c r="H207" i="10"/>
  <c r="I207" i="10"/>
  <c r="J207" i="10"/>
  <c r="R207" i="10"/>
  <c r="H208" i="10"/>
  <c r="I208" i="10"/>
  <c r="J208" i="10"/>
  <c r="R208" i="10"/>
  <c r="H209" i="10"/>
  <c r="I209" i="10"/>
  <c r="J209" i="10"/>
  <c r="R209" i="10"/>
  <c r="H210" i="10"/>
  <c r="I210" i="10"/>
  <c r="J210" i="10"/>
  <c r="R210" i="10"/>
  <c r="H211" i="10"/>
  <c r="I211" i="10"/>
  <c r="J211" i="10"/>
  <c r="R211" i="10"/>
  <c r="H212" i="10"/>
  <c r="I212" i="10"/>
  <c r="J212" i="10"/>
  <c r="R212" i="10"/>
  <c r="H213" i="10"/>
  <c r="I213" i="10"/>
  <c r="J213" i="10"/>
  <c r="R213" i="10"/>
  <c r="H214" i="10"/>
  <c r="I214" i="10"/>
  <c r="J214" i="10"/>
  <c r="R214" i="10"/>
  <c r="H215" i="10"/>
  <c r="I215" i="10"/>
  <c r="J215" i="10"/>
  <c r="R215" i="10"/>
  <c r="H216" i="10"/>
  <c r="I216" i="10"/>
  <c r="J216" i="10"/>
  <c r="R216" i="10"/>
  <c r="H217" i="10"/>
  <c r="I217" i="10"/>
  <c r="J217" i="10"/>
  <c r="R217" i="10"/>
  <c r="H218" i="10"/>
  <c r="I218" i="10"/>
  <c r="J218" i="10"/>
  <c r="R218" i="10"/>
  <c r="H219" i="10"/>
  <c r="I219" i="10"/>
  <c r="J219" i="10"/>
  <c r="R219" i="10"/>
  <c r="H220" i="10"/>
  <c r="I220" i="10"/>
  <c r="J220" i="10"/>
  <c r="R220" i="10"/>
  <c r="H221" i="10"/>
  <c r="I221" i="10"/>
  <c r="J221" i="10"/>
  <c r="R221" i="10"/>
  <c r="H222" i="10"/>
  <c r="I222" i="10"/>
  <c r="J222" i="10"/>
  <c r="R222" i="10"/>
  <c r="H223" i="10"/>
  <c r="I223" i="10"/>
  <c r="J223" i="10"/>
  <c r="R223" i="10"/>
  <c r="H224" i="10"/>
  <c r="I224" i="10"/>
  <c r="J224" i="10"/>
  <c r="R224" i="10"/>
  <c r="H225" i="10"/>
  <c r="I225" i="10"/>
  <c r="J225" i="10"/>
  <c r="R225" i="10"/>
  <c r="H226" i="10"/>
  <c r="I226" i="10"/>
  <c r="J226" i="10"/>
  <c r="R226" i="10"/>
  <c r="H227" i="10"/>
  <c r="I227" i="10"/>
  <c r="J227" i="10"/>
  <c r="R227" i="10"/>
  <c r="H228" i="10"/>
  <c r="I228" i="10"/>
  <c r="J228" i="10"/>
  <c r="R228" i="10"/>
  <c r="H229" i="10"/>
  <c r="I229" i="10"/>
  <c r="J229" i="10"/>
  <c r="R229" i="10"/>
  <c r="H230" i="10"/>
  <c r="I230" i="10"/>
  <c r="J230" i="10"/>
  <c r="R230" i="10"/>
  <c r="H231" i="10"/>
  <c r="I231" i="10"/>
  <c r="J231" i="10"/>
  <c r="R231" i="10"/>
  <c r="H232" i="10"/>
  <c r="I232" i="10"/>
  <c r="J232" i="10"/>
  <c r="R232" i="10"/>
  <c r="H233" i="10"/>
  <c r="I233" i="10"/>
  <c r="J233" i="10"/>
  <c r="R233" i="10"/>
  <c r="H234" i="10"/>
  <c r="I234" i="10"/>
  <c r="J234" i="10"/>
  <c r="R234" i="10"/>
  <c r="H235" i="10"/>
  <c r="I235" i="10"/>
  <c r="J235" i="10"/>
  <c r="R235" i="10"/>
  <c r="H236" i="10"/>
  <c r="I236" i="10"/>
  <c r="J236" i="10"/>
  <c r="R236" i="10"/>
  <c r="H237" i="10"/>
  <c r="I237" i="10"/>
  <c r="J237" i="10"/>
  <c r="R237" i="10"/>
  <c r="H238" i="10"/>
  <c r="I238" i="10"/>
  <c r="J238" i="10"/>
  <c r="R238" i="10"/>
  <c r="H239" i="10"/>
  <c r="I239" i="10"/>
  <c r="J239" i="10"/>
  <c r="R239" i="10"/>
  <c r="H240" i="10"/>
  <c r="I240" i="10"/>
  <c r="J240" i="10"/>
  <c r="R240" i="10"/>
  <c r="H241" i="10"/>
  <c r="I241" i="10"/>
  <c r="J241" i="10"/>
  <c r="R241" i="10"/>
  <c r="H242" i="10"/>
  <c r="I242" i="10"/>
  <c r="J242" i="10"/>
  <c r="R242" i="10"/>
  <c r="H243" i="10"/>
  <c r="I243" i="10"/>
  <c r="J243" i="10"/>
  <c r="R243" i="10"/>
  <c r="H244" i="10"/>
  <c r="I244" i="10"/>
  <c r="J244" i="10"/>
  <c r="R244" i="10"/>
  <c r="H245" i="10"/>
  <c r="I245" i="10"/>
  <c r="J245" i="10"/>
  <c r="R245" i="10"/>
  <c r="H246" i="10"/>
  <c r="I246" i="10"/>
  <c r="J246" i="10"/>
  <c r="R246" i="10"/>
  <c r="H247" i="10"/>
  <c r="I247" i="10"/>
  <c r="J247" i="10"/>
  <c r="R247" i="10"/>
  <c r="H248" i="10"/>
  <c r="I248" i="10"/>
  <c r="J248" i="10"/>
  <c r="R248" i="10"/>
  <c r="H249" i="10"/>
  <c r="I249" i="10"/>
  <c r="J249" i="10"/>
  <c r="R249" i="10"/>
  <c r="H250" i="10"/>
  <c r="I250" i="10"/>
  <c r="J250" i="10"/>
  <c r="R250" i="10"/>
  <c r="H251" i="10"/>
  <c r="I251" i="10"/>
  <c r="J251" i="10"/>
  <c r="R251" i="10"/>
  <c r="H252" i="10"/>
  <c r="I252" i="10"/>
  <c r="J252" i="10"/>
  <c r="R252" i="10"/>
  <c r="H253" i="10"/>
  <c r="I253" i="10"/>
  <c r="J253" i="10"/>
  <c r="R253" i="10"/>
  <c r="H254" i="10"/>
  <c r="I254" i="10"/>
  <c r="J254" i="10"/>
  <c r="R254" i="10"/>
  <c r="H255" i="10"/>
  <c r="I255" i="10"/>
  <c r="J255" i="10"/>
  <c r="R255" i="10"/>
  <c r="H256" i="10"/>
  <c r="I256" i="10"/>
  <c r="J256" i="10"/>
  <c r="R256" i="10"/>
  <c r="H257" i="10"/>
  <c r="I257" i="10"/>
  <c r="J257" i="10"/>
  <c r="R257" i="10"/>
  <c r="R2" i="10"/>
  <c r="G38" i="10"/>
  <c r="K38" i="10"/>
  <c r="G39" i="10"/>
  <c r="K39" i="10"/>
  <c r="G40" i="10"/>
  <c r="K40" i="10"/>
  <c r="G41" i="10"/>
  <c r="K41" i="10"/>
  <c r="G42" i="10"/>
  <c r="K42" i="10"/>
  <c r="G43" i="10"/>
  <c r="K43" i="10"/>
  <c r="G44" i="10"/>
  <c r="K44" i="10"/>
  <c r="G45" i="10"/>
  <c r="K45" i="10"/>
  <c r="G46" i="10"/>
  <c r="K46" i="10"/>
  <c r="G47" i="10"/>
  <c r="K47" i="10"/>
  <c r="G48" i="10"/>
  <c r="K48" i="10"/>
  <c r="G49" i="10"/>
  <c r="K49" i="10"/>
  <c r="G50" i="10"/>
  <c r="K50" i="10"/>
  <c r="G51" i="10"/>
  <c r="K51" i="10"/>
  <c r="G52" i="10"/>
  <c r="K52" i="10"/>
  <c r="G53" i="10"/>
  <c r="K53" i="10"/>
  <c r="G54" i="10"/>
  <c r="K54" i="10"/>
  <c r="G55" i="10"/>
  <c r="K55" i="10"/>
  <c r="G56" i="10"/>
  <c r="K56" i="10"/>
  <c r="G57" i="10"/>
  <c r="K57" i="10"/>
  <c r="G58" i="10"/>
  <c r="K58" i="10"/>
  <c r="G59" i="10"/>
  <c r="K59" i="10"/>
  <c r="G60" i="10"/>
  <c r="K60" i="10"/>
  <c r="G61" i="10"/>
  <c r="K61" i="10"/>
  <c r="G62" i="10"/>
  <c r="K62" i="10"/>
  <c r="G63" i="10"/>
  <c r="K63" i="10"/>
  <c r="G64" i="10"/>
  <c r="K64" i="10"/>
  <c r="G65" i="10"/>
  <c r="K65" i="10"/>
  <c r="G66" i="10"/>
  <c r="K66" i="10"/>
  <c r="G67" i="10"/>
  <c r="K67" i="10"/>
  <c r="G68" i="10"/>
  <c r="K68" i="10"/>
  <c r="G69" i="10"/>
  <c r="K69" i="10"/>
  <c r="G70" i="10"/>
  <c r="K70" i="10"/>
  <c r="G71" i="10"/>
  <c r="K71" i="10"/>
  <c r="G72" i="10"/>
  <c r="K72" i="10"/>
  <c r="G73" i="10"/>
  <c r="K73" i="10"/>
  <c r="G74" i="10"/>
  <c r="K74" i="10"/>
  <c r="G75" i="10"/>
  <c r="K75" i="10"/>
  <c r="G76" i="10"/>
  <c r="K76" i="10"/>
  <c r="G77" i="10"/>
  <c r="K77" i="10"/>
  <c r="G78" i="10"/>
  <c r="K78" i="10"/>
  <c r="G79" i="10"/>
  <c r="K79" i="10"/>
  <c r="G80" i="10"/>
  <c r="K80" i="10"/>
  <c r="G81" i="10"/>
  <c r="K81" i="10"/>
  <c r="G82" i="10"/>
  <c r="K82" i="10"/>
  <c r="G83" i="10"/>
  <c r="K83" i="10"/>
  <c r="G84" i="10"/>
  <c r="K84" i="10"/>
  <c r="G85" i="10"/>
  <c r="K85" i="10"/>
  <c r="G86" i="10"/>
  <c r="K86" i="10"/>
  <c r="G87" i="10"/>
  <c r="K87" i="10"/>
  <c r="G88" i="10"/>
  <c r="K88" i="10"/>
  <c r="G89" i="10"/>
  <c r="K89" i="10"/>
  <c r="G90" i="10"/>
  <c r="K90" i="10"/>
  <c r="G91" i="10"/>
  <c r="K91" i="10"/>
  <c r="G92" i="10"/>
  <c r="K92" i="10"/>
  <c r="G93" i="10"/>
  <c r="K93" i="10"/>
  <c r="G94" i="10"/>
  <c r="K94" i="10"/>
  <c r="G95" i="10"/>
  <c r="K95" i="10"/>
  <c r="G96" i="10"/>
  <c r="K96" i="10"/>
  <c r="G97" i="10"/>
  <c r="K97" i="10"/>
  <c r="G98" i="10"/>
  <c r="K98" i="10"/>
  <c r="G99" i="10"/>
  <c r="K99" i="10"/>
  <c r="G100" i="10"/>
  <c r="K100" i="10"/>
  <c r="G101" i="10"/>
  <c r="K101" i="10"/>
  <c r="G102" i="10"/>
  <c r="K102" i="10"/>
  <c r="G103" i="10"/>
  <c r="K103" i="10"/>
  <c r="G104" i="10"/>
  <c r="K104" i="10"/>
  <c r="G105" i="10"/>
  <c r="K105" i="10"/>
  <c r="G106" i="10"/>
  <c r="K106" i="10"/>
  <c r="G107" i="10"/>
  <c r="K107" i="10"/>
  <c r="G108" i="10"/>
  <c r="K108" i="10"/>
  <c r="G109" i="10"/>
  <c r="K109" i="10"/>
  <c r="G110" i="10"/>
  <c r="K110" i="10"/>
  <c r="G111" i="10"/>
  <c r="K111" i="10"/>
  <c r="G112" i="10"/>
  <c r="K112" i="10"/>
  <c r="G113" i="10"/>
  <c r="K113" i="10"/>
  <c r="G114" i="10"/>
  <c r="K114" i="10"/>
  <c r="G115" i="10"/>
  <c r="K115" i="10"/>
  <c r="G116" i="10"/>
  <c r="K116" i="10"/>
  <c r="G117" i="10"/>
  <c r="K117" i="10"/>
  <c r="G118" i="10"/>
  <c r="K118" i="10"/>
  <c r="G119" i="10"/>
  <c r="K119" i="10"/>
  <c r="G120" i="10"/>
  <c r="K120" i="10"/>
  <c r="G121" i="10"/>
  <c r="K121" i="10"/>
  <c r="G122" i="10"/>
  <c r="K122" i="10"/>
  <c r="G123" i="10"/>
  <c r="K123" i="10"/>
  <c r="G124" i="10"/>
  <c r="K124" i="10"/>
  <c r="G125" i="10"/>
  <c r="K125" i="10"/>
  <c r="G126" i="10"/>
  <c r="K126" i="10"/>
  <c r="G127" i="10"/>
  <c r="K127" i="10"/>
  <c r="G128" i="10"/>
  <c r="K128" i="10"/>
  <c r="G129" i="10"/>
  <c r="K129" i="10"/>
  <c r="G130" i="10"/>
  <c r="K130" i="10"/>
  <c r="G131" i="10"/>
  <c r="K131" i="10"/>
  <c r="G132" i="10"/>
  <c r="K132" i="10"/>
  <c r="G133" i="10"/>
  <c r="K133" i="10"/>
  <c r="G134" i="10"/>
  <c r="K134" i="10"/>
  <c r="G135" i="10"/>
  <c r="K135" i="10"/>
  <c r="G136" i="10"/>
  <c r="K136" i="10"/>
  <c r="G137" i="10"/>
  <c r="K137" i="10"/>
  <c r="G138" i="10"/>
  <c r="K138" i="10"/>
  <c r="G139" i="10"/>
  <c r="K139" i="10"/>
  <c r="G140" i="10"/>
  <c r="K140" i="10"/>
  <c r="G141" i="10"/>
  <c r="K141" i="10"/>
  <c r="G142" i="10"/>
  <c r="K142" i="10"/>
  <c r="G143" i="10"/>
  <c r="K143" i="10"/>
  <c r="G144" i="10"/>
  <c r="K144" i="10"/>
  <c r="G145" i="10"/>
  <c r="K145" i="10"/>
  <c r="G146" i="10"/>
  <c r="K146" i="10"/>
  <c r="G147" i="10"/>
  <c r="K147" i="10"/>
  <c r="G148" i="10"/>
  <c r="K148" i="10"/>
  <c r="G149" i="10"/>
  <c r="K149" i="10"/>
  <c r="G150" i="10"/>
  <c r="K150" i="10"/>
  <c r="G151" i="10"/>
  <c r="K151" i="10"/>
  <c r="G152" i="10"/>
  <c r="K152" i="10"/>
  <c r="G153" i="10"/>
  <c r="K153" i="10"/>
  <c r="G154" i="10"/>
  <c r="K154" i="10"/>
  <c r="G155" i="10"/>
  <c r="K155" i="10"/>
  <c r="G156" i="10"/>
  <c r="K156" i="10"/>
  <c r="G157" i="10"/>
  <c r="K157" i="10"/>
  <c r="G158" i="10"/>
  <c r="K158" i="10"/>
  <c r="G159" i="10"/>
  <c r="K159" i="10"/>
  <c r="G160" i="10"/>
  <c r="K160" i="10"/>
  <c r="G161" i="10"/>
  <c r="K161" i="10"/>
  <c r="G162" i="10"/>
  <c r="K162" i="10"/>
  <c r="G163" i="10"/>
  <c r="K163" i="10"/>
  <c r="G164" i="10"/>
  <c r="K164" i="10"/>
  <c r="G165" i="10"/>
  <c r="K165" i="10"/>
  <c r="G166" i="10"/>
  <c r="K166" i="10"/>
  <c r="G167" i="10"/>
  <c r="K167" i="10"/>
  <c r="G168" i="10"/>
  <c r="K168" i="10"/>
  <c r="G169" i="10"/>
  <c r="K169" i="10"/>
  <c r="G170" i="10"/>
  <c r="K170" i="10"/>
  <c r="G171" i="10"/>
  <c r="K171" i="10"/>
  <c r="G172" i="10"/>
  <c r="K172" i="10"/>
  <c r="G173" i="10"/>
  <c r="K173" i="10"/>
  <c r="G174" i="10"/>
  <c r="K174" i="10"/>
  <c r="G175" i="10"/>
  <c r="K175" i="10"/>
  <c r="G176" i="10"/>
  <c r="K176" i="10"/>
  <c r="G177" i="10"/>
  <c r="K177" i="10"/>
  <c r="G178" i="10"/>
  <c r="K178" i="10"/>
  <c r="G179" i="10"/>
  <c r="K179" i="10"/>
  <c r="G180" i="10"/>
  <c r="K180" i="10"/>
  <c r="G181" i="10"/>
  <c r="K181" i="10"/>
  <c r="G182" i="10"/>
  <c r="K182" i="10"/>
  <c r="G183" i="10"/>
  <c r="K183" i="10"/>
  <c r="G184" i="10"/>
  <c r="K184" i="10"/>
  <c r="G185" i="10"/>
  <c r="K185" i="10"/>
  <c r="G186" i="10"/>
  <c r="K186" i="10"/>
  <c r="G187" i="10"/>
  <c r="K187" i="10"/>
  <c r="G188" i="10"/>
  <c r="K188" i="10"/>
  <c r="G189" i="10"/>
  <c r="K189" i="10"/>
  <c r="G190" i="10"/>
  <c r="K190" i="10"/>
  <c r="G191" i="10"/>
  <c r="K191" i="10"/>
  <c r="G192" i="10"/>
  <c r="K192" i="10"/>
  <c r="G193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G210" i="10"/>
  <c r="K210" i="10"/>
  <c r="G211" i="10"/>
  <c r="K211" i="10"/>
  <c r="G212" i="10"/>
  <c r="K212" i="10"/>
  <c r="G213" i="10"/>
  <c r="K213" i="10"/>
  <c r="G214" i="10"/>
  <c r="K214" i="10"/>
  <c r="G215" i="10"/>
  <c r="K215" i="10"/>
  <c r="G216" i="10"/>
  <c r="K216" i="10"/>
  <c r="G217" i="10"/>
  <c r="K217" i="10"/>
  <c r="G218" i="10"/>
  <c r="K218" i="10"/>
  <c r="G219" i="10"/>
  <c r="K219" i="10"/>
  <c r="G220" i="10"/>
  <c r="K220" i="10"/>
  <c r="G221" i="10"/>
  <c r="K221" i="10"/>
  <c r="G222" i="10"/>
  <c r="K222" i="10"/>
  <c r="G223" i="10"/>
  <c r="K223" i="10"/>
  <c r="G224" i="10"/>
  <c r="K224" i="10"/>
  <c r="G225" i="10"/>
  <c r="K225" i="10"/>
  <c r="G226" i="10"/>
  <c r="K226" i="10"/>
  <c r="G227" i="10"/>
  <c r="K227" i="10"/>
  <c r="G228" i="10"/>
  <c r="K228" i="10"/>
  <c r="G229" i="10"/>
  <c r="K229" i="10"/>
  <c r="G230" i="10"/>
  <c r="K230" i="10"/>
  <c r="G231" i="10"/>
  <c r="K231" i="10"/>
  <c r="G232" i="10"/>
  <c r="K232" i="10"/>
  <c r="G233" i="10"/>
  <c r="K233" i="10"/>
  <c r="G234" i="10"/>
  <c r="K234" i="10"/>
  <c r="G235" i="10"/>
  <c r="K235" i="10"/>
  <c r="G236" i="10"/>
  <c r="K236" i="10"/>
  <c r="G237" i="10"/>
  <c r="K237" i="10"/>
  <c r="G238" i="10"/>
  <c r="K238" i="10"/>
  <c r="G239" i="10"/>
  <c r="K239" i="10"/>
  <c r="G240" i="10"/>
  <c r="K240" i="10"/>
  <c r="G241" i="10"/>
  <c r="K241" i="10"/>
  <c r="G242" i="10"/>
  <c r="K242" i="10"/>
  <c r="G243" i="10"/>
  <c r="K243" i="10"/>
  <c r="G244" i="10"/>
  <c r="K244" i="10"/>
  <c r="G245" i="10"/>
  <c r="K245" i="10"/>
  <c r="G246" i="10"/>
  <c r="K246" i="10"/>
  <c r="G247" i="10"/>
  <c r="K247" i="10"/>
  <c r="G248" i="10"/>
  <c r="K248" i="10"/>
  <c r="G249" i="10"/>
  <c r="K249" i="10"/>
  <c r="G250" i="10"/>
  <c r="K250" i="10"/>
  <c r="G251" i="10"/>
  <c r="K251" i="10"/>
  <c r="G252" i="10"/>
  <c r="K252" i="10"/>
  <c r="G253" i="10"/>
  <c r="K253" i="10"/>
  <c r="G254" i="10"/>
  <c r="K254" i="10"/>
  <c r="G255" i="10"/>
  <c r="K255" i="10"/>
  <c r="G256" i="10"/>
  <c r="K256" i="10"/>
  <c r="G257" i="10"/>
  <c r="K257" i="10"/>
  <c r="G34" i="10"/>
  <c r="K34" i="10"/>
  <c r="G35" i="10"/>
  <c r="K35" i="10"/>
  <c r="G36" i="10"/>
  <c r="K36" i="10"/>
  <c r="G37" i="10"/>
  <c r="K37" i="10"/>
  <c r="G3" i="10"/>
  <c r="H3" i="10"/>
  <c r="I3" i="10"/>
  <c r="J3" i="10"/>
  <c r="K3" i="10"/>
  <c r="G4" i="10"/>
  <c r="H4" i="10"/>
  <c r="I4" i="10"/>
  <c r="J4" i="10"/>
  <c r="K4" i="10"/>
  <c r="G5" i="10"/>
  <c r="H5" i="10"/>
  <c r="I5" i="10"/>
  <c r="J5" i="10"/>
  <c r="K5" i="10"/>
  <c r="G6" i="10"/>
  <c r="H6" i="10"/>
  <c r="I6" i="10"/>
  <c r="J6" i="10"/>
  <c r="K6" i="10"/>
  <c r="G7" i="10"/>
  <c r="H7" i="10"/>
  <c r="I7" i="10"/>
  <c r="J7" i="10"/>
  <c r="K7" i="10"/>
  <c r="G8" i="10"/>
  <c r="H8" i="10"/>
  <c r="I8" i="10"/>
  <c r="J8" i="10"/>
  <c r="K8" i="10"/>
  <c r="G9" i="10"/>
  <c r="H9" i="10"/>
  <c r="I9" i="10"/>
  <c r="J9" i="10"/>
  <c r="K9" i="10"/>
  <c r="G10" i="10"/>
  <c r="H10" i="10"/>
  <c r="I10" i="10"/>
  <c r="J10" i="10"/>
  <c r="K10" i="10"/>
  <c r="G11" i="10"/>
  <c r="H11" i="10"/>
  <c r="I11" i="10"/>
  <c r="J11" i="10"/>
  <c r="K11" i="10"/>
  <c r="G12" i="10"/>
  <c r="H12" i="10"/>
  <c r="I12" i="10"/>
  <c r="J12" i="10"/>
  <c r="K12" i="10"/>
  <c r="G13" i="10"/>
  <c r="H13" i="10"/>
  <c r="I13" i="10"/>
  <c r="J13" i="10"/>
  <c r="K13" i="10"/>
  <c r="G14" i="10"/>
  <c r="H14" i="10"/>
  <c r="I14" i="10"/>
  <c r="J14" i="10"/>
  <c r="K14" i="10"/>
  <c r="G15" i="10"/>
  <c r="H15" i="10"/>
  <c r="I15" i="10"/>
  <c r="J15" i="10"/>
  <c r="K15" i="10"/>
  <c r="G16" i="10"/>
  <c r="H16" i="10"/>
  <c r="I16" i="10"/>
  <c r="J16" i="10"/>
  <c r="K16" i="10"/>
  <c r="G17" i="10"/>
  <c r="H17" i="10"/>
  <c r="I17" i="10"/>
  <c r="J17" i="10"/>
  <c r="K17" i="10"/>
  <c r="G18" i="10"/>
  <c r="K18" i="10"/>
  <c r="G19" i="10"/>
  <c r="K19" i="10"/>
  <c r="G20" i="10"/>
  <c r="K20" i="10"/>
  <c r="G21" i="10"/>
  <c r="K21" i="10"/>
  <c r="G22" i="10"/>
  <c r="K22" i="10"/>
  <c r="G23" i="10"/>
  <c r="K23" i="10"/>
  <c r="G24" i="10"/>
  <c r="K24" i="10"/>
  <c r="G25" i="10"/>
  <c r="K25" i="10"/>
  <c r="G26" i="10"/>
  <c r="K26" i="10"/>
  <c r="G27" i="10"/>
  <c r="K27" i="10"/>
  <c r="G28" i="10"/>
  <c r="K28" i="10"/>
  <c r="G29" i="10"/>
  <c r="K29" i="10"/>
  <c r="G30" i="10"/>
  <c r="K30" i="10"/>
  <c r="G31" i="10"/>
  <c r="K31" i="10"/>
  <c r="G32" i="10"/>
  <c r="K32" i="10"/>
  <c r="G33" i="10"/>
  <c r="K33" i="10"/>
  <c r="G2" i="10"/>
  <c r="H2" i="10"/>
  <c r="I2" i="10"/>
  <c r="J2" i="10"/>
  <c r="K2" i="10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J17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L17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K17" i="9"/>
  <c r="M17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I17" i="9"/>
  <c r="N17" i="9"/>
  <c r="J16" i="9"/>
  <c r="L16" i="9"/>
  <c r="K16" i="9"/>
  <c r="M16" i="9"/>
  <c r="I16" i="9"/>
  <c r="N16" i="9"/>
  <c r="J15" i="9"/>
  <c r="L15" i="9"/>
  <c r="K15" i="9"/>
  <c r="I15" i="9"/>
  <c r="M15" i="9"/>
  <c r="N15" i="9"/>
  <c r="J14" i="9"/>
  <c r="L14" i="9"/>
  <c r="K14" i="9"/>
  <c r="I14" i="9"/>
  <c r="M14" i="9"/>
  <c r="N14" i="9"/>
  <c r="J13" i="9"/>
  <c r="L13" i="9"/>
  <c r="K13" i="9"/>
  <c r="M13" i="9"/>
  <c r="I13" i="9"/>
  <c r="N13" i="9"/>
  <c r="J12" i="9"/>
  <c r="L12" i="9"/>
  <c r="K12" i="9"/>
  <c r="I12" i="9"/>
  <c r="M12" i="9"/>
  <c r="N12" i="9"/>
  <c r="J11" i="9"/>
  <c r="L11" i="9"/>
  <c r="K11" i="9"/>
  <c r="M11" i="9"/>
  <c r="I11" i="9"/>
  <c r="N11" i="9"/>
  <c r="J10" i="9"/>
  <c r="L10" i="9"/>
  <c r="I10" i="9"/>
  <c r="M10" i="9"/>
  <c r="K10" i="9"/>
  <c r="N10" i="9"/>
  <c r="J9" i="9"/>
  <c r="L9" i="9"/>
  <c r="K9" i="9"/>
  <c r="M9" i="9"/>
  <c r="I9" i="9"/>
  <c r="N9" i="9"/>
  <c r="J8" i="9"/>
  <c r="L8" i="9"/>
  <c r="K8" i="9"/>
  <c r="M8" i="9"/>
  <c r="I8" i="9"/>
  <c r="N8" i="9"/>
  <c r="J7" i="9"/>
  <c r="L7" i="9"/>
  <c r="K7" i="9"/>
  <c r="M7" i="9"/>
  <c r="I7" i="9"/>
  <c r="N7" i="9"/>
  <c r="J6" i="9"/>
  <c r="L6" i="9"/>
  <c r="K6" i="9"/>
  <c r="I6" i="9"/>
  <c r="M6" i="9"/>
  <c r="N6" i="9"/>
  <c r="J5" i="9"/>
  <c r="L5" i="9"/>
  <c r="I5" i="9"/>
  <c r="K5" i="9"/>
  <c r="M5" i="9"/>
  <c r="N5" i="9"/>
  <c r="J4" i="9"/>
  <c r="L4" i="9"/>
  <c r="K4" i="9"/>
  <c r="M4" i="9"/>
  <c r="I4" i="9"/>
  <c r="N4" i="9"/>
  <c r="J3" i="9"/>
  <c r="L3" i="9"/>
  <c r="K3" i="9"/>
  <c r="M3" i="9"/>
  <c r="I3" i="9"/>
  <c r="N3" i="9"/>
  <c r="J2" i="9"/>
  <c r="L2" i="9"/>
  <c r="K2" i="9"/>
  <c r="M2" i="9"/>
  <c r="I2" i="9"/>
  <c r="N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J17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L17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K17" i="8"/>
  <c r="M1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I17" i="8"/>
  <c r="N17" i="8"/>
  <c r="J16" i="8"/>
  <c r="L16" i="8"/>
  <c r="K16" i="8"/>
  <c r="I16" i="8"/>
  <c r="M16" i="8"/>
  <c r="N16" i="8"/>
  <c r="J15" i="8"/>
  <c r="L15" i="8"/>
  <c r="K15" i="8"/>
  <c r="I15" i="8"/>
  <c r="M15" i="8"/>
  <c r="N15" i="8"/>
  <c r="J14" i="8"/>
  <c r="L14" i="8"/>
  <c r="K14" i="8"/>
  <c r="M14" i="8"/>
  <c r="I14" i="8"/>
  <c r="N14" i="8"/>
  <c r="J13" i="8"/>
  <c r="L13" i="8"/>
  <c r="K13" i="8"/>
  <c r="I13" i="8"/>
  <c r="M13" i="8"/>
  <c r="N13" i="8"/>
  <c r="J12" i="8"/>
  <c r="L12" i="8"/>
  <c r="K12" i="8"/>
  <c r="I12" i="8"/>
  <c r="M12" i="8"/>
  <c r="N12" i="8"/>
  <c r="J11" i="8"/>
  <c r="L11" i="8"/>
  <c r="K11" i="8"/>
  <c r="I11" i="8"/>
  <c r="M11" i="8"/>
  <c r="N11" i="8"/>
  <c r="J10" i="8"/>
  <c r="L10" i="8"/>
  <c r="I10" i="8"/>
  <c r="K10" i="8"/>
  <c r="M10" i="8"/>
  <c r="N10" i="8"/>
  <c r="J9" i="8"/>
  <c r="L9" i="8"/>
  <c r="K9" i="8"/>
  <c r="I9" i="8"/>
  <c r="M9" i="8"/>
  <c r="N9" i="8"/>
  <c r="J8" i="8"/>
  <c r="L8" i="8"/>
  <c r="K8" i="8"/>
  <c r="M8" i="8"/>
  <c r="I8" i="8"/>
  <c r="N8" i="8"/>
  <c r="J7" i="8"/>
  <c r="L7" i="8"/>
  <c r="K7" i="8"/>
  <c r="I7" i="8"/>
  <c r="M7" i="8"/>
  <c r="N7" i="8"/>
  <c r="J6" i="8"/>
  <c r="L6" i="8"/>
  <c r="K6" i="8"/>
  <c r="I6" i="8"/>
  <c r="M6" i="8"/>
  <c r="N6" i="8"/>
  <c r="J5" i="8"/>
  <c r="L5" i="8"/>
  <c r="I5" i="8"/>
  <c r="M5" i="8"/>
  <c r="K5" i="8"/>
  <c r="N5" i="8"/>
  <c r="J4" i="8"/>
  <c r="L4" i="8"/>
  <c r="K4" i="8"/>
  <c r="I4" i="8"/>
  <c r="M4" i="8"/>
  <c r="N4" i="8"/>
  <c r="J3" i="8"/>
  <c r="L3" i="8"/>
  <c r="K3" i="8"/>
  <c r="M3" i="8"/>
  <c r="I3" i="8"/>
  <c r="N3" i="8"/>
  <c r="J2" i="8"/>
  <c r="L2" i="8"/>
  <c r="K2" i="8"/>
  <c r="M2" i="8"/>
  <c r="I2" i="8"/>
  <c r="N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J17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L17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K17" i="7"/>
  <c r="M17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I17" i="7"/>
  <c r="N17" i="7"/>
  <c r="J16" i="7"/>
  <c r="L16" i="7"/>
  <c r="K16" i="7"/>
  <c r="M16" i="7"/>
  <c r="I16" i="7"/>
  <c r="N16" i="7"/>
  <c r="J15" i="7"/>
  <c r="L15" i="7"/>
  <c r="K15" i="7"/>
  <c r="I15" i="7"/>
  <c r="M15" i="7"/>
  <c r="N15" i="7"/>
  <c r="J14" i="7"/>
  <c r="L14" i="7"/>
  <c r="K14" i="7"/>
  <c r="M14" i="7"/>
  <c r="I14" i="7"/>
  <c r="N14" i="7"/>
  <c r="J13" i="7"/>
  <c r="L13" i="7"/>
  <c r="K13" i="7"/>
  <c r="I13" i="7"/>
  <c r="M13" i="7"/>
  <c r="N13" i="7"/>
  <c r="J12" i="7"/>
  <c r="L12" i="7"/>
  <c r="K12" i="7"/>
  <c r="I12" i="7"/>
  <c r="M12" i="7"/>
  <c r="N12" i="7"/>
  <c r="J11" i="7"/>
  <c r="L11" i="7"/>
  <c r="K11" i="7"/>
  <c r="M11" i="7"/>
  <c r="I11" i="7"/>
  <c r="N11" i="7"/>
  <c r="J10" i="7"/>
  <c r="L10" i="7"/>
  <c r="I10" i="7"/>
  <c r="K10" i="7"/>
  <c r="M10" i="7"/>
  <c r="N10" i="7"/>
  <c r="J9" i="7"/>
  <c r="L9" i="7"/>
  <c r="K9" i="7"/>
  <c r="M9" i="7"/>
  <c r="I9" i="7"/>
  <c r="N9" i="7"/>
  <c r="J8" i="7"/>
  <c r="L8" i="7"/>
  <c r="K8" i="7"/>
  <c r="I8" i="7"/>
  <c r="M8" i="7"/>
  <c r="N8" i="7"/>
  <c r="J7" i="7"/>
  <c r="L7" i="7"/>
  <c r="K7" i="7"/>
  <c r="M7" i="7"/>
  <c r="I7" i="7"/>
  <c r="N7" i="7"/>
  <c r="J6" i="7"/>
  <c r="L6" i="7"/>
  <c r="K6" i="7"/>
  <c r="I6" i="7"/>
  <c r="M6" i="7"/>
  <c r="N6" i="7"/>
  <c r="J5" i="7"/>
  <c r="L5" i="7"/>
  <c r="I5" i="7"/>
  <c r="M5" i="7"/>
  <c r="K5" i="7"/>
  <c r="N5" i="7"/>
  <c r="J4" i="7"/>
  <c r="L4" i="7"/>
  <c r="K4" i="7"/>
  <c r="M4" i="7"/>
  <c r="I4" i="7"/>
  <c r="N4" i="7"/>
  <c r="J3" i="7"/>
  <c r="L3" i="7"/>
  <c r="K3" i="7"/>
  <c r="I3" i="7"/>
  <c r="M3" i="7"/>
  <c r="N3" i="7"/>
  <c r="J2" i="7"/>
  <c r="L2" i="7"/>
  <c r="K2" i="7"/>
  <c r="I2" i="7"/>
  <c r="M2" i="7"/>
  <c r="N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J1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L17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K17" i="6"/>
  <c r="M1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I17" i="6"/>
  <c r="N17" i="6"/>
  <c r="J16" i="6"/>
  <c r="L16" i="6"/>
  <c r="K16" i="6"/>
  <c r="M16" i="6"/>
  <c r="I16" i="6"/>
  <c r="N16" i="6"/>
  <c r="J15" i="6"/>
  <c r="L15" i="6"/>
  <c r="K15" i="6"/>
  <c r="M15" i="6"/>
  <c r="I15" i="6"/>
  <c r="N15" i="6"/>
  <c r="J14" i="6"/>
  <c r="L14" i="6"/>
  <c r="K14" i="6"/>
  <c r="M14" i="6"/>
  <c r="I14" i="6"/>
  <c r="N14" i="6"/>
  <c r="J13" i="6"/>
  <c r="L13" i="6"/>
  <c r="K13" i="6"/>
  <c r="I13" i="6"/>
  <c r="M13" i="6"/>
  <c r="N13" i="6"/>
  <c r="J12" i="6"/>
  <c r="L12" i="6"/>
  <c r="K12" i="6"/>
  <c r="I12" i="6"/>
  <c r="M12" i="6"/>
  <c r="N12" i="6"/>
  <c r="J11" i="6"/>
  <c r="L11" i="6"/>
  <c r="K11" i="6"/>
  <c r="M11" i="6"/>
  <c r="I11" i="6"/>
  <c r="N11" i="6"/>
  <c r="J10" i="6"/>
  <c r="L10" i="6"/>
  <c r="I10" i="6"/>
  <c r="K10" i="6"/>
  <c r="M10" i="6"/>
  <c r="N10" i="6"/>
  <c r="J9" i="6"/>
  <c r="L9" i="6"/>
  <c r="K9" i="6"/>
  <c r="M9" i="6"/>
  <c r="I9" i="6"/>
  <c r="N9" i="6"/>
  <c r="J8" i="6"/>
  <c r="L8" i="6"/>
  <c r="K8" i="6"/>
  <c r="I8" i="6"/>
  <c r="M8" i="6"/>
  <c r="N8" i="6"/>
  <c r="J7" i="6"/>
  <c r="L7" i="6"/>
  <c r="K7" i="6"/>
  <c r="I7" i="6"/>
  <c r="M7" i="6"/>
  <c r="N7" i="6"/>
  <c r="J6" i="6"/>
  <c r="L6" i="6"/>
  <c r="K6" i="6"/>
  <c r="I6" i="6"/>
  <c r="M6" i="6"/>
  <c r="N6" i="6"/>
  <c r="J5" i="6"/>
  <c r="L5" i="6"/>
  <c r="I5" i="6"/>
  <c r="M5" i="6"/>
  <c r="K5" i="6"/>
  <c r="N5" i="6"/>
  <c r="J4" i="6"/>
  <c r="L4" i="6"/>
  <c r="K4" i="6"/>
  <c r="I4" i="6"/>
  <c r="M4" i="6"/>
  <c r="N4" i="6"/>
  <c r="J3" i="6"/>
  <c r="L3" i="6"/>
  <c r="K3" i="6"/>
  <c r="M3" i="6"/>
  <c r="I3" i="6"/>
  <c r="N3" i="6"/>
  <c r="J2" i="6"/>
  <c r="L2" i="6"/>
  <c r="K2" i="6"/>
  <c r="M2" i="6"/>
  <c r="I2" i="6"/>
  <c r="N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J17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L17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K17" i="5"/>
  <c r="M17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I17" i="5"/>
  <c r="N17" i="5"/>
  <c r="J16" i="5"/>
  <c r="L16" i="5"/>
  <c r="K16" i="5"/>
  <c r="I16" i="5"/>
  <c r="M16" i="5"/>
  <c r="N16" i="5"/>
  <c r="J15" i="5"/>
  <c r="L15" i="5"/>
  <c r="K15" i="5"/>
  <c r="M15" i="5"/>
  <c r="I15" i="5"/>
  <c r="N15" i="5"/>
  <c r="J14" i="5"/>
  <c r="L14" i="5"/>
  <c r="K14" i="5"/>
  <c r="M14" i="5"/>
  <c r="I14" i="5"/>
  <c r="N14" i="5"/>
  <c r="J13" i="5"/>
  <c r="L13" i="5"/>
  <c r="K13" i="5"/>
  <c r="I13" i="5"/>
  <c r="M13" i="5"/>
  <c r="N13" i="5"/>
  <c r="J12" i="5"/>
  <c r="L12" i="5"/>
  <c r="K12" i="5"/>
  <c r="M12" i="5"/>
  <c r="I12" i="5"/>
  <c r="N12" i="5"/>
  <c r="J11" i="5"/>
  <c r="L11" i="5"/>
  <c r="K11" i="5"/>
  <c r="M11" i="5"/>
  <c r="I11" i="5"/>
  <c r="N11" i="5"/>
  <c r="J10" i="5"/>
  <c r="L10" i="5"/>
  <c r="I10" i="5"/>
  <c r="M10" i="5"/>
  <c r="K10" i="5"/>
  <c r="N10" i="5"/>
  <c r="J9" i="5"/>
  <c r="L9" i="5"/>
  <c r="K9" i="5"/>
  <c r="M9" i="5"/>
  <c r="I9" i="5"/>
  <c r="N9" i="5"/>
  <c r="J8" i="5"/>
  <c r="L8" i="5"/>
  <c r="K8" i="5"/>
  <c r="I8" i="5"/>
  <c r="M8" i="5"/>
  <c r="N8" i="5"/>
  <c r="J7" i="5"/>
  <c r="L7" i="5"/>
  <c r="K7" i="5"/>
  <c r="I7" i="5"/>
  <c r="M7" i="5"/>
  <c r="N7" i="5"/>
  <c r="J6" i="5"/>
  <c r="L6" i="5"/>
  <c r="K6" i="5"/>
  <c r="M6" i="5"/>
  <c r="I6" i="5"/>
  <c r="N6" i="5"/>
  <c r="J5" i="5"/>
  <c r="L5" i="5"/>
  <c r="I5" i="5"/>
  <c r="K5" i="5"/>
  <c r="M5" i="5"/>
  <c r="N5" i="5"/>
  <c r="J4" i="5"/>
  <c r="L4" i="5"/>
  <c r="K4" i="5"/>
  <c r="I4" i="5"/>
  <c r="M4" i="5"/>
  <c r="N4" i="5"/>
  <c r="J3" i="5"/>
  <c r="L3" i="5"/>
  <c r="K3" i="5"/>
  <c r="I3" i="5"/>
  <c r="M3" i="5"/>
  <c r="N3" i="5"/>
  <c r="J2" i="5"/>
  <c r="L2" i="5"/>
  <c r="K2" i="5"/>
  <c r="M2" i="5"/>
  <c r="I2" i="5"/>
  <c r="N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J1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L1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K17" i="4"/>
  <c r="M1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I17" i="4"/>
  <c r="N17" i="4"/>
  <c r="J16" i="4"/>
  <c r="L16" i="4"/>
  <c r="K16" i="4"/>
  <c r="M16" i="4"/>
  <c r="I16" i="4"/>
  <c r="N16" i="4"/>
  <c r="J15" i="4"/>
  <c r="L15" i="4"/>
  <c r="K15" i="4"/>
  <c r="I15" i="4"/>
  <c r="M15" i="4"/>
  <c r="N15" i="4"/>
  <c r="J14" i="4"/>
  <c r="L14" i="4"/>
  <c r="K14" i="4"/>
  <c r="M14" i="4"/>
  <c r="I14" i="4"/>
  <c r="N14" i="4"/>
  <c r="J13" i="4"/>
  <c r="L13" i="4"/>
  <c r="K13" i="4"/>
  <c r="M13" i="4"/>
  <c r="I13" i="4"/>
  <c r="N13" i="4"/>
  <c r="J12" i="4"/>
  <c r="L12" i="4"/>
  <c r="K12" i="4"/>
  <c r="M12" i="4"/>
  <c r="I12" i="4"/>
  <c r="N12" i="4"/>
  <c r="J11" i="4"/>
  <c r="L11" i="4"/>
  <c r="K11" i="4"/>
  <c r="M11" i="4"/>
  <c r="I11" i="4"/>
  <c r="N11" i="4"/>
  <c r="J10" i="4"/>
  <c r="L10" i="4"/>
  <c r="I10" i="4"/>
  <c r="M10" i="4"/>
  <c r="K10" i="4"/>
  <c r="N10" i="4"/>
  <c r="J9" i="4"/>
  <c r="L9" i="4"/>
  <c r="K9" i="4"/>
  <c r="I9" i="4"/>
  <c r="M9" i="4"/>
  <c r="N9" i="4"/>
  <c r="J8" i="4"/>
  <c r="L8" i="4"/>
  <c r="K8" i="4"/>
  <c r="I8" i="4"/>
  <c r="M8" i="4"/>
  <c r="N8" i="4"/>
  <c r="J7" i="4"/>
  <c r="L7" i="4"/>
  <c r="K7" i="4"/>
  <c r="I7" i="4"/>
  <c r="M7" i="4"/>
  <c r="N7" i="4"/>
  <c r="J6" i="4"/>
  <c r="L6" i="4"/>
  <c r="K6" i="4"/>
  <c r="I6" i="4"/>
  <c r="M6" i="4"/>
  <c r="N6" i="4"/>
  <c r="J5" i="4"/>
  <c r="L5" i="4"/>
  <c r="I5" i="4"/>
  <c r="K5" i="4"/>
  <c r="M5" i="4"/>
  <c r="N5" i="4"/>
  <c r="J4" i="4"/>
  <c r="L4" i="4"/>
  <c r="K4" i="4"/>
  <c r="M4" i="4"/>
  <c r="I4" i="4"/>
  <c r="N4" i="4"/>
  <c r="J3" i="4"/>
  <c r="L3" i="4"/>
  <c r="K3" i="4"/>
  <c r="M3" i="4"/>
  <c r="I3" i="4"/>
  <c r="N3" i="4"/>
  <c r="J2" i="4"/>
  <c r="L2" i="4"/>
  <c r="K2" i="4"/>
  <c r="M2" i="4"/>
  <c r="I2" i="4"/>
  <c r="N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J1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L1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K17" i="3"/>
  <c r="M1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I17" i="3"/>
  <c r="N17" i="3"/>
  <c r="J16" i="3"/>
  <c r="L16" i="3"/>
  <c r="K16" i="3"/>
  <c r="M16" i="3"/>
  <c r="I16" i="3"/>
  <c r="N16" i="3"/>
  <c r="J15" i="3"/>
  <c r="L15" i="3"/>
  <c r="K15" i="3"/>
  <c r="I15" i="3"/>
  <c r="M15" i="3"/>
  <c r="N15" i="3"/>
  <c r="J14" i="3"/>
  <c r="L14" i="3"/>
  <c r="K14" i="3"/>
  <c r="M14" i="3"/>
  <c r="I14" i="3"/>
  <c r="N14" i="3"/>
  <c r="J13" i="3"/>
  <c r="L13" i="3"/>
  <c r="K13" i="3"/>
  <c r="M13" i="3"/>
  <c r="I13" i="3"/>
  <c r="N13" i="3"/>
  <c r="J12" i="3"/>
  <c r="L12" i="3"/>
  <c r="K12" i="3"/>
  <c r="I12" i="3"/>
  <c r="M12" i="3"/>
  <c r="N12" i="3"/>
  <c r="J11" i="3"/>
  <c r="L11" i="3"/>
  <c r="K11" i="3"/>
  <c r="M11" i="3"/>
  <c r="I11" i="3"/>
  <c r="N11" i="3"/>
  <c r="J10" i="3"/>
  <c r="L10" i="3"/>
  <c r="I10" i="3"/>
  <c r="K10" i="3"/>
  <c r="M10" i="3"/>
  <c r="N10" i="3"/>
  <c r="J9" i="3"/>
  <c r="L9" i="3"/>
  <c r="K9" i="3"/>
  <c r="M9" i="3"/>
  <c r="I9" i="3"/>
  <c r="N9" i="3"/>
  <c r="J8" i="3"/>
  <c r="L8" i="3"/>
  <c r="K8" i="3"/>
  <c r="I8" i="3"/>
  <c r="M8" i="3"/>
  <c r="N8" i="3"/>
  <c r="J7" i="3"/>
  <c r="L7" i="3"/>
  <c r="K7" i="3"/>
  <c r="I7" i="3"/>
  <c r="M7" i="3"/>
  <c r="N7" i="3"/>
  <c r="J6" i="3"/>
  <c r="L6" i="3"/>
  <c r="K6" i="3"/>
  <c r="I6" i="3"/>
  <c r="M6" i="3"/>
  <c r="N6" i="3"/>
  <c r="J5" i="3"/>
  <c r="L5" i="3"/>
  <c r="I5" i="3"/>
  <c r="M5" i="3"/>
  <c r="K5" i="3"/>
  <c r="N5" i="3"/>
  <c r="J4" i="3"/>
  <c r="L4" i="3"/>
  <c r="K4" i="3"/>
  <c r="I4" i="3"/>
  <c r="M4" i="3"/>
  <c r="N4" i="3"/>
  <c r="J3" i="3"/>
  <c r="L3" i="3"/>
  <c r="K3" i="3"/>
  <c r="M3" i="3"/>
  <c r="I3" i="3"/>
  <c r="N3" i="3"/>
  <c r="J2" i="3"/>
  <c r="L2" i="3"/>
  <c r="K2" i="3"/>
  <c r="I2" i="3"/>
  <c r="M2" i="3"/>
  <c r="N2" i="3"/>
  <c r="F3" i="2"/>
  <c r="J3" i="2"/>
  <c r="H3" i="2"/>
  <c r="L3" i="2"/>
  <c r="G3" i="2"/>
  <c r="K3" i="2"/>
  <c r="M3" i="2"/>
  <c r="E3" i="2"/>
  <c r="I3" i="2"/>
  <c r="N3" i="2"/>
  <c r="F4" i="2"/>
  <c r="J4" i="2"/>
  <c r="H4" i="2"/>
  <c r="L4" i="2"/>
  <c r="G4" i="2"/>
  <c r="K4" i="2"/>
  <c r="M4" i="2"/>
  <c r="E4" i="2"/>
  <c r="I4" i="2"/>
  <c r="N4" i="2"/>
  <c r="F5" i="2"/>
  <c r="J5" i="2"/>
  <c r="H5" i="2"/>
  <c r="L5" i="2"/>
  <c r="E5" i="2"/>
  <c r="I5" i="2"/>
  <c r="M5" i="2"/>
  <c r="G5" i="2"/>
  <c r="K5" i="2"/>
  <c r="N5" i="2"/>
  <c r="F6" i="2"/>
  <c r="J6" i="2"/>
  <c r="H6" i="2"/>
  <c r="L6" i="2"/>
  <c r="G6" i="2"/>
  <c r="K6" i="2"/>
  <c r="M6" i="2"/>
  <c r="E6" i="2"/>
  <c r="I6" i="2"/>
  <c r="N6" i="2"/>
  <c r="F7" i="2"/>
  <c r="J7" i="2"/>
  <c r="H7" i="2"/>
  <c r="L7" i="2"/>
  <c r="G7" i="2"/>
  <c r="K7" i="2"/>
  <c r="M7" i="2"/>
  <c r="E7" i="2"/>
  <c r="I7" i="2"/>
  <c r="N7" i="2"/>
  <c r="F8" i="2"/>
  <c r="J8" i="2"/>
  <c r="H8" i="2"/>
  <c r="L8" i="2"/>
  <c r="G8" i="2"/>
  <c r="K8" i="2"/>
  <c r="M8" i="2"/>
  <c r="E8" i="2"/>
  <c r="I8" i="2"/>
  <c r="N8" i="2"/>
  <c r="F9" i="2"/>
  <c r="J9" i="2"/>
  <c r="H9" i="2"/>
  <c r="L9" i="2"/>
  <c r="G9" i="2"/>
  <c r="K9" i="2"/>
  <c r="M9" i="2"/>
  <c r="E9" i="2"/>
  <c r="I9" i="2"/>
  <c r="N9" i="2"/>
  <c r="F10" i="2"/>
  <c r="J10" i="2"/>
  <c r="H10" i="2"/>
  <c r="L10" i="2"/>
  <c r="E10" i="2"/>
  <c r="I10" i="2"/>
  <c r="M10" i="2"/>
  <c r="G10" i="2"/>
  <c r="K10" i="2"/>
  <c r="N10" i="2"/>
  <c r="F11" i="2"/>
  <c r="J11" i="2"/>
  <c r="H11" i="2"/>
  <c r="L11" i="2"/>
  <c r="G11" i="2"/>
  <c r="K11" i="2"/>
  <c r="M11" i="2"/>
  <c r="E11" i="2"/>
  <c r="I11" i="2"/>
  <c r="N11" i="2"/>
  <c r="F12" i="2"/>
  <c r="J12" i="2"/>
  <c r="H12" i="2"/>
  <c r="L12" i="2"/>
  <c r="G12" i="2"/>
  <c r="K12" i="2"/>
  <c r="M12" i="2"/>
  <c r="E12" i="2"/>
  <c r="I12" i="2"/>
  <c r="N12" i="2"/>
  <c r="F13" i="2"/>
  <c r="J13" i="2"/>
  <c r="H13" i="2"/>
  <c r="L13" i="2"/>
  <c r="G13" i="2"/>
  <c r="K13" i="2"/>
  <c r="M13" i="2"/>
  <c r="E13" i="2"/>
  <c r="I13" i="2"/>
  <c r="N13" i="2"/>
  <c r="F14" i="2"/>
  <c r="J14" i="2"/>
  <c r="H14" i="2"/>
  <c r="L14" i="2"/>
  <c r="G14" i="2"/>
  <c r="K14" i="2"/>
  <c r="M14" i="2"/>
  <c r="E14" i="2"/>
  <c r="I14" i="2"/>
  <c r="N14" i="2"/>
  <c r="F15" i="2"/>
  <c r="J15" i="2"/>
  <c r="H15" i="2"/>
  <c r="L15" i="2"/>
  <c r="G15" i="2"/>
  <c r="K15" i="2"/>
  <c r="M15" i="2"/>
  <c r="E15" i="2"/>
  <c r="I15" i="2"/>
  <c r="N15" i="2"/>
  <c r="F16" i="2"/>
  <c r="J16" i="2"/>
  <c r="H16" i="2"/>
  <c r="L16" i="2"/>
  <c r="G16" i="2"/>
  <c r="K16" i="2"/>
  <c r="M16" i="2"/>
  <c r="E16" i="2"/>
  <c r="I16" i="2"/>
  <c r="N16" i="2"/>
  <c r="F17" i="2"/>
  <c r="J17" i="2"/>
  <c r="H17" i="2"/>
  <c r="L17" i="2"/>
  <c r="G17" i="2"/>
  <c r="K17" i="2"/>
  <c r="M17" i="2"/>
  <c r="E17" i="2"/>
  <c r="I17" i="2"/>
  <c r="N17" i="2"/>
  <c r="J2" i="2"/>
  <c r="L2" i="2"/>
  <c r="K2" i="2"/>
  <c r="M2" i="2"/>
  <c r="I2" i="2"/>
  <c r="N2" i="2"/>
</calcChain>
</file>

<file path=xl/sharedStrings.xml><?xml version="1.0" encoding="utf-8"?>
<sst xmlns="http://schemas.openxmlformats.org/spreadsheetml/2006/main" count="9199" uniqueCount="748">
  <si>
    <t>Wed, Sep 5NBC</t>
  </si>
  <si>
    <t>(1-0-0)</t>
  </si>
  <si>
    <t>Cowboys</t>
  </si>
  <si>
    <t>(0-1-0)</t>
  </si>
  <si>
    <t>Giants</t>
  </si>
  <si>
    <t>FINAL</t>
  </si>
  <si>
    <t>BIG PLAYS15</t>
  </si>
  <si>
    <t>FAN RATING75</t>
  </si>
  <si>
    <t>Bryant's 16-yard catch</t>
  </si>
  <si>
    <t> FULL GAME</t>
  </si>
  <si>
    <t>Sun, Sep 9DIRECTV 709CBS</t>
  </si>
  <si>
    <t>Dolphins</t>
  </si>
  <si>
    <t>Texans</t>
  </si>
  <si>
    <t>BIG PLAYS12</t>
  </si>
  <si>
    <t>FAN RATING45</t>
  </si>
  <si>
    <t>Dolphins vs. Texans highlights</t>
  </si>
  <si>
    <t>Sun, Sep 9DIRECTV 712CBS</t>
  </si>
  <si>
    <t>Patriots</t>
  </si>
  <si>
    <t>Titans</t>
  </si>
  <si>
    <t>BIG PLAYS11</t>
  </si>
  <si>
    <t>FAN RATING70</t>
  </si>
  <si>
    <t>GameDay: Patriots vs. Titans highlights</t>
  </si>
  <si>
    <t>Sun, Sep 9DIRECTV 705FOX</t>
  </si>
  <si>
    <t>Rams</t>
  </si>
  <si>
    <t>Lions</t>
  </si>
  <si>
    <t>FAN RATING73</t>
  </si>
  <si>
    <t>Rams vs. Lions highlights</t>
  </si>
  <si>
    <t>Sun, Sep 9DIRECTV 707FOX</t>
  </si>
  <si>
    <t>Redskins</t>
  </si>
  <si>
    <t>Saints</t>
  </si>
  <si>
    <t>BIG PLAYS14</t>
  </si>
  <si>
    <t>FAN RATING89</t>
  </si>
  <si>
    <t>GameDay: Redskins vs. Saints highlights</t>
  </si>
  <si>
    <t>Sun, Sep 9DIRECTV 704FOX</t>
  </si>
  <si>
    <t>Eagles</t>
  </si>
  <si>
    <t>Browns</t>
  </si>
  <si>
    <t>BIG PLAYS18</t>
  </si>
  <si>
    <t>FAN RATING29</t>
  </si>
  <si>
    <t>GameDay: Eagles vs Browns highlights</t>
  </si>
  <si>
    <t>Sun, Sep 9DIRECTV 706FOX</t>
  </si>
  <si>
    <t>Falcons</t>
  </si>
  <si>
    <t>Chiefs</t>
  </si>
  <si>
    <t>FAN RATING68</t>
  </si>
  <si>
    <t>Falcons vs. Chiefs highlights</t>
  </si>
  <si>
    <t>Sun, Sep 9DIRECTV 711CBS</t>
  </si>
  <si>
    <t>Bills</t>
  </si>
  <si>
    <t>Jets</t>
  </si>
  <si>
    <t>BIG PLAYS16</t>
  </si>
  <si>
    <t>FAN RATING67</t>
  </si>
  <si>
    <t>GameDay: Bills vs. Jets highlights</t>
  </si>
  <si>
    <t>Sun, Sep 9DIRECTV 710CBS</t>
  </si>
  <si>
    <t>Jaguars</t>
  </si>
  <si>
    <t>Vikings</t>
  </si>
  <si>
    <t>BIG PLAYS10</t>
  </si>
  <si>
    <t>Sun, Sep 9DIRECTV 708CBS</t>
  </si>
  <si>
    <t>Colts</t>
  </si>
  <si>
    <t>Bears</t>
  </si>
  <si>
    <t>FAN RATING78</t>
  </si>
  <si>
    <t>Gameday: Colts vs. Bears highlights</t>
  </si>
  <si>
    <t>Sun, Sep 9DIRECTV 713FOX</t>
  </si>
  <si>
    <t>Seahawks</t>
  </si>
  <si>
    <t>Cardinals</t>
  </si>
  <si>
    <t>Puzzling timeouts in Seattle</t>
  </si>
  <si>
    <t>Sun, Sep 9DIRECTV 715FOX</t>
  </si>
  <si>
    <t>Panthers</t>
  </si>
  <si>
    <t>Buccaneers</t>
  </si>
  <si>
    <t>BIG PLAYS7</t>
  </si>
  <si>
    <t>FAN RATING66</t>
  </si>
  <si>
    <t>GameDay: Panthers vs Buccaneers Highlights</t>
  </si>
  <si>
    <t>Sun, Sep 9DIRECTV 714FOX</t>
  </si>
  <si>
    <t>49ers</t>
  </si>
  <si>
    <t>Packers</t>
  </si>
  <si>
    <t>FAN RATING86</t>
  </si>
  <si>
    <t>GameDay: 49ers vs. Packers highlights</t>
  </si>
  <si>
    <t>Sun, Sep 9NBC</t>
  </si>
  <si>
    <t>Steelers</t>
  </si>
  <si>
    <t>Broncos</t>
  </si>
  <si>
    <t>FAN RATING87</t>
  </si>
  <si>
    <t>GameDay: Steelers vs. Broncos highlights</t>
  </si>
  <si>
    <t>Mon, Sep 10ESPN</t>
  </si>
  <si>
    <t>Bengals</t>
  </si>
  <si>
    <t>Ravens</t>
  </si>
  <si>
    <t>BIG PLAYS9</t>
  </si>
  <si>
    <t>Bengals vs. Ravens highlights</t>
  </si>
  <si>
    <t>Chargers</t>
  </si>
  <si>
    <t>Raiders</t>
  </si>
  <si>
    <t>BIG PLAYS6</t>
  </si>
  <si>
    <t>FAN RATING57</t>
  </si>
  <si>
    <t>Chargers vs. Raiders highlights</t>
  </si>
  <si>
    <t>Thu, Sep 13NFLN</t>
  </si>
  <si>
    <t>(1-1-0)</t>
  </si>
  <si>
    <t>FAN RATING58</t>
  </si>
  <si>
    <t>Bears vs. Packers highlights</t>
  </si>
  <si>
    <t>Sun, Sep 16DIRECTV 707FOX</t>
  </si>
  <si>
    <t>BIG PLAYS22</t>
  </si>
  <si>
    <t>GameDay: Buccaneers vs. Giants highlights</t>
  </si>
  <si>
    <t>Sun, Sep 16DIRECTV 711CBS</t>
  </si>
  <si>
    <t>(0-2-0)</t>
  </si>
  <si>
    <t>FAN RATING72</t>
  </si>
  <si>
    <t>Raiders vs. Dolphins highlights</t>
  </si>
  <si>
    <t>Sun, Sep 16DIRECTV 710CBS</t>
  </si>
  <si>
    <t>(2-0-0)</t>
  </si>
  <si>
    <t>BIG PLAYS8</t>
  </si>
  <si>
    <t>Texans vs. Jaguars highlights</t>
  </si>
  <si>
    <t>Sun, Sep 16DIRECTV 709CBS</t>
  </si>
  <si>
    <t>FAN RATING76</t>
  </si>
  <si>
    <t>Browns vs. Bengals highlights</t>
  </si>
  <si>
    <t>Sun, Sep 16DIRECTV 708CBS</t>
  </si>
  <si>
    <t>Chiefs vs Bills highlights</t>
  </si>
  <si>
    <t>Sun, Sep 16DIRECTV 712CBS</t>
  </si>
  <si>
    <t>BIG PLAYS21</t>
  </si>
  <si>
    <t>GameDay: Ravens vs. Eagles highlights</t>
  </si>
  <si>
    <t>Sun, Sep 16DIRECTV 704FOX</t>
  </si>
  <si>
    <t>FAN RATING74</t>
  </si>
  <si>
    <t>GameDay: Saints vs. Panthers</t>
  </si>
  <si>
    <t>Sun, Sep 16DIRECTV 706FOX</t>
  </si>
  <si>
    <t>GameDay: Cardinals vs. Patriots highlights</t>
  </si>
  <si>
    <t>Sun, Sep 16DIRECTV 705FOX</t>
  </si>
  <si>
    <t>FAN RATING71</t>
  </si>
  <si>
    <t>GameDay: Vikings vs. Colts</t>
  </si>
  <si>
    <t>Sun, Sep 16DIRECTV 713FOX</t>
  </si>
  <si>
    <t>BIG PLAYS17</t>
  </si>
  <si>
    <t>FAN RATING79</t>
  </si>
  <si>
    <t>GameDay: Redskins vs. Rams highlights</t>
  </si>
  <si>
    <t>Sun, Sep 16DIRECTV 714FOX</t>
  </si>
  <si>
    <t>FAN RATING63</t>
  </si>
  <si>
    <t>GameDay: Cowboys vs. Seahawks highlights</t>
  </si>
  <si>
    <t>Sun, Sep 16DIRECTV 715CBS</t>
  </si>
  <si>
    <t>GameDay: Jets vs. Steelers highlights</t>
  </si>
  <si>
    <t>Sun, Sep 16DIRECTV 716CBS</t>
  </si>
  <si>
    <t>GameDay: Titans vs Chargers highlights</t>
  </si>
  <si>
    <t>Sun, Sep 16NBC</t>
  </si>
  <si>
    <t>FAN RATING77</t>
  </si>
  <si>
    <t>GameDay: Lions vs 49ers highlights</t>
  </si>
  <si>
    <t>Mon, Sep 17ESPN</t>
  </si>
  <si>
    <t>FAN RATING60</t>
  </si>
  <si>
    <t>Broncos vs. Falcons highlights</t>
  </si>
  <si>
    <t>Winner</t>
  </si>
  <si>
    <t>Team1</t>
  </si>
  <si>
    <t>Team1 Score</t>
  </si>
  <si>
    <t>Team2</t>
  </si>
  <si>
    <t>Team2 Score</t>
  </si>
  <si>
    <t>Offset</t>
  </si>
  <si>
    <t>Pos1</t>
  </si>
  <si>
    <t>Pos2</t>
  </si>
  <si>
    <t>Pos3</t>
  </si>
  <si>
    <t>Pos4</t>
  </si>
  <si>
    <t>SQL</t>
  </si>
  <si>
    <t>insert into GameResult select gs.GameSpreadId,case when ft.TeamOtherName = '</t>
  </si>
  <si>
    <t>' then ft.TeamId else ut.TeamId end WinnerTeamId, case when ft.TeamOtherName = '</t>
  </si>
  <si>
    <t xml:space="preserve">' then </t>
  </si>
  <si>
    <t xml:space="preserve"> else </t>
  </si>
  <si>
    <t xml:space="preserve"> end FavoriteScore, case when ut.TeamOtherName = '</t>
  </si>
  <si>
    <t xml:space="preserve">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</si>
  <si>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</si>
  <si>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</si>
  <si>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</si>
  <si>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</si>
  <si>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</si>
  <si>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</si>
  <si>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</si>
  <si>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</si>
  <si>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</si>
  <si>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</si>
  <si>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</si>
  <si>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</si>
  <si>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</si>
  <si>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</si>
  <si>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</si>
  <si>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</si>
  <si>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' and ((ft.TeamOtherName = '</t>
  </si>
  <si>
    <t>' and ut.TeamOtherName = '</t>
  </si>
  <si>
    <t>') or (ft.TeamOtherName = '</t>
  </si>
  <si>
    <t>'))</t>
  </si>
  <si>
    <t>Thu, Sep 20NFLN</t>
  </si>
  <si>
    <t>(2-1-0)</t>
  </si>
  <si>
    <t>(1-2-0)</t>
  </si>
  <si>
    <t>FAN RATING52</t>
  </si>
  <si>
    <t>Giants vs. Panthers highlights</t>
  </si>
  <si>
    <t>Sun, Sep 23DIRECTV 705FOX</t>
  </si>
  <si>
    <t>FAN RATING34</t>
  </si>
  <si>
    <t>Buccaneers vs. Cowboys highlights</t>
  </si>
  <si>
    <t>Sun, Sep 23DIRECTV 709CBS</t>
  </si>
  <si>
    <t>Jaguars vs. Colts highlights</t>
  </si>
  <si>
    <t>Sun, Sep 23DIRECTV 708CBS</t>
  </si>
  <si>
    <t>(0-3-0)</t>
  </si>
  <si>
    <t>Bills vs. Browns highlights</t>
  </si>
  <si>
    <t>Sun, Sep 23DIRECTV 710CBS</t>
  </si>
  <si>
    <t>GameDay: Jets vs. Dolphins highlights</t>
  </si>
  <si>
    <t>Sun, Sep 23DIRECTV 711CBS</t>
  </si>
  <si>
    <t>FAN RATING82</t>
  </si>
  <si>
    <t>GameDay: Chiefs vs. Saints</t>
  </si>
  <si>
    <t>Sun, Sep 23DIRECTV 712CBS</t>
  </si>
  <si>
    <t>BIG PLAYS19</t>
  </si>
  <si>
    <t>GameDay: Bengals vs. Redskins highlights</t>
  </si>
  <si>
    <t>Sun, Sep 23DIRECTV 704FOX</t>
  </si>
  <si>
    <t>BIG PLAYS5</t>
  </si>
  <si>
    <t>FAN RATING50</t>
  </si>
  <si>
    <t>Rams vs. Bears highlights</t>
  </si>
  <si>
    <t>Sun, Sep 23DIRECTV 706FOX</t>
  </si>
  <si>
    <t>49ers vs. Vikings highlights</t>
  </si>
  <si>
    <t>Sun, Sep 23DIRECTV 707FOX</t>
  </si>
  <si>
    <t>FAN RATING93</t>
  </si>
  <si>
    <t>GameDay: Lions vs. Titans highlights</t>
  </si>
  <si>
    <t>Sun, Sep 23DIRECTV 714FOX</t>
  </si>
  <si>
    <t>(3-0-0)</t>
  </si>
  <si>
    <t>GameDay: Falcons vs. Chargers highlights</t>
  </si>
  <si>
    <t>Sun, Sep 23DIRECTV 713FOX</t>
  </si>
  <si>
    <t>GameDay: Eagles vs. Cardinals highlights</t>
  </si>
  <si>
    <t>Sun, Sep 23DIRECTV 716CBS</t>
  </si>
  <si>
    <t>GameDay: Steelers vs. Raiders highlights</t>
  </si>
  <si>
    <t>Sun, Sep 23DIRECTV 715CBS</t>
  </si>
  <si>
    <t>GameDay: Texans vs. Broncos highlights</t>
  </si>
  <si>
    <t>Sun, Sep 23NBC</t>
  </si>
  <si>
    <t>FAN RATING90</t>
  </si>
  <si>
    <t>GameDay: Patriots vs. Ravens highlights</t>
  </si>
  <si>
    <t>Mon, Sep 24ESPN</t>
  </si>
  <si>
    <t>FAN RATING85</t>
  </si>
  <si>
    <t>Green Bay Packers' failed two-point attempt</t>
  </si>
  <si>
    <t>Thu, Sep 27NFLN</t>
  </si>
  <si>
    <t>(0-4-0)</t>
  </si>
  <si>
    <t>(3-1-0)</t>
  </si>
  <si>
    <t>FAN RATING51</t>
  </si>
  <si>
    <t>Lewis swings by the set</t>
  </si>
  <si>
    <t>Sun, Sep 30DIRECTV 708CBS</t>
  </si>
  <si>
    <t>(2-2-0)</t>
  </si>
  <si>
    <t>BIG PLAYS27</t>
  </si>
  <si>
    <t>FAN RATING83</t>
  </si>
  <si>
    <t>GameDay: Patriots vs. Bills highlights</t>
  </si>
  <si>
    <t>Sun, Sep 30DIRECTV 706FOX</t>
  </si>
  <si>
    <t>FAN RATING69</t>
  </si>
  <si>
    <t>GameDay: 49ers vs. Jets highlight</t>
  </si>
  <si>
    <t>Sun, Sep 30DIRECTV 707FOX</t>
  </si>
  <si>
    <t>FAN RATING56</t>
  </si>
  <si>
    <t>Seahawks vs. Rams highlights</t>
  </si>
  <si>
    <t>Sun, Sep 30DIRECTV 704FOX</t>
  </si>
  <si>
    <t>(1-3-0)</t>
  </si>
  <si>
    <t>(4-0-0)</t>
  </si>
  <si>
    <t>FAN RATING92</t>
  </si>
  <si>
    <t>GameDay: Panthers vs. Falcons highlights</t>
  </si>
  <si>
    <t>Sun, Sep 30DIRECTV 705FOX</t>
  </si>
  <si>
    <t>Vikings vs. Lions highlights</t>
  </si>
  <si>
    <t>Sun, Sep 30DIRECTV 710CBS</t>
  </si>
  <si>
    <t>Chargers vs. Chiefs highlights</t>
  </si>
  <si>
    <t>Sun, Sep 30DIRECTV 709CBS</t>
  </si>
  <si>
    <t>Titans vs. Texans highlights</t>
  </si>
  <si>
    <t>Sun, Sep 30DIRECTV 712CBS</t>
  </si>
  <si>
    <t>FAN RATING64</t>
  </si>
  <si>
    <t>Bengals vs. Jaguars highlights</t>
  </si>
  <si>
    <t>Sun, Sep 30DIRECTV 713CBS</t>
  </si>
  <si>
    <t>Raiders vs. Broncos highlights</t>
  </si>
  <si>
    <t>Sun, Sep 30DIRECTV 711CBS</t>
  </si>
  <si>
    <t>BIG PLAYS20</t>
  </si>
  <si>
    <t>GameDay: Dolphins vs. Cardinals highlights</t>
  </si>
  <si>
    <t>Sun, Sep 30DIRECTV 715FOX</t>
  </si>
  <si>
    <t>FAN RATING80</t>
  </si>
  <si>
    <t>GameDay: Redskins vs Buccaneers highlights</t>
  </si>
  <si>
    <t>Sun, Sep 30DIRECTV 714FOX</t>
  </si>
  <si>
    <t>FAN RATING81</t>
  </si>
  <si>
    <t>GameDay: Saints vs. Packers highlights</t>
  </si>
  <si>
    <t>Sun, Sep 30NBC</t>
  </si>
  <si>
    <t>BIG PLAYS13</t>
  </si>
  <si>
    <t>GameDay: Giants vs. Eagles highlights</t>
  </si>
  <si>
    <t>Mon, Oct 1ESPN</t>
  </si>
  <si>
    <t>Bears vs. Cowboys highlights</t>
  </si>
  <si>
    <t>Thu, Oct 4NFLN</t>
  </si>
  <si>
    <t>(4-1-0)</t>
  </si>
  <si>
    <t>(3-2-0)</t>
  </si>
  <si>
    <t>Cardinals vs. Rams highlights</t>
  </si>
  <si>
    <t>Sun, Oct 7DIRECTV 705FOX</t>
  </si>
  <si>
    <t>FAN RATING61</t>
  </si>
  <si>
    <t>GameDay: Eagles vs. Steelers</t>
  </si>
  <si>
    <t>Sun, Oct 7DIRECTV 704FOX</t>
  </si>
  <si>
    <t>(2-3-0)</t>
  </si>
  <si>
    <t>GameDay: Packers vs. Colts highlights</t>
  </si>
  <si>
    <t>Sun, Oct 7DIRECTV 709CBS</t>
  </si>
  <si>
    <t>(0-5-0)</t>
  </si>
  <si>
    <t>GameDay: Browns vs. Giants highlights</t>
  </si>
  <si>
    <t>Sun, Oct 7DIRECTV 706FOX</t>
  </si>
  <si>
    <t>(5-0-0)</t>
  </si>
  <si>
    <t>GameDay: Falcons vs Redskins highlights</t>
  </si>
  <si>
    <t>Sun, Oct 7DIRECTV 707CBS</t>
  </si>
  <si>
    <t>Sun, Oct 7DIRECTV 708CBS</t>
  </si>
  <si>
    <t>(1-4-0)</t>
  </si>
  <si>
    <t>FAN RATING20</t>
  </si>
  <si>
    <t>Ravens vs. Chiefs highlights</t>
  </si>
  <si>
    <t>Sun, Oct 7DIRECTV 710FOX</t>
  </si>
  <si>
    <t>FAN RATING54</t>
  </si>
  <si>
    <t>Seahawks vs. Panthers highlights</t>
  </si>
  <si>
    <t>Sun, Oct 7DIRECTV 711FOX</t>
  </si>
  <si>
    <t>Bears vs. Jaguars highlights</t>
  </si>
  <si>
    <t>Sun, Oct 7DIRECTV 713CBS</t>
  </si>
  <si>
    <t>GameDay: Broncos vs. Patriots highlights</t>
  </si>
  <si>
    <t>Sun, Oct 7DIRECTV 714CBS</t>
  </si>
  <si>
    <t>Bills vs 49ers highlights</t>
  </si>
  <si>
    <t>Sun, Oct 7DIRECTV 712CBS</t>
  </si>
  <si>
    <t>Titans vs. Vikings highlights</t>
  </si>
  <si>
    <t>Sun, Oct 7NBC</t>
  </si>
  <si>
    <t>FAN RATING84</t>
  </si>
  <si>
    <t>GameDay: Chargers vs. Saints highlights</t>
  </si>
  <si>
    <t>Mon, Oct 8ESPN</t>
  </si>
  <si>
    <t>Texans vs. Jets highlights</t>
  </si>
  <si>
    <t>Thu, Oct 11NFLN</t>
  </si>
  <si>
    <t>(2-4-0)</t>
  </si>
  <si>
    <t>Steelers vs. Titans highlights</t>
  </si>
  <si>
    <t>Sun, Oct 14DIRECTV 710CBS</t>
  </si>
  <si>
    <t>(1-5-0)</t>
  </si>
  <si>
    <t>Chiefs vs Buccaneers highlights</t>
  </si>
  <si>
    <t>Sun, Oct 14DIRECTV 709CBS</t>
  </si>
  <si>
    <t>(3-3-0)</t>
  </si>
  <si>
    <t>GameDay: Colts vs. Jets highlights</t>
  </si>
  <si>
    <t>Sun, Oct 14DIRECTV 708CBS</t>
  </si>
  <si>
    <t>Bengals vs. Browns highlights</t>
  </si>
  <si>
    <t>Sun, Oct 14DIRECTV 706FOX</t>
  </si>
  <si>
    <t>FAN RATING65</t>
  </si>
  <si>
    <t>GameDay: Lions vs. Eagles highlights</t>
  </si>
  <si>
    <t>Sun, Oct 14DIRECTV 707CBS</t>
  </si>
  <si>
    <t>(6-0-0)</t>
  </si>
  <si>
    <t>GameDay: Raiders vs. Falcons</t>
  </si>
  <si>
    <t>Sun, Oct 14DIRECTV 705FOX</t>
  </si>
  <si>
    <t>Rams vs Dolphins highlights</t>
  </si>
  <si>
    <t>Sun, Oct 14DIRECTV 704FOX</t>
  </si>
  <si>
    <t>(5-1-0)</t>
  </si>
  <si>
    <t>GameDay: Cowboys vs. Ravens highlights</t>
  </si>
  <si>
    <t>Sun, Oct 14DIRECTV 711CBS</t>
  </si>
  <si>
    <t>(4-2-0)</t>
  </si>
  <si>
    <t>GameDay: Bills vs. Cardinals highlights</t>
  </si>
  <si>
    <t>Sun, Oct 14DIRECTV 712CBS</t>
  </si>
  <si>
    <t>GameDay: Patriots vs. Seahawks highlights</t>
  </si>
  <si>
    <t>Sun, Oct 14DIRECTV 713FOX</t>
  </si>
  <si>
    <t>GameDay: Giants vs. 49ers highlights</t>
  </si>
  <si>
    <t>Sun, Oct 14DIRECTV 714FOX</t>
  </si>
  <si>
    <t>GameDay: Vikings vs. Redskins</t>
  </si>
  <si>
    <t>Sun, Oct 14NBC</t>
  </si>
  <si>
    <t>GameDay: Packers vs. Texans highlights</t>
  </si>
  <si>
    <t>Mon, Oct 15ESPN</t>
  </si>
  <si>
    <t>FAN RATING94</t>
  </si>
  <si>
    <t>Broncos vs. Chargers highlights</t>
  </si>
  <si>
    <t>Thu, Oct 18NFLN</t>
  </si>
  <si>
    <t>(4-3-0)</t>
  </si>
  <si>
    <t>(5-2-0)</t>
  </si>
  <si>
    <t>FAN RATING44</t>
  </si>
  <si>
    <t>Sun, Oct 21DIRECTV 705FOX</t>
  </si>
  <si>
    <t>FAN RATING49</t>
  </si>
  <si>
    <t>Cardinals vs. Vikings highlights</t>
  </si>
  <si>
    <t>Sun, Oct 21DIRECTV 704FOX</t>
  </si>
  <si>
    <t>GameDay: Cowboys vs. Panthers highlights</t>
  </si>
  <si>
    <t>Sun, Oct 21DIRECTV 708FOX</t>
  </si>
  <si>
    <t>GameDay: Saints vs. Buccaneers highlights</t>
  </si>
  <si>
    <t>Sun, Oct 21DIRECTV 707FOX</t>
  </si>
  <si>
    <t>(3-4-0)</t>
  </si>
  <si>
    <t>Packers vs. Rams highlights</t>
  </si>
  <si>
    <t>Sun, Oct 21DIRECTV 706FOX</t>
  </si>
  <si>
    <t>GameDay: Redskins vs. Giants highlights</t>
  </si>
  <si>
    <t>Sun, Oct 21DIRECTV 710CBS</t>
  </si>
  <si>
    <t>(6-1-0)</t>
  </si>
  <si>
    <t>GameDay: Ravens vs. Texans highlights</t>
  </si>
  <si>
    <t>Sun, Oct 21DIRECTV 709CBS</t>
  </si>
  <si>
    <t>GameDay: Titans vs. Bills highlights</t>
  </si>
  <si>
    <t>Sun, Oct 21DIRECTV 711CBS</t>
  </si>
  <si>
    <t>(1-6-0)</t>
  </si>
  <si>
    <t>Browns vs. Colts highlights</t>
  </si>
  <si>
    <t>Sun, Oct 21DIRECTV 712CBS</t>
  </si>
  <si>
    <t>GameDay: Jets vs. Patriots highlights</t>
  </si>
  <si>
    <t>Sun, Oct 21DIRECTV 713CBS</t>
  </si>
  <si>
    <t>Jaguars vs. Raiders highlights</t>
  </si>
  <si>
    <t>Sun, Oct 21NBC</t>
  </si>
  <si>
    <t>Steelers vs. Bengals highlights</t>
  </si>
  <si>
    <t>Mon, Oct 22ESPN</t>
  </si>
  <si>
    <t>Lions vs. Bears highlights</t>
  </si>
  <si>
    <t>Thu, Oct 25NFLN</t>
  </si>
  <si>
    <t>(5-3-0)</t>
  </si>
  <si>
    <t>Buccaneers vs. Vikings highlights</t>
  </si>
  <si>
    <t>Sun, Oct 28DIRECTV 710CBS</t>
  </si>
  <si>
    <t>(3-5-0)</t>
  </si>
  <si>
    <t>GameDay: Dolphins vs. Jets highlights</t>
  </si>
  <si>
    <t>Sun, Oct 28DIRECTV 708CBS</t>
  </si>
  <si>
    <t>(2-6-0)</t>
  </si>
  <si>
    <t>Chargers vs. Browns highlights</t>
  </si>
  <si>
    <t>Sun, Oct 28DIRECTV 712CBS</t>
  </si>
  <si>
    <t>GameDay: Colts vs. Titans highlights</t>
  </si>
  <si>
    <t>Sun, Oct 28DIRECTV 711CBS</t>
  </si>
  <si>
    <t>Patriots vs. Rams highlights</t>
  </si>
  <si>
    <t>Sun, Oct 28DIRECTV 709CBS</t>
  </si>
  <si>
    <t>Jaguars vs. Packers highlights</t>
  </si>
  <si>
    <t>Sun, Oct 28DIRECTV 706FOX</t>
  </si>
  <si>
    <t>(7-0-0)</t>
  </si>
  <si>
    <t>GameDay: Falcons vs. Eagles highlights</t>
  </si>
  <si>
    <t>Sun, Oct 28DIRECTV 707FOX</t>
  </si>
  <si>
    <t>GameDay: Redskins vs. Steelers highlights</t>
  </si>
  <si>
    <t>Sun, Oct 28DIRECTV 705FOX</t>
  </si>
  <si>
    <t>(4-4-0)</t>
  </si>
  <si>
    <t>GameDay: Seahawks vs. Lions highlights</t>
  </si>
  <si>
    <t>Sun, Oct 28DIRECTV 704FOX</t>
  </si>
  <si>
    <t>GameDay: Panthers vs. Bears highlights</t>
  </si>
  <si>
    <t>Sun, Oct 28DIRECTV 713CBS</t>
  </si>
  <si>
    <t>Raiders vs. Chiefs highlights</t>
  </si>
  <si>
    <t>Sun, Oct 28DIRECTV 714FOX</t>
  </si>
  <si>
    <t>(6-2-0)</t>
  </si>
  <si>
    <t>GameDay: New York Giants vs. Dallas Cowboys</t>
  </si>
  <si>
    <t>Sun, Oct 28NBC</t>
  </si>
  <si>
    <t>(2-5-0)</t>
  </si>
  <si>
    <t>GameDay: Saints vs. Broncos highlights</t>
  </si>
  <si>
    <t>Mon, Oct 29ESPN</t>
  </si>
  <si>
    <t>49ers vs. Cardinals highlights</t>
  </si>
  <si>
    <t>FAN RATING33</t>
  </si>
  <si>
    <t>Thu, Nov 1NFLN</t>
  </si>
  <si>
    <t>(1-7-0)</t>
  </si>
  <si>
    <t>FAN RATING35</t>
  </si>
  <si>
    <t>Chiefs vs. Chargers highlights</t>
  </si>
  <si>
    <t>Sun, Nov 4DIRECTV 704FOX</t>
  </si>
  <si>
    <t>(4-5-0)</t>
  </si>
  <si>
    <t>(6-3-0)</t>
  </si>
  <si>
    <t>Cardinals vs. Packers highlights</t>
  </si>
  <si>
    <t>Sun, Nov 4DIRECTV 705FOX</t>
  </si>
  <si>
    <t>Lions vs. Jaguars highlights</t>
  </si>
  <si>
    <t>Sun, Nov 4DIRECTV 706FOX</t>
  </si>
  <si>
    <t>(7-1-0)</t>
  </si>
  <si>
    <t>(3-6-0)</t>
  </si>
  <si>
    <t>Britt fumbles on first play of game</t>
  </si>
  <si>
    <t>Sun, Nov 4DIRECTV 708CBS</t>
  </si>
  <si>
    <t>Broncos vs. Bengals highlights</t>
  </si>
  <si>
    <t>Sun, Nov 4DIRECTV 707FOX</t>
  </si>
  <si>
    <t>FAN RATING55</t>
  </si>
  <si>
    <t>Panthers vs. Redskins highlights</t>
  </si>
  <si>
    <t>Sun, Nov 4DIRECTV 709CBS</t>
  </si>
  <si>
    <t>(2-7-0)</t>
  </si>
  <si>
    <t>FAN RATING47</t>
  </si>
  <si>
    <t>Ravens vs. Browns highlights</t>
  </si>
  <si>
    <t>Sun, Nov 4DIRECTV 711CBS</t>
  </si>
  <si>
    <t>FAN RATING88</t>
  </si>
  <si>
    <t>Dolphins vs. Colts highlights</t>
  </si>
  <si>
    <t>Sun, Nov 4DIRECTV 710CBS</t>
  </si>
  <si>
    <t>Bills vs. Texans highlights</t>
  </si>
  <si>
    <t>Sun, Nov 4DIRECTV 713FOX</t>
  </si>
  <si>
    <t>(5-4-0)</t>
  </si>
  <si>
    <t>Vikings vs. Seahawks highlights</t>
  </si>
  <si>
    <t>Sun, Nov 4DIRECTV 712FOX</t>
  </si>
  <si>
    <t>GameDay: Buccaneers vs. Raiders highlights</t>
  </si>
  <si>
    <t>Sun, Nov 4DIRECTV 714CBS</t>
  </si>
  <si>
    <t>GameDay: Steelers vs. Giants highlights</t>
  </si>
  <si>
    <t>Sun, Nov 4NBC</t>
  </si>
  <si>
    <t>(8-0-0)</t>
  </si>
  <si>
    <t>GameDay: Falcons vs. Cowboys highlights</t>
  </si>
  <si>
    <t>Mon, Nov 5ESPN</t>
  </si>
  <si>
    <t>Eagles vs. Saints highlights</t>
  </si>
  <si>
    <t>Date &amp; Time</t>
  </si>
  <si>
    <t>Favorite</t>
  </si>
  <si>
    <t>Spread</t>
  </si>
  <si>
    <t>Underdog</t>
  </si>
  <si>
    <t>At NY Giants</t>
  </si>
  <si>
    <t>Dallas</t>
  </si>
  <si>
    <t>At Chicago</t>
  </si>
  <si>
    <t>Indianapolis</t>
  </si>
  <si>
    <t>Philadelphia</t>
  </si>
  <si>
    <t>At Cleveland</t>
  </si>
  <si>
    <t>At NY Jets</t>
  </si>
  <si>
    <t>Buffalo</t>
  </si>
  <si>
    <t>At New Orleans</t>
  </si>
  <si>
    <t>Washington</t>
  </si>
  <si>
    <t>New England</t>
  </si>
  <si>
    <t>At Tennessee</t>
  </si>
  <si>
    <t>At Minnesota</t>
  </si>
  <si>
    <t>Jacksonville</t>
  </si>
  <si>
    <t>At Houston</t>
  </si>
  <si>
    <t>Miami</t>
  </si>
  <si>
    <t>At Detroit</t>
  </si>
  <si>
    <t>St. Louis</t>
  </si>
  <si>
    <t>Atlanta</t>
  </si>
  <si>
    <t>At Kansas City</t>
  </si>
  <si>
    <t>At Green Bay</t>
  </si>
  <si>
    <t>San Francisco</t>
  </si>
  <si>
    <t>Carolina</t>
  </si>
  <si>
    <t>At Tampa Bay</t>
  </si>
  <si>
    <t>Seattle</t>
  </si>
  <si>
    <t>At Arizona</t>
  </si>
  <si>
    <t>At Denver</t>
  </si>
  <si>
    <t>Pittsburgh</t>
  </si>
  <si>
    <t>At Baltimore</t>
  </si>
  <si>
    <t>Cincinnati</t>
  </si>
  <si>
    <t>At Oakland</t>
  </si>
  <si>
    <t>San Diego</t>
  </si>
  <si>
    <t>Week</t>
  </si>
  <si>
    <t>Week 01</t>
  </si>
  <si>
    <t>Chicago</t>
  </si>
  <si>
    <t>Tampa Bay</t>
  </si>
  <si>
    <t>At New England</t>
  </si>
  <si>
    <t>Arizona</t>
  </si>
  <si>
    <t>Minnesota</t>
  </si>
  <si>
    <t>At Indianapolis</t>
  </si>
  <si>
    <t>New Orleans</t>
  </si>
  <si>
    <t>At Carolina</t>
  </si>
  <si>
    <t>At Buffalo</t>
  </si>
  <si>
    <t>Kansas City</t>
  </si>
  <si>
    <t>At Philadelphia</t>
  </si>
  <si>
    <t>Baltimore</t>
  </si>
  <si>
    <t>Oakland</t>
  </si>
  <si>
    <t>At Miami</t>
  </si>
  <si>
    <t>At Cincinnati</t>
  </si>
  <si>
    <t>Cleveland</t>
  </si>
  <si>
    <t>Houston</t>
  </si>
  <si>
    <t>At Jacksonville</t>
  </si>
  <si>
    <t>At Seattle</t>
  </si>
  <si>
    <t>At St. Louis</t>
  </si>
  <si>
    <t>At Pittsburgh</t>
  </si>
  <si>
    <t>NY Jets</t>
  </si>
  <si>
    <t>At San Diego</t>
  </si>
  <si>
    <t>Tennessee</t>
  </si>
  <si>
    <t>At San Francisco</t>
  </si>
  <si>
    <t>Detroit</t>
  </si>
  <si>
    <t>At Atlanta</t>
  </si>
  <si>
    <t>Denver</t>
  </si>
  <si>
    <t>HomeTeam</t>
  </si>
  <si>
    <t>insert into Game select GameFilterId, '</t>
  </si>
  <si>
    <t>') as Team1Id, (select TeamId from Team where TeamLongName = '</t>
  </si>
  <si>
    <t xml:space="preserve">') as Team2Id, </t>
  </si>
  <si>
    <t>'</t>
  </si>
  <si>
    <t>' as GameDateTime, (select TeamId from Team where TeamLongName = '</t>
  </si>
  <si>
    <t>GameTime</t>
  </si>
  <si>
    <t>insert into Game select gf.GameFilterId, '</t>
  </si>
  <si>
    <t>NY Giants</t>
  </si>
  <si>
    <t>At Dallas</t>
  </si>
  <si>
    <t>At Washington</t>
  </si>
  <si>
    <t>Green Bay</t>
  </si>
  <si>
    <t>(At London)</t>
  </si>
  <si>
    <t>SQL GameFilter</t>
  </si>
  <si>
    <t>insert into GameSpread select g.GameId, (select TeamId from Team where TeamLongName = '</t>
  </si>
  <si>
    <t>') as UnderdogTeamId,</t>
  </si>
  <si>
    <t>') as FavoriteTeamId, (select TeamId from Team where TeamLongName = '</t>
  </si>
  <si>
    <t xml:space="preserve"> as HomeTeam from GameFilter gf where gf.GameFilterName = '</t>
  </si>
  <si>
    <t xml:space="preserve"> as Spread from Game g where g.Team1Id = (select TeamId from Team where TeamLongName = '</t>
  </si>
  <si>
    <t>')</t>
  </si>
  <si>
    <t>') and  g.GameFilterId = (select GameFilterId from GameFilter where GameFilterName = '</t>
  </si>
  <si>
    <t>') and g.Team2Id = (select TeamId from Team where TeamLongName = '</t>
  </si>
  <si>
    <t>(1-8-0)</t>
  </si>
  <si>
    <t>FAN RATING46</t>
  </si>
  <si>
    <t>Colts vs. Jaguars highlights</t>
  </si>
  <si>
    <t>Sun, Nov 11DIRECTV 711CBS</t>
  </si>
  <si>
    <t>GameDay: Chargers vs. Buccaneers highlights</t>
  </si>
  <si>
    <t>Sun, Nov 11DIRECTV 709CBS</t>
  </si>
  <si>
    <t>(4-6-0)</t>
  </si>
  <si>
    <t>Sun, Nov 11DIRECTV 710CBS</t>
  </si>
  <si>
    <t>GameDay: Bills vs. Patriots highlights</t>
  </si>
  <si>
    <t>Sun, Nov 11DIRECTV 707CBS</t>
  </si>
  <si>
    <t>(7-2-0)</t>
  </si>
  <si>
    <t>Sun, Nov 11DIRECTV 708CBS</t>
  </si>
  <si>
    <t>GameDay: Broncos vs. Panthers highlights</t>
  </si>
  <si>
    <t>Sun, Nov 11DIRECTV 704FOX</t>
  </si>
  <si>
    <t>(6-4-0)</t>
  </si>
  <si>
    <t>FAN RATING62</t>
  </si>
  <si>
    <t>GameDay: Giants vs. Bengals highlights</t>
  </si>
  <si>
    <t>Sun, Nov 11DIRECTV 705FOX</t>
  </si>
  <si>
    <t>GameDay: Lions vs. Vikings highlights</t>
  </si>
  <si>
    <t>Sun, Nov 11DIRECTV 706FOX</t>
  </si>
  <si>
    <t>(8-1-0)</t>
  </si>
  <si>
    <t>GameDay: Falcons vs. Saints highlights</t>
  </si>
  <si>
    <t>Sun, Nov 11DIRECTV 712CBS</t>
  </si>
  <si>
    <t>GameDay: Jets vs. Seahawks highlights</t>
  </si>
  <si>
    <t>Sun, Nov 11DIRECTV 713FOX</t>
  </si>
  <si>
    <t>GameDay: Cowboys vs. Eagles highlights</t>
  </si>
  <si>
    <t>Sun, Nov 11DIRECTV 714FOX</t>
  </si>
  <si>
    <t>(3-5-1)</t>
  </si>
  <si>
    <t>(6-2-1)</t>
  </si>
  <si>
    <t>Rams vs. 49ers highlights</t>
  </si>
  <si>
    <t>Sun, Nov 11NBC</t>
  </si>
  <si>
    <t>GameDay: Texans vs. Bears highlights</t>
  </si>
  <si>
    <t>Mon, Nov 12ESPN</t>
  </si>
  <si>
    <t>FAN RATING41</t>
  </si>
  <si>
    <t>Chiefs vs. Steelers highlights</t>
  </si>
  <si>
    <t>Thu, Nov 8NFLN</t>
  </si>
  <si>
    <t>Thu, Nov 15NFLN</t>
  </si>
  <si>
    <t>Dolphins vs. Bills highlights</t>
  </si>
  <si>
    <t>Sun, Nov 18DIRECTV 706FOX</t>
  </si>
  <si>
    <t>(7-3-0)</t>
  </si>
  <si>
    <t>GameDay: Packers vs. Lions highlights</t>
  </si>
  <si>
    <t>Sun, Nov 18DIRECTV 704FOX</t>
  </si>
  <si>
    <t>(9-1-0)</t>
  </si>
  <si>
    <t>FAN RATING38</t>
  </si>
  <si>
    <t>GameDay: Cardinals vs. Falcons highlights</t>
  </si>
  <si>
    <t>Sun, Nov 18DIRECTV 705FOX</t>
  </si>
  <si>
    <t>(2-8-0)</t>
  </si>
  <si>
    <t>FAN RATING91</t>
  </si>
  <si>
    <t>GameDay: Buccaneers vs. Panthers highlights</t>
  </si>
  <si>
    <t>Sun, Nov 18DIRECTV 708CBS</t>
  </si>
  <si>
    <t>(5-5-0)</t>
  </si>
  <si>
    <t>GameDay: Browns vs. Cowboys highlights</t>
  </si>
  <si>
    <t>Sun, Nov 18DIRECTV 707FOX</t>
  </si>
  <si>
    <t>(3-7-0)</t>
  </si>
  <si>
    <t>GameDay: Eagles vs. Redskins highlights</t>
  </si>
  <si>
    <t>Sun, Nov 18DIRECTV 712CBS</t>
  </si>
  <si>
    <t>(3-6-1)</t>
  </si>
  <si>
    <t>FAN RATING43</t>
  </si>
  <si>
    <t>Jets vs. Rams highlights</t>
  </si>
  <si>
    <t>Sun, Nov 18DIRECTV 710CBS</t>
  </si>
  <si>
    <t>(1-9-0)</t>
  </si>
  <si>
    <t>FAN RATING53</t>
  </si>
  <si>
    <t>Bengals vs. Chiefs highlights</t>
  </si>
  <si>
    <t>Sun, Nov 18DIRECTV 709CBS</t>
  </si>
  <si>
    <t>BIG PLAYS28</t>
  </si>
  <si>
    <t>Jaguars vs. Texans highlights</t>
  </si>
  <si>
    <t>Sun, Nov 18DIRECTV 713FOX</t>
  </si>
  <si>
    <t>Saints vs. Raiders highlights</t>
  </si>
  <si>
    <t>Sun, Nov 18DIRECTV 714CBS</t>
  </si>
  <si>
    <t>GameDay: Chargers vs. Broncos highlights</t>
  </si>
  <si>
    <t>Sun, Nov 18DIRECTV 711CBS</t>
  </si>
  <si>
    <t>GameDay: Colts vs. Patriots highlights</t>
  </si>
  <si>
    <t>Sun, Nov 18NBC</t>
  </si>
  <si>
    <t>(8-2-0)</t>
  </si>
  <si>
    <t>Ravens vs. Steelers highlights</t>
  </si>
  <si>
    <t>Mon, Nov 19ESPN</t>
  </si>
  <si>
    <t>(7-2-1)</t>
  </si>
  <si>
    <t>Bears vs. 49ers highlights</t>
  </si>
  <si>
    <t>Thu, Nov 22CBS</t>
  </si>
  <si>
    <t>(10-1-0)</t>
  </si>
  <si>
    <t>(4-7-0)</t>
  </si>
  <si>
    <t>BIG PLAYS24</t>
  </si>
  <si>
    <t>Texans vs. Lions highlights</t>
  </si>
  <si>
    <t>Thu, Nov 22FOX</t>
  </si>
  <si>
    <t>(5-6-0)</t>
  </si>
  <si>
    <t>Redskins vs. Cowboys highlights</t>
  </si>
  <si>
    <t>Thu, Nov 22NBC</t>
  </si>
  <si>
    <t>(8-3-0)</t>
  </si>
  <si>
    <t>Patriots vs. Jets highlights</t>
  </si>
  <si>
    <t>Sun, Nov 25DIRECTV 709CBS</t>
  </si>
  <si>
    <t>(7-4-0)</t>
  </si>
  <si>
    <t>GameDay: Bills vs. Colts highlights</t>
  </si>
  <si>
    <t>Sun, Nov 25DIRECTV 705FOX</t>
  </si>
  <si>
    <t>(6-5-0)</t>
  </si>
  <si>
    <t>GameDay: Seahawks vs. Dolphins highlights</t>
  </si>
  <si>
    <t>Sun, Nov 25DIRECTV 706FOX</t>
  </si>
  <si>
    <t>GameDay: Falcons vs. Buccaneers highlights</t>
  </si>
  <si>
    <t>Sun, Nov 25DIRECTV 707CBS</t>
  </si>
  <si>
    <t>(3-8-0)</t>
  </si>
  <si>
    <t>Raiders vs. Bengals highlights</t>
  </si>
  <si>
    <t>Sun, Nov 25DIRECTV 708CBS</t>
  </si>
  <si>
    <t>GameDay: Steelers vs. Browns highlights</t>
  </si>
  <si>
    <t>Sun, Nov 25DIRECTV 710CBS</t>
  </si>
  <si>
    <t>(2-9-0)</t>
  </si>
  <si>
    <t>Titans vs. Jaguars highlights</t>
  </si>
  <si>
    <t>Sun, Nov 25DIRECTV 711CBS</t>
  </si>
  <si>
    <t>(1-10-0)</t>
  </si>
  <si>
    <t>Broncos vs. Chiefs highlights</t>
  </si>
  <si>
    <t>Sun, Nov 25DIRECTV 704FOX</t>
  </si>
  <si>
    <t>GameDay: Vikings vs. Bears highlights</t>
  </si>
  <si>
    <t>Sun, Nov 25DIRECTV 712CBS</t>
  </si>
  <si>
    <t>(9-2-0)</t>
  </si>
  <si>
    <t>BIG PLAYS3</t>
  </si>
  <si>
    <t>GameDay: Ravens vs. Chargers highlights</t>
  </si>
  <si>
    <t>Sun, Nov 25DIRECTV 714FOX</t>
  </si>
  <si>
    <t>(8-2-1)</t>
  </si>
  <si>
    <t>GameDay: 49ers vs. Saints highlights</t>
  </si>
  <si>
    <t>Sun, Nov 25DIRECTV 713FOX</t>
  </si>
  <si>
    <t>(4-6-1)</t>
  </si>
  <si>
    <t>Rams vs. Cardinals highlights</t>
  </si>
  <si>
    <t>Sun, Nov 25NBC</t>
  </si>
  <si>
    <t>GameDay: Packers vs. Giants highlights</t>
  </si>
  <si>
    <t>Mon, Nov 26ESPN</t>
  </si>
  <si>
    <t>Panthers vs. Eagles highlights</t>
  </si>
  <si>
    <t>Thu, Nov 29NFLN</t>
  </si>
  <si>
    <t>(5-7-0)</t>
  </si>
  <si>
    <t>(11-1-0)</t>
  </si>
  <si>
    <t>Saints vs. Falcons highlights</t>
  </si>
  <si>
    <t>Sun, Dec 2DIRECTV 704FOX</t>
  </si>
  <si>
    <t>(7-5-0)</t>
  </si>
  <si>
    <t>(8-4-0)</t>
  </si>
  <si>
    <t>GameDay: Seahawks vs. Bears highlights</t>
  </si>
  <si>
    <t>Sun, Dec 2DIRECTV 712CBS</t>
  </si>
  <si>
    <t>(4-8-0)</t>
  </si>
  <si>
    <t>Texans vs. Titans highlights</t>
  </si>
  <si>
    <t>Sun, Dec 2DIRECTV 711CBS</t>
  </si>
  <si>
    <t>(9-3-0)</t>
  </si>
  <si>
    <t>GameDay: Patriots vs. Dolphins highlights</t>
  </si>
  <si>
    <t>Sun, Dec 2DIRECTV 709CBS</t>
  </si>
  <si>
    <t>(2-10-0)</t>
  </si>
  <si>
    <t>Jaguars vs. Bills highlights.</t>
  </si>
  <si>
    <t>Sun, Dec 2DIRECTV 710CBS</t>
  </si>
  <si>
    <t>GameDay: Colts vs. Lions highlights</t>
  </si>
  <si>
    <t>Sun, Dec 2DIRECTV 706FOX</t>
  </si>
  <si>
    <t>(3-9-0)</t>
  </si>
  <si>
    <t>GameDay: Panthers vs. Chiefs highlights</t>
  </si>
  <si>
    <t>Sun, Dec 2DIRECTV 705FOX</t>
  </si>
  <si>
    <t>(6-6-0)</t>
  </si>
  <si>
    <t>GameDay: Vikings vs. Packers highlights</t>
  </si>
  <si>
    <t>Sun, Dec 2DIRECTV 708FOX</t>
  </si>
  <si>
    <t>(8-3-1)</t>
  </si>
  <si>
    <t>(5-6-1)</t>
  </si>
  <si>
    <t>GameDay: 49ers vs. Rams highlights</t>
  </si>
  <si>
    <t>Sun, Dec 2DIRECTV 707FOX</t>
  </si>
  <si>
    <t>FAN RATING22</t>
  </si>
  <si>
    <t>GameDay: Cardinals vs. Jets</t>
  </si>
  <si>
    <t>Sun, Dec 2DIRECTV 713FOX</t>
  </si>
  <si>
    <t>GameDay: Buccaneers vs. Broncos highlights</t>
  </si>
  <si>
    <t>Sun, Dec 2DIRECTV 714CBS</t>
  </si>
  <si>
    <t>GameDay: Steelers vs. Ravens highlights</t>
  </si>
  <si>
    <t>Sun, Dec 2DIRECTV 716CBS</t>
  </si>
  <si>
    <t>GameDay: Bengals vs. Chargers highlights</t>
  </si>
  <si>
    <t>Sun, Dec 2DIRECTV 715CBS</t>
  </si>
  <si>
    <t>Browns vs. Raiders highlights</t>
  </si>
  <si>
    <t>Sun, Dec 2NBC</t>
  </si>
  <si>
    <t>GameDay: Eagles vs. Cowboys highlights</t>
  </si>
  <si>
    <t>Mon, Dec 3ESPN</t>
  </si>
  <si>
    <t>Giants vs. Redskins highlights</t>
  </si>
  <si>
    <t>Thu, Dec 6NFLN</t>
  </si>
  <si>
    <t>(10-3-0)</t>
  </si>
  <si>
    <t>(3-10-0)</t>
  </si>
  <si>
    <t>Broncos vs. Raiders highlights</t>
  </si>
  <si>
    <t>Sun, Dec 9DIRECTV 713CBS</t>
  </si>
  <si>
    <t>(9-4-0)</t>
  </si>
  <si>
    <t>(7-6-0)</t>
  </si>
  <si>
    <t>GameDay: Ravens vs. Redskins highlights</t>
  </si>
  <si>
    <t>Sun, Dec 9DIRECTV 706FOX</t>
  </si>
  <si>
    <t>GameDay: Cowboys vs. Bengals highlights</t>
  </si>
  <si>
    <t>Sun, Dec 9DIRECTV 704FOX</t>
  </si>
  <si>
    <t>(6-6-1)</t>
  </si>
  <si>
    <t>(5-8-0)</t>
  </si>
  <si>
    <t>Rams vs. Bills highlights</t>
  </si>
  <si>
    <t>Sun, Dec 9DIRECTV 708FOX</t>
  </si>
  <si>
    <t>(4-9-0)</t>
  </si>
  <si>
    <t>(6-7-0)</t>
  </si>
  <si>
    <t>GameDay: Eagles vs. Buccaneers highlights</t>
  </si>
  <si>
    <t>Sun, Dec 9DIRECTV 705FOX</t>
  </si>
  <si>
    <t>(11-2-0)</t>
  </si>
  <si>
    <t>GameDay: Falcons vs. Panthers highlights</t>
  </si>
  <si>
    <t>Sun, Dec 9DIRECTV 709CBS</t>
  </si>
  <si>
    <t>(2-11-0)</t>
  </si>
  <si>
    <t>Chiefs vs. Browns highlights</t>
  </si>
  <si>
    <t>Sun, Dec 9DIRECTV 712CBS</t>
  </si>
  <si>
    <t>GameDay: Chargers vs. Steelers highlights</t>
  </si>
  <si>
    <t>Sun, Dec 9DIRECTV 710CBS</t>
  </si>
  <si>
    <t>GameDay: Titans vs. Colts highlights</t>
  </si>
  <si>
    <t>Sun, Dec 9DIRECTV 711CBS</t>
  </si>
  <si>
    <t>Jets vs. Jaguars highlights</t>
  </si>
  <si>
    <t>Sun, Dec 9DIRECTV 707FOX</t>
  </si>
  <si>
    <t>(8-5-0)</t>
  </si>
  <si>
    <t>GameDay: Bears vs. Vikings highlights</t>
  </si>
  <si>
    <t>Sun, Dec 9DIRECTV 714CBS</t>
  </si>
  <si>
    <t>(9-3-1)</t>
  </si>
  <si>
    <t>GameDay: Dolphins vs. 49ers highlights</t>
  </si>
  <si>
    <t>Sun, Dec 9DIRECTV 716FOX</t>
  </si>
  <si>
    <t>Cardinals vs. Seahawks highlights</t>
  </si>
  <si>
    <t>Sun, Dec 9DIRECTV 715FOX</t>
  </si>
  <si>
    <t>GameDay: Saints vs. Giants highlights</t>
  </si>
  <si>
    <t>Sun, Dec 9NBC</t>
  </si>
  <si>
    <t>GameDay: Lions vs. Packers highlights</t>
  </si>
  <si>
    <t>Mon, Dec 10ESPN</t>
  </si>
  <si>
    <t>Texans vs. Patriots highlights</t>
  </si>
  <si>
    <t>FAN RATING21</t>
  </si>
  <si>
    <t>BIG PLAYS26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</si>
</sst>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164" fontId="0" fillId="0" borderId="0" xfId="0" applyNumberFormat="1" applyAlignment="1"/>
    <xf numFmtId="0" fontId="0" fillId="0" borderId="0" xfId="0" applyAlignment="1"/>
    <xf numFmtId="0" fontId="0" fillId="0" borderId="0" xfId="0" quotePrefix="1" applyAlignment="1"/>
    <xf numFmtId="0" fontId="0" fillId="2" borderId="1" xfId="0" applyFont="1" applyFill="1" applyBorder="1"/>
    <xf numFmtId="0" fontId="1" fillId="3" borderId="1" xfId="0" applyFont="1" applyFill="1" applyBorder="1"/>
    <xf numFmtId="0" fontId="0" fillId="3" borderId="1" xfId="0" applyFont="1" applyFill="1" applyBorder="1"/>
    <xf numFmtId="22" fontId="0" fillId="0" borderId="0" xfId="0" applyNumberFormat="1"/>
    <xf numFmtId="0" fontId="0" fillId="0" borderId="0" xfId="0" applyAlignment="1">
      <alignment horizontal="right"/>
    </xf>
    <xf numFmtId="0" fontId="0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7"/>
  <sheetViews>
    <sheetView tabSelected="1" topLeftCell="D207" workbookViewId="0">
      <selection activeCell="R225" sqref="R2:R225"/>
    </sheetView>
  </sheetViews>
  <sheetFormatPr defaultRowHeight="15" x14ac:dyDescent="0.25"/>
  <cols>
    <col min="1" max="1" width="20.7109375" style="2" customWidth="1"/>
    <col min="2" max="2" width="15.28515625" style="3" bestFit="1" customWidth="1"/>
    <col min="3" max="3" width="7.140625" style="9" bestFit="1" customWidth="1"/>
    <col min="4" max="4" width="15" style="3" bestFit="1" customWidth="1"/>
    <col min="5" max="5" width="8.5703125" style="3" bestFit="1" customWidth="1"/>
    <col min="6" max="6" width="11.42578125" style="3" bestFit="1" customWidth="1"/>
    <col min="7" max="7" width="18.5703125" style="3" bestFit="1" customWidth="1"/>
    <col min="8" max="8" width="11.140625" style="3" bestFit="1" customWidth="1"/>
    <col min="9" max="10" width="12.7109375" style="3" bestFit="1" customWidth="1"/>
    <col min="11" max="11" width="25.7109375" style="3" customWidth="1"/>
    <col min="12" max="12" width="38.140625" style="3" hidden="1" customWidth="1"/>
    <col min="13" max="13" width="67" style="3" hidden="1" customWidth="1"/>
    <col min="14" max="14" width="61.28515625" style="3" hidden="1" customWidth="1"/>
    <col min="15" max="15" width="13.5703125" style="3" hidden="1" customWidth="1"/>
    <col min="16" max="16" width="59" style="3" hidden="1" customWidth="1"/>
    <col min="17" max="17" width="1.42578125" style="3" hidden="1" customWidth="1"/>
    <col min="18" max="18" width="103.140625" style="3" customWidth="1"/>
    <col min="19" max="20" width="10.7109375" style="3" customWidth="1"/>
    <col min="21" max="16384" width="9.140625" style="3"/>
  </cols>
  <sheetData>
    <row r="1" spans="1:26" x14ac:dyDescent="0.25">
      <c r="A1" s="2" t="s">
        <v>446</v>
      </c>
      <c r="B1" s="3" t="s">
        <v>447</v>
      </c>
      <c r="C1" s="9" t="s">
        <v>448</v>
      </c>
      <c r="D1" s="3" t="s">
        <v>449</v>
      </c>
      <c r="E1" s="3" t="s">
        <v>482</v>
      </c>
      <c r="G1" s="3" t="s">
        <v>518</v>
      </c>
      <c r="H1" s="3" t="s">
        <v>512</v>
      </c>
      <c r="I1" s="3" t="s">
        <v>138</v>
      </c>
      <c r="J1" s="3" t="s">
        <v>140</v>
      </c>
      <c r="K1" s="3" t="s">
        <v>525</v>
      </c>
      <c r="R1" s="3" t="s">
        <v>147</v>
      </c>
    </row>
    <row r="2" spans="1:26" x14ac:dyDescent="0.25">
      <c r="A2" s="2">
        <v>41157.854166666664</v>
      </c>
      <c r="B2" s="3" t="s">
        <v>450</v>
      </c>
      <c r="C2" s="9">
        <v>-3.5</v>
      </c>
      <c r="D2" s="3" t="s">
        <v>451</v>
      </c>
      <c r="E2" s="3" t="s">
        <v>483</v>
      </c>
      <c r="G2" s="3" t="str">
        <f>TEXT(A2,"mm/dd/yyyy HH:MM:SS")</f>
        <v>09/05/2012 20:30:00</v>
      </c>
      <c r="H2" s="3">
        <f>IF(ISERR(FIND("At ",B2)),2,1)</f>
        <v>1</v>
      </c>
      <c r="I2" s="3" t="str">
        <f t="shared" ref="I2:I33" si="0">IF(H2=1,REPLACE(B2,1,3,""),B2)</f>
        <v>NY Giants</v>
      </c>
      <c r="J2" s="3" t="str">
        <f t="shared" ref="J2:J33" si="1">IF(H2=2,REPLACE(D2,1,3,""),D2)</f>
        <v>Dallas</v>
      </c>
      <c r="K2" s="3" t="str">
        <f t="shared" ref="K2:K65" si="2">L2&amp;G2&amp;M2&amp;I2&amp;N2&amp;J2&amp;O2&amp;H2&amp;P2&amp;E2&amp;Q2</f>
        <v>insert into Game select gf.GameFilterId, '09/05/2012 20:30:00' as GameDateTime, (select TeamId from Team where TeamLongName = 'NY Giants') as Team1Id, (select TeamId from Team where TeamLongName = 'Dallas') as Team2Id, 1 as HomeTeam from GameFilter gf where gf.GameFilterName = 'Week 01'</v>
      </c>
      <c r="L2" s="3" t="s">
        <v>519</v>
      </c>
      <c r="M2" s="4" t="s">
        <v>517</v>
      </c>
      <c r="N2" s="4" t="s">
        <v>514</v>
      </c>
      <c r="O2" s="4" t="s">
        <v>515</v>
      </c>
      <c r="P2" s="3" t="s">
        <v>529</v>
      </c>
      <c r="Q2" s="4" t="s">
        <v>516</v>
      </c>
      <c r="R2" s="4" t="str">
        <f>S2&amp;I2&amp;T2&amp;J2&amp;U2&amp;C2&amp;V2&amp;I2&amp;W2&amp;J2&amp;X2&amp;E2&amp;Y2</f>
        <v>insert into GameSpread select g.GameId, (select TeamId from Team where TeamLongName = 'NY Giants') as FavoriteTeamId, (select TeamId from Team where TeamLongName = 'Dallas') as UnderdogTeamId,-3.5 as Spread from Game g where g.Team1Id = (select TeamId from Team where TeamLongName = 'NY Giants') and g.Team2Id = (select TeamId from Team where TeamLongName = 'Dallas') and  g.GameFilterId = (select GameFilterId from GameFilter where GameFilterName = 'Week 01')</v>
      </c>
      <c r="S2" s="3" t="s">
        <v>526</v>
      </c>
      <c r="T2" s="4" t="s">
        <v>528</v>
      </c>
      <c r="U2" s="4" t="s">
        <v>527</v>
      </c>
      <c r="V2" s="3" t="s">
        <v>530</v>
      </c>
      <c r="W2" s="4" t="s">
        <v>533</v>
      </c>
      <c r="X2" s="4" t="s">
        <v>532</v>
      </c>
      <c r="Y2" s="4" t="s">
        <v>531</v>
      </c>
      <c r="Z2" s="4"/>
    </row>
    <row r="3" spans="1:26" x14ac:dyDescent="0.25">
      <c r="A3" s="2">
        <v>41161.541666666664</v>
      </c>
      <c r="B3" s="3" t="s">
        <v>452</v>
      </c>
      <c r="C3" s="9">
        <v>-10</v>
      </c>
      <c r="D3" s="3" t="s">
        <v>453</v>
      </c>
      <c r="E3" s="3" t="s">
        <v>483</v>
      </c>
      <c r="G3" s="3" t="str">
        <f t="shared" ref="G3:G33" si="3">TEXT(A3,"mm/dd/yyyy HH:MM:SS")</f>
        <v>09/09/2012 13:00:00</v>
      </c>
      <c r="H3" s="3">
        <f t="shared" ref="H3:H33" si="4">IF(ISERR(FIND("At ",B3)),2,1)</f>
        <v>1</v>
      </c>
      <c r="I3" s="3" t="str">
        <f t="shared" si="0"/>
        <v>Chicago</v>
      </c>
      <c r="J3" s="3" t="str">
        <f t="shared" si="1"/>
        <v>Indianapolis</v>
      </c>
      <c r="K3" s="3" t="str">
        <f t="shared" si="2"/>
        <v>insert into Game select GameFilterId, '09/09/2012 13:00:00' as GameDateTime, (select TeamId from Team where TeamLongName = 'Chicago') as Team1Id, (select TeamId from Team where TeamLongName = 'Indianapolis') as Team2Id, 1 as HomeTeam from GameFilter gf where gf.GameFilterName = 'Week 01'</v>
      </c>
      <c r="L3" s="3" t="s">
        <v>513</v>
      </c>
      <c r="M3" s="4" t="s">
        <v>517</v>
      </c>
      <c r="N3" s="4" t="s">
        <v>514</v>
      </c>
      <c r="O3" s="4" t="s">
        <v>515</v>
      </c>
      <c r="P3" s="3" t="s">
        <v>529</v>
      </c>
      <c r="Q3" s="4" t="s">
        <v>516</v>
      </c>
      <c r="R3" s="4" t="str">
        <f t="shared" ref="R3:R66" si="5">S3&amp;I3&amp;T3&amp;J3&amp;U3&amp;C3&amp;V3&amp;I3&amp;W3&amp;J3&amp;X3&amp;E3&amp;Y3</f>
        <v>insert into GameSpread select g.GameId, (select TeamId from Team where TeamLongName = 'Chicago') as FavoriteTeamId, (select TeamId from Team where TeamLongName = 'Indianapolis') as UnderdogTeamId,-10 as Spread from Game g where g.Team1Id = (select TeamId from Team where TeamLongName = 'Chicago') and g.Team2Id = (select TeamId from Team where TeamLongName = 'Indianapolis') and  g.GameFilterId = (select GameFilterId from GameFilter where GameFilterName = 'Week 01')</v>
      </c>
      <c r="S3" s="3" t="s">
        <v>526</v>
      </c>
      <c r="T3" s="4" t="s">
        <v>528</v>
      </c>
      <c r="U3" s="4" t="s">
        <v>527</v>
      </c>
      <c r="V3" s="3" t="s">
        <v>530</v>
      </c>
      <c r="W3" s="4" t="s">
        <v>533</v>
      </c>
      <c r="X3" s="4" t="s">
        <v>532</v>
      </c>
      <c r="Y3" s="4" t="s">
        <v>531</v>
      </c>
    </row>
    <row r="4" spans="1:26" x14ac:dyDescent="0.25">
      <c r="A4" s="2">
        <v>41161.541666666664</v>
      </c>
      <c r="B4" s="3" t="s">
        <v>454</v>
      </c>
      <c r="C4" s="9">
        <v>-9</v>
      </c>
      <c r="D4" s="3" t="s">
        <v>455</v>
      </c>
      <c r="E4" s="3" t="s">
        <v>483</v>
      </c>
      <c r="G4" s="3" t="str">
        <f t="shared" si="3"/>
        <v>09/09/2012 13:00:00</v>
      </c>
      <c r="H4" s="3">
        <f t="shared" si="4"/>
        <v>2</v>
      </c>
      <c r="I4" s="3" t="str">
        <f t="shared" si="0"/>
        <v>Philadelphia</v>
      </c>
      <c r="J4" s="3" t="str">
        <f t="shared" si="1"/>
        <v>Cleveland</v>
      </c>
      <c r="K4" s="3" t="str">
        <f t="shared" si="2"/>
        <v>insert into Game select GameFilterId, '09/09/2012 13:00:00' as GameDateTime, (select TeamId from Team where TeamLongName = 'Philadelphia') as Team1Id, (select TeamId from Team where TeamLongName = 'Cleveland') as Team2Id, 2 as HomeTeam from GameFilter gf where gf.GameFilterName = 'Week 01'</v>
      </c>
      <c r="L4" s="3" t="s">
        <v>513</v>
      </c>
      <c r="M4" s="4" t="s">
        <v>517</v>
      </c>
      <c r="N4" s="4" t="s">
        <v>514</v>
      </c>
      <c r="O4" s="4" t="s">
        <v>515</v>
      </c>
      <c r="P4" s="3" t="s">
        <v>529</v>
      </c>
      <c r="Q4" s="4" t="s">
        <v>516</v>
      </c>
      <c r="R4" s="4" t="str">
        <f t="shared" si="5"/>
        <v>insert into GameSpread select g.GameId, (select TeamId from Team where TeamLongName = 'Philadelphia') as FavoriteTeamId, (select TeamId from Team where TeamLongName = 'Cleveland') as UnderdogTeamId,-9 as Spread from Game g where g.Team1Id = (select TeamId from Team where TeamLongName = 'Philadelphia') and g.Team2Id = (select TeamId from Team where TeamLongName = 'Cleveland') and  g.GameFilterId = (select GameFilterId from GameFilter where GameFilterName = 'Week 01')</v>
      </c>
      <c r="S4" s="3" t="s">
        <v>526</v>
      </c>
      <c r="T4" s="4" t="s">
        <v>528</v>
      </c>
      <c r="U4" s="4" t="s">
        <v>527</v>
      </c>
      <c r="V4" s="3" t="s">
        <v>530</v>
      </c>
      <c r="W4" s="4" t="s">
        <v>533</v>
      </c>
      <c r="X4" s="4" t="s">
        <v>532</v>
      </c>
      <c r="Y4" s="4" t="s">
        <v>531</v>
      </c>
    </row>
    <row r="5" spans="1:26" x14ac:dyDescent="0.25">
      <c r="A5" s="2">
        <v>41161.541666666664</v>
      </c>
      <c r="B5" s="3" t="s">
        <v>456</v>
      </c>
      <c r="C5" s="9">
        <v>-3</v>
      </c>
      <c r="D5" s="3" t="s">
        <v>457</v>
      </c>
      <c r="E5" s="3" t="s">
        <v>483</v>
      </c>
      <c r="G5" s="3" t="str">
        <f t="shared" si="3"/>
        <v>09/09/2012 13:00:00</v>
      </c>
      <c r="H5" s="3">
        <f t="shared" si="4"/>
        <v>1</v>
      </c>
      <c r="I5" s="3" t="str">
        <f t="shared" si="0"/>
        <v>NY Jets</v>
      </c>
      <c r="J5" s="3" t="str">
        <f t="shared" si="1"/>
        <v>Buffalo</v>
      </c>
      <c r="K5" s="3" t="str">
        <f t="shared" si="2"/>
        <v>insert into Game select GameFilterId, '09/09/2012 13:00:00' as GameDateTime, (select TeamId from Team where TeamLongName = 'NY Jets') as Team1Id, (select TeamId from Team where TeamLongName = 'Buffalo') as Team2Id, 1 as HomeTeam from GameFilter gf where gf.GameFilterName = 'Week 01'</v>
      </c>
      <c r="L5" s="3" t="s">
        <v>513</v>
      </c>
      <c r="M5" s="4" t="s">
        <v>517</v>
      </c>
      <c r="N5" s="4" t="s">
        <v>514</v>
      </c>
      <c r="O5" s="4" t="s">
        <v>515</v>
      </c>
      <c r="P5" s="3" t="s">
        <v>529</v>
      </c>
      <c r="Q5" s="4" t="s">
        <v>516</v>
      </c>
      <c r="R5" s="4" t="str">
        <f t="shared" si="5"/>
        <v>insert into GameSpread select g.GameId, (select TeamId from Team where TeamLongName = 'NY Jets') as FavoriteTeamId, (select TeamId from Team where TeamLongName = 'Buffalo') as UnderdogTeamId,-3 as Spread from Game g where g.Team1Id = (select TeamId from Team where TeamLongName = 'NY Jets') and g.Team2Id = (select TeamId from Team where TeamLongName = 'Buffalo') and  g.GameFilterId = (select GameFilterId from GameFilter where GameFilterName = 'Week 01')</v>
      </c>
      <c r="S5" s="3" t="s">
        <v>526</v>
      </c>
      <c r="T5" s="4" t="s">
        <v>528</v>
      </c>
      <c r="U5" s="4" t="s">
        <v>527</v>
      </c>
      <c r="V5" s="3" t="s">
        <v>530</v>
      </c>
      <c r="W5" s="4" t="s">
        <v>533</v>
      </c>
      <c r="X5" s="4" t="s">
        <v>532</v>
      </c>
      <c r="Y5" s="4" t="s">
        <v>531</v>
      </c>
    </row>
    <row r="6" spans="1:26" x14ac:dyDescent="0.25">
      <c r="A6" s="2">
        <v>41161.541666666664</v>
      </c>
      <c r="B6" s="3" t="s">
        <v>458</v>
      </c>
      <c r="C6" s="9">
        <v>-8.5</v>
      </c>
      <c r="D6" s="3" t="s">
        <v>459</v>
      </c>
      <c r="E6" s="3" t="s">
        <v>483</v>
      </c>
      <c r="G6" s="3" t="str">
        <f t="shared" si="3"/>
        <v>09/09/2012 13:00:00</v>
      </c>
      <c r="H6" s="3">
        <f t="shared" si="4"/>
        <v>1</v>
      </c>
      <c r="I6" s="3" t="str">
        <f t="shared" si="0"/>
        <v>New Orleans</v>
      </c>
      <c r="J6" s="3" t="str">
        <f t="shared" si="1"/>
        <v>Washington</v>
      </c>
      <c r="K6" s="3" t="str">
        <f t="shared" si="2"/>
        <v>insert into Game select GameFilterId, '09/09/2012 13:00:00' as GameDateTime, (select TeamId from Team where TeamLongName = 'New Orleans') as Team1Id, (select TeamId from Team where TeamLongName = 'Washington') as Team2Id, 1 as HomeTeam from GameFilter gf where gf.GameFilterName = 'Week 01'</v>
      </c>
      <c r="L6" s="3" t="s">
        <v>513</v>
      </c>
      <c r="M6" s="4" t="s">
        <v>517</v>
      </c>
      <c r="N6" s="4" t="s">
        <v>514</v>
      </c>
      <c r="O6" s="4" t="s">
        <v>515</v>
      </c>
      <c r="P6" s="3" t="s">
        <v>529</v>
      </c>
      <c r="Q6" s="4" t="s">
        <v>516</v>
      </c>
      <c r="R6" s="4" t="str">
        <f t="shared" si="5"/>
        <v>insert into GameSpread select g.GameId, (select TeamId from Team where TeamLongName = 'New Orleans') as FavoriteTeamId, (select TeamId from Team where TeamLongName = 'Washington') as UnderdogTeamId,-8.5 as Spread from Game g where g.Team1Id = (select TeamId from Team where TeamLongName = 'New Orleans') and g.Team2Id = (select TeamId from Team where TeamLongName = 'Washington') and  g.GameFilterId = (select GameFilterId from GameFilter where GameFilterName = 'Week 01')</v>
      </c>
      <c r="S6" s="3" t="s">
        <v>526</v>
      </c>
      <c r="T6" s="4" t="s">
        <v>528</v>
      </c>
      <c r="U6" s="4" t="s">
        <v>527</v>
      </c>
      <c r="V6" s="3" t="s">
        <v>530</v>
      </c>
      <c r="W6" s="4" t="s">
        <v>533</v>
      </c>
      <c r="X6" s="4" t="s">
        <v>532</v>
      </c>
      <c r="Y6" s="4" t="s">
        <v>531</v>
      </c>
    </row>
    <row r="7" spans="1:26" x14ac:dyDescent="0.25">
      <c r="A7" s="2">
        <v>41161.541666666664</v>
      </c>
      <c r="B7" s="3" t="s">
        <v>460</v>
      </c>
      <c r="C7" s="9">
        <v>-5.5</v>
      </c>
      <c r="D7" s="3" t="s">
        <v>461</v>
      </c>
      <c r="E7" s="3" t="s">
        <v>483</v>
      </c>
      <c r="G7" s="3" t="str">
        <f t="shared" si="3"/>
        <v>09/09/2012 13:00:00</v>
      </c>
      <c r="H7" s="3">
        <f t="shared" si="4"/>
        <v>2</v>
      </c>
      <c r="I7" s="3" t="str">
        <f t="shared" si="0"/>
        <v>New England</v>
      </c>
      <c r="J7" s="3" t="str">
        <f t="shared" si="1"/>
        <v>Tennessee</v>
      </c>
      <c r="K7" s="3" t="str">
        <f t="shared" si="2"/>
        <v>insert into Game select GameFilterId, '09/09/2012 13:00:00' as GameDateTime, (select TeamId from Team where TeamLongName = 'New England') as Team1Id, (select TeamId from Team where TeamLongName = 'Tennessee') as Team2Id, 2 as HomeTeam from GameFilter gf where gf.GameFilterName = 'Week 01'</v>
      </c>
      <c r="L7" s="3" t="s">
        <v>513</v>
      </c>
      <c r="M7" s="4" t="s">
        <v>517</v>
      </c>
      <c r="N7" s="4" t="s">
        <v>514</v>
      </c>
      <c r="O7" s="4" t="s">
        <v>515</v>
      </c>
      <c r="P7" s="3" t="s">
        <v>529</v>
      </c>
      <c r="Q7" s="4" t="s">
        <v>516</v>
      </c>
      <c r="R7" s="4" t="str">
        <f t="shared" si="5"/>
        <v>insert into GameSpread select g.GameId, (select TeamId from Team where TeamLongName = 'New England') as FavoriteTeamId, (select TeamId from Team where TeamLongName = 'Tennessee') as UnderdogTeamId,-5.5 as Spread from Game g where g.Team1Id = (select TeamId from Team where TeamLongName = 'New England') and g.Team2Id = (select TeamId from Team where TeamLongName = 'Tennessee') and  g.GameFilterId = (select GameFilterId from GameFilter where GameFilterName = 'Week 01')</v>
      </c>
      <c r="S7" s="3" t="s">
        <v>526</v>
      </c>
      <c r="T7" s="4" t="s">
        <v>528</v>
      </c>
      <c r="U7" s="4" t="s">
        <v>527</v>
      </c>
      <c r="V7" s="3" t="s">
        <v>530</v>
      </c>
      <c r="W7" s="4" t="s">
        <v>533</v>
      </c>
      <c r="X7" s="4" t="s">
        <v>532</v>
      </c>
      <c r="Y7" s="4" t="s">
        <v>531</v>
      </c>
    </row>
    <row r="8" spans="1:26" x14ac:dyDescent="0.25">
      <c r="A8" s="2">
        <v>41161.541666666664</v>
      </c>
      <c r="B8" s="3" t="s">
        <v>462</v>
      </c>
      <c r="C8" s="9">
        <v>-3.5</v>
      </c>
      <c r="D8" s="3" t="s">
        <v>463</v>
      </c>
      <c r="E8" s="3" t="s">
        <v>483</v>
      </c>
      <c r="G8" s="3" t="str">
        <f t="shared" si="3"/>
        <v>09/09/2012 13:00:00</v>
      </c>
      <c r="H8" s="3">
        <f t="shared" si="4"/>
        <v>1</v>
      </c>
      <c r="I8" s="3" t="str">
        <f t="shared" si="0"/>
        <v>Minnesota</v>
      </c>
      <c r="J8" s="3" t="str">
        <f t="shared" si="1"/>
        <v>Jacksonville</v>
      </c>
      <c r="K8" s="3" t="str">
        <f t="shared" si="2"/>
        <v>insert into Game select GameFilterId, '09/09/2012 13:00:00' as GameDateTime, (select TeamId from Team where TeamLongName = 'Minnesota') as Team1Id, (select TeamId from Team where TeamLongName = 'Jacksonville') as Team2Id, 1 as HomeTeam from GameFilter gf where gf.GameFilterName = 'Week 01'</v>
      </c>
      <c r="L8" s="3" t="s">
        <v>513</v>
      </c>
      <c r="M8" s="4" t="s">
        <v>517</v>
      </c>
      <c r="N8" s="4" t="s">
        <v>514</v>
      </c>
      <c r="O8" s="4" t="s">
        <v>515</v>
      </c>
      <c r="P8" s="3" t="s">
        <v>529</v>
      </c>
      <c r="Q8" s="4" t="s">
        <v>516</v>
      </c>
      <c r="R8" s="4" t="str">
        <f t="shared" si="5"/>
        <v>insert into GameSpread select g.GameId, (select TeamId from Team where TeamLongName = 'Minnesota') as FavoriteTeamId, (select TeamId from Team where TeamLongName = 'Jacksonville') as UnderdogTeamId,-3.5 as Spread from Game g where g.Team1Id = (select TeamId from Team where TeamLongName = 'Minnesota') and g.Team2Id = (select TeamId from Team where TeamLongName = 'Jacksonville') and  g.GameFilterId = (select GameFilterId from GameFilter where GameFilterName = 'Week 01')</v>
      </c>
      <c r="S8" s="3" t="s">
        <v>526</v>
      </c>
      <c r="T8" s="4" t="s">
        <v>528</v>
      </c>
      <c r="U8" s="4" t="s">
        <v>527</v>
      </c>
      <c r="V8" s="3" t="s">
        <v>530</v>
      </c>
      <c r="W8" s="4" t="s">
        <v>533</v>
      </c>
      <c r="X8" s="4" t="s">
        <v>532</v>
      </c>
      <c r="Y8" s="4" t="s">
        <v>531</v>
      </c>
    </row>
    <row r="9" spans="1:26" x14ac:dyDescent="0.25">
      <c r="A9" s="2">
        <v>41161.541666666664</v>
      </c>
      <c r="B9" s="3" t="s">
        <v>464</v>
      </c>
      <c r="C9" s="9">
        <v>-13</v>
      </c>
      <c r="D9" s="3" t="s">
        <v>465</v>
      </c>
      <c r="E9" s="3" t="s">
        <v>483</v>
      </c>
      <c r="G9" s="3" t="str">
        <f t="shared" si="3"/>
        <v>09/09/2012 13:00:00</v>
      </c>
      <c r="H9" s="3">
        <f t="shared" si="4"/>
        <v>1</v>
      </c>
      <c r="I9" s="3" t="str">
        <f t="shared" si="0"/>
        <v>Houston</v>
      </c>
      <c r="J9" s="3" t="str">
        <f t="shared" si="1"/>
        <v>Miami</v>
      </c>
      <c r="K9" s="3" t="str">
        <f t="shared" si="2"/>
        <v>insert into Game select GameFilterId, '09/09/2012 13:00:00' as GameDateTime, (select TeamId from Team where TeamLongName = 'Houston') as Team1Id, (select TeamId from Team where TeamLongName = 'Miami') as Team2Id, 1 as HomeTeam from GameFilter gf where gf.GameFilterName = 'Week 01'</v>
      </c>
      <c r="L9" s="3" t="s">
        <v>513</v>
      </c>
      <c r="M9" s="4" t="s">
        <v>517</v>
      </c>
      <c r="N9" s="4" t="s">
        <v>514</v>
      </c>
      <c r="O9" s="4" t="s">
        <v>515</v>
      </c>
      <c r="P9" s="3" t="s">
        <v>529</v>
      </c>
      <c r="Q9" s="4" t="s">
        <v>516</v>
      </c>
      <c r="R9" s="4" t="str">
        <f t="shared" si="5"/>
        <v>insert into GameSpread select g.GameId, (select TeamId from Team where TeamLongName = 'Houston') as FavoriteTeamId, (select TeamId from Team where TeamLongName = 'Miami') as UnderdogTeamId,-13 as Spread from Game g where g.Team1Id = (select TeamId from Team where TeamLongName = 'Houston') and g.Team2Id = (select TeamId from Team where TeamLongName = 'Miami') and  g.GameFilterId = (select GameFilterId from GameFilter where GameFilterName = 'Week 01')</v>
      </c>
      <c r="S9" s="3" t="s">
        <v>526</v>
      </c>
      <c r="T9" s="4" t="s">
        <v>528</v>
      </c>
      <c r="U9" s="4" t="s">
        <v>527</v>
      </c>
      <c r="V9" s="3" t="s">
        <v>530</v>
      </c>
      <c r="W9" s="4" t="s">
        <v>533</v>
      </c>
      <c r="X9" s="4" t="s">
        <v>532</v>
      </c>
      <c r="Y9" s="4" t="s">
        <v>531</v>
      </c>
    </row>
    <row r="10" spans="1:26" x14ac:dyDescent="0.25">
      <c r="A10" s="2">
        <v>41161.541666666664</v>
      </c>
      <c r="B10" s="3" t="s">
        <v>466</v>
      </c>
      <c r="C10" s="9">
        <v>-8.5</v>
      </c>
      <c r="D10" s="3" t="s">
        <v>467</v>
      </c>
      <c r="E10" s="3" t="s">
        <v>483</v>
      </c>
      <c r="G10" s="3" t="str">
        <f t="shared" si="3"/>
        <v>09/09/2012 13:00:00</v>
      </c>
      <c r="H10" s="3">
        <f t="shared" si="4"/>
        <v>1</v>
      </c>
      <c r="I10" s="3" t="str">
        <f t="shared" si="0"/>
        <v>Detroit</v>
      </c>
      <c r="J10" s="3" t="str">
        <f t="shared" si="1"/>
        <v>St. Louis</v>
      </c>
      <c r="K10" s="3" t="str">
        <f t="shared" si="2"/>
        <v>insert into Game select GameFilterId, '09/09/2012 13:00:00' as GameDateTime, (select TeamId from Team where TeamLongName = 'Detroit') as Team1Id, (select TeamId from Team where TeamLongName = 'St. Louis') as Team2Id, 1 as HomeTeam from GameFilter gf where gf.GameFilterName = 'Week 01'</v>
      </c>
      <c r="L10" s="3" t="s">
        <v>513</v>
      </c>
      <c r="M10" s="4" t="s">
        <v>517</v>
      </c>
      <c r="N10" s="4" t="s">
        <v>514</v>
      </c>
      <c r="O10" s="4" t="s">
        <v>515</v>
      </c>
      <c r="P10" s="3" t="s">
        <v>529</v>
      </c>
      <c r="Q10" s="4" t="s">
        <v>516</v>
      </c>
      <c r="R10" s="4" t="str">
        <f t="shared" si="5"/>
        <v>insert into GameSpread select g.GameId, (select TeamId from Team where TeamLongName = 'Detroit') as FavoriteTeamId, (select TeamId from Team where TeamLongName = 'St. Louis') as UnderdogTeamId,-8.5 as Spread from Game g where g.Team1Id = (select TeamId from Team where TeamLongName = 'Detroit') and g.Team2Id = (select TeamId from Team where TeamLongName = 'St. Louis') and  g.GameFilterId = (select GameFilterId from GameFilter where GameFilterName = 'Week 01')</v>
      </c>
      <c r="S10" s="3" t="s">
        <v>526</v>
      </c>
      <c r="T10" s="4" t="s">
        <v>528</v>
      </c>
      <c r="U10" s="4" t="s">
        <v>527</v>
      </c>
      <c r="V10" s="3" t="s">
        <v>530</v>
      </c>
      <c r="W10" s="4" t="s">
        <v>533</v>
      </c>
      <c r="X10" s="4" t="s">
        <v>532</v>
      </c>
      <c r="Y10" s="4" t="s">
        <v>531</v>
      </c>
    </row>
    <row r="11" spans="1:26" x14ac:dyDescent="0.25">
      <c r="A11" s="2">
        <v>41161.541666666664</v>
      </c>
      <c r="B11" s="3" t="s">
        <v>468</v>
      </c>
      <c r="C11" s="9">
        <v>-2.5</v>
      </c>
      <c r="D11" s="3" t="s">
        <v>469</v>
      </c>
      <c r="E11" s="3" t="s">
        <v>483</v>
      </c>
      <c r="G11" s="3" t="str">
        <f t="shared" si="3"/>
        <v>09/09/2012 13:00:00</v>
      </c>
      <c r="H11" s="3">
        <f t="shared" si="4"/>
        <v>2</v>
      </c>
      <c r="I11" s="3" t="str">
        <f t="shared" si="0"/>
        <v>Atlanta</v>
      </c>
      <c r="J11" s="3" t="str">
        <f t="shared" si="1"/>
        <v>Kansas City</v>
      </c>
      <c r="K11" s="3" t="str">
        <f t="shared" si="2"/>
        <v>insert into Game select GameFilterId, '09/09/2012 13:00:00' as GameDateTime, (select TeamId from Team where TeamLongName = 'Atlanta') as Team1Id, (select TeamId from Team where TeamLongName = 'Kansas City') as Team2Id, 2 as HomeTeam from GameFilter gf where gf.GameFilterName = 'Week 01'</v>
      </c>
      <c r="L11" s="3" t="s">
        <v>513</v>
      </c>
      <c r="M11" s="4" t="s">
        <v>517</v>
      </c>
      <c r="N11" s="4" t="s">
        <v>514</v>
      </c>
      <c r="O11" s="4" t="s">
        <v>515</v>
      </c>
      <c r="P11" s="3" t="s">
        <v>529</v>
      </c>
      <c r="Q11" s="4" t="s">
        <v>516</v>
      </c>
      <c r="R11" s="4" t="str">
        <f t="shared" si="5"/>
        <v>insert into GameSpread select g.GameId, (select TeamId from Team where TeamLongName = 'Atlanta') as FavoriteTeamId, (select TeamId from Team where TeamLongName = 'Kansas City') as UnderdogTeamId,-2.5 as Spread from Game g where g.Team1Id = (select TeamId from Team where TeamLongName = 'Atlanta') and g.Team2Id = (select TeamId from Team where TeamLongName = 'Kansas City') and  g.GameFilterId = (select GameFilterId from GameFilter where GameFilterName = 'Week 01')</v>
      </c>
      <c r="S11" s="3" t="s">
        <v>526</v>
      </c>
      <c r="T11" s="4" t="s">
        <v>528</v>
      </c>
      <c r="U11" s="4" t="s">
        <v>527</v>
      </c>
      <c r="V11" s="3" t="s">
        <v>530</v>
      </c>
      <c r="W11" s="4" t="s">
        <v>533</v>
      </c>
      <c r="X11" s="4" t="s">
        <v>532</v>
      </c>
      <c r="Y11" s="4" t="s">
        <v>531</v>
      </c>
    </row>
    <row r="12" spans="1:26" x14ac:dyDescent="0.25">
      <c r="A12" s="2">
        <v>41161.684027777781</v>
      </c>
      <c r="B12" s="3" t="s">
        <v>470</v>
      </c>
      <c r="C12" s="9">
        <v>-5</v>
      </c>
      <c r="D12" s="3" t="s">
        <v>471</v>
      </c>
      <c r="E12" s="3" t="s">
        <v>483</v>
      </c>
      <c r="G12" s="3" t="str">
        <f t="shared" si="3"/>
        <v>09/09/2012 16:25:00</v>
      </c>
      <c r="H12" s="3">
        <f t="shared" si="4"/>
        <v>1</v>
      </c>
      <c r="I12" s="3" t="str">
        <f t="shared" si="0"/>
        <v>Green Bay</v>
      </c>
      <c r="J12" s="3" t="str">
        <f t="shared" si="1"/>
        <v>San Francisco</v>
      </c>
      <c r="K12" s="3" t="str">
        <f t="shared" si="2"/>
        <v>insert into Game select GameFilterId, '09/09/2012 16:25:00' as GameDateTime, (select TeamId from Team where TeamLongName = 'Green Bay') as Team1Id, (select TeamId from Team where TeamLongName = 'San Francisco') as Team2Id, 1 as HomeTeam from GameFilter gf where gf.GameFilterName = 'Week 01'</v>
      </c>
      <c r="L12" s="3" t="s">
        <v>513</v>
      </c>
      <c r="M12" s="4" t="s">
        <v>517</v>
      </c>
      <c r="N12" s="4" t="s">
        <v>514</v>
      </c>
      <c r="O12" s="4" t="s">
        <v>515</v>
      </c>
      <c r="P12" s="3" t="s">
        <v>529</v>
      </c>
      <c r="Q12" s="4" t="s">
        <v>516</v>
      </c>
      <c r="R12" s="4" t="str">
        <f t="shared" si="5"/>
        <v>insert into GameSpread select g.GameId, (select TeamId from Team where TeamLongName = 'Green Bay') as FavoriteTeamId, (select TeamId from Team where TeamLongName = 'San Francisco') as UnderdogTeamId,-5 as Spread from Game g where g.Team1Id = (select TeamId from Team where TeamLongName = 'Green Bay') and g.Team2Id = (select TeamId from Team where TeamLongName = 'San Francisco') and  g.GameFilterId = (select GameFilterId from GameFilter where GameFilterName = 'Week 01')</v>
      </c>
      <c r="S12" s="3" t="s">
        <v>526</v>
      </c>
      <c r="T12" s="4" t="s">
        <v>528</v>
      </c>
      <c r="U12" s="4" t="s">
        <v>527</v>
      </c>
      <c r="V12" s="3" t="s">
        <v>530</v>
      </c>
      <c r="W12" s="4" t="s">
        <v>533</v>
      </c>
      <c r="X12" s="4" t="s">
        <v>532</v>
      </c>
      <c r="Y12" s="4" t="s">
        <v>531</v>
      </c>
    </row>
    <row r="13" spans="1:26" x14ac:dyDescent="0.25">
      <c r="A13" s="2">
        <v>41161.684027777781</v>
      </c>
      <c r="B13" s="3" t="s">
        <v>472</v>
      </c>
      <c r="C13" s="9">
        <v>-3</v>
      </c>
      <c r="D13" s="3" t="s">
        <v>473</v>
      </c>
      <c r="E13" s="3" t="s">
        <v>483</v>
      </c>
      <c r="G13" s="3" t="str">
        <f t="shared" si="3"/>
        <v>09/09/2012 16:25:00</v>
      </c>
      <c r="H13" s="3">
        <f t="shared" si="4"/>
        <v>2</v>
      </c>
      <c r="I13" s="3" t="str">
        <f t="shared" si="0"/>
        <v>Carolina</v>
      </c>
      <c r="J13" s="3" t="str">
        <f t="shared" si="1"/>
        <v>Tampa Bay</v>
      </c>
      <c r="K13" s="3" t="str">
        <f t="shared" si="2"/>
        <v>insert into Game select GameFilterId, '09/09/2012 16:25:00' as GameDateTime, (select TeamId from Team where TeamLongName = 'Carolina') as Team1Id, (select TeamId from Team where TeamLongName = 'Tampa Bay') as Team2Id, 2 as HomeTeam from GameFilter gf where gf.GameFilterName = 'Week 01'</v>
      </c>
      <c r="L13" s="3" t="s">
        <v>513</v>
      </c>
      <c r="M13" s="4" t="s">
        <v>517</v>
      </c>
      <c r="N13" s="4" t="s">
        <v>514</v>
      </c>
      <c r="O13" s="4" t="s">
        <v>515</v>
      </c>
      <c r="P13" s="3" t="s">
        <v>529</v>
      </c>
      <c r="Q13" s="4" t="s">
        <v>516</v>
      </c>
      <c r="R13" s="4" t="str">
        <f t="shared" si="5"/>
        <v>insert into GameSpread select g.GameId, (select TeamId from Team where TeamLongName = 'Carolina') as FavoriteTeamId, (select TeamId from Team where TeamLongName = 'Tampa Bay') as UnderdogTeamId,-3 as Spread from Game g where g.Team1Id = (select TeamId from Team where TeamLongName = 'Carolina') and g.Team2Id = (select TeamId from Team where TeamLongName = 'Tampa Bay') and  g.GameFilterId = (select GameFilterId from GameFilter where GameFilterName = 'Week 01')</v>
      </c>
      <c r="S13" s="3" t="s">
        <v>526</v>
      </c>
      <c r="T13" s="4" t="s">
        <v>528</v>
      </c>
      <c r="U13" s="4" t="s">
        <v>527</v>
      </c>
      <c r="V13" s="3" t="s">
        <v>530</v>
      </c>
      <c r="W13" s="4" t="s">
        <v>533</v>
      </c>
      <c r="X13" s="4" t="s">
        <v>532</v>
      </c>
      <c r="Y13" s="4" t="s">
        <v>531</v>
      </c>
    </row>
    <row r="14" spans="1:26" x14ac:dyDescent="0.25">
      <c r="A14" s="2">
        <v>41161.684027777781</v>
      </c>
      <c r="B14" s="3" t="s">
        <v>474</v>
      </c>
      <c r="C14" s="9">
        <v>-3</v>
      </c>
      <c r="D14" s="3" t="s">
        <v>475</v>
      </c>
      <c r="E14" s="3" t="s">
        <v>483</v>
      </c>
      <c r="G14" s="3" t="str">
        <f t="shared" si="3"/>
        <v>09/09/2012 16:25:00</v>
      </c>
      <c r="H14" s="3">
        <f t="shared" si="4"/>
        <v>2</v>
      </c>
      <c r="I14" s="3" t="str">
        <f t="shared" si="0"/>
        <v>Seattle</v>
      </c>
      <c r="J14" s="3" t="str">
        <f t="shared" si="1"/>
        <v>Arizona</v>
      </c>
      <c r="K14" s="3" t="str">
        <f t="shared" si="2"/>
        <v>insert into Game select GameFilterId, '09/09/2012 16:25:00' as GameDateTime, (select TeamId from Team where TeamLongName = 'Seattle') as Team1Id, (select TeamId from Team where TeamLongName = 'Arizona') as Team2Id, 2 as HomeTeam from GameFilter gf where gf.GameFilterName = 'Week 01'</v>
      </c>
      <c r="L14" s="3" t="s">
        <v>513</v>
      </c>
      <c r="M14" s="4" t="s">
        <v>517</v>
      </c>
      <c r="N14" s="4" t="s">
        <v>514</v>
      </c>
      <c r="O14" s="4" t="s">
        <v>515</v>
      </c>
      <c r="P14" s="3" t="s">
        <v>529</v>
      </c>
      <c r="Q14" s="4" t="s">
        <v>516</v>
      </c>
      <c r="R14" s="4" t="str">
        <f t="shared" si="5"/>
        <v>insert into GameSpread select g.GameId, (select TeamId from Team where TeamLongName = 'Seattle') as FavoriteTeamId, (select TeamId from Team where TeamLongName = 'Arizona') as UnderdogTeamId,-3 as Spread from Game g where g.Team1Id = (select TeamId from Team where TeamLongName = 'Seattle') and g.Team2Id = (select TeamId from Team where TeamLongName = 'Arizona') and  g.GameFilterId = (select GameFilterId from GameFilter where GameFilterName = 'Week 01')</v>
      </c>
      <c r="S14" s="3" t="s">
        <v>526</v>
      </c>
      <c r="T14" s="4" t="s">
        <v>528</v>
      </c>
      <c r="U14" s="4" t="s">
        <v>527</v>
      </c>
      <c r="V14" s="3" t="s">
        <v>530</v>
      </c>
      <c r="W14" s="4" t="s">
        <v>533</v>
      </c>
      <c r="X14" s="4" t="s">
        <v>532</v>
      </c>
      <c r="Y14" s="4" t="s">
        <v>531</v>
      </c>
    </row>
    <row r="15" spans="1:26" x14ac:dyDescent="0.25">
      <c r="A15" s="2">
        <v>41161.850694444445</v>
      </c>
      <c r="B15" s="3" t="s">
        <v>476</v>
      </c>
      <c r="C15" s="9">
        <v>-2.5</v>
      </c>
      <c r="D15" s="3" t="s">
        <v>477</v>
      </c>
      <c r="E15" s="3" t="s">
        <v>483</v>
      </c>
      <c r="G15" s="3" t="str">
        <f t="shared" si="3"/>
        <v>09/09/2012 20:25:00</v>
      </c>
      <c r="H15" s="3">
        <f t="shared" si="4"/>
        <v>1</v>
      </c>
      <c r="I15" s="3" t="str">
        <f t="shared" si="0"/>
        <v>Denver</v>
      </c>
      <c r="J15" s="3" t="str">
        <f t="shared" si="1"/>
        <v>Pittsburgh</v>
      </c>
      <c r="K15" s="3" t="str">
        <f t="shared" si="2"/>
        <v>insert into Game select GameFilterId, '09/09/2012 20:25:00' as GameDateTime, (select TeamId from Team where TeamLongName = 'Denver') as Team1Id, (select TeamId from Team where TeamLongName = 'Pittsburgh') as Team2Id, 1 as HomeTeam from GameFilter gf where gf.GameFilterName = 'Week 01'</v>
      </c>
      <c r="L15" s="3" t="s">
        <v>513</v>
      </c>
      <c r="M15" s="4" t="s">
        <v>517</v>
      </c>
      <c r="N15" s="4" t="s">
        <v>514</v>
      </c>
      <c r="O15" s="4" t="s">
        <v>515</v>
      </c>
      <c r="P15" s="3" t="s">
        <v>529</v>
      </c>
      <c r="Q15" s="4" t="s">
        <v>516</v>
      </c>
      <c r="R15" s="4" t="str">
        <f t="shared" si="5"/>
        <v>insert into GameSpread select g.GameId, (select TeamId from Team where TeamLongName = 'Denver') as FavoriteTeamId, (select TeamId from Team where TeamLongName = 'Pittsburgh') as UnderdogTeamId,-2.5 as Spread from Game g where g.Team1Id = (select TeamId from Team where TeamLongName = 'Denver') and g.Team2Id = (select TeamId from Team where TeamLongName = 'Pittsburgh') and  g.GameFilterId = (select GameFilterId from GameFilter where GameFilterName = 'Week 01')</v>
      </c>
      <c r="S15" s="3" t="s">
        <v>526</v>
      </c>
      <c r="T15" s="4" t="s">
        <v>528</v>
      </c>
      <c r="U15" s="4" t="s">
        <v>527</v>
      </c>
      <c r="V15" s="3" t="s">
        <v>530</v>
      </c>
      <c r="W15" s="4" t="s">
        <v>533</v>
      </c>
      <c r="X15" s="4" t="s">
        <v>532</v>
      </c>
      <c r="Y15" s="4" t="s">
        <v>531</v>
      </c>
    </row>
    <row r="16" spans="1:26" x14ac:dyDescent="0.25">
      <c r="A16" s="2">
        <v>41162.791666666664</v>
      </c>
      <c r="B16" s="3" t="s">
        <v>478</v>
      </c>
      <c r="C16" s="9">
        <v>-7</v>
      </c>
      <c r="D16" s="3" t="s">
        <v>479</v>
      </c>
      <c r="E16" s="3" t="s">
        <v>483</v>
      </c>
      <c r="G16" s="3" t="str">
        <f t="shared" si="3"/>
        <v>09/10/2012 19:00:00</v>
      </c>
      <c r="H16" s="3">
        <f t="shared" si="4"/>
        <v>1</v>
      </c>
      <c r="I16" s="3" t="str">
        <f t="shared" si="0"/>
        <v>Baltimore</v>
      </c>
      <c r="J16" s="3" t="str">
        <f t="shared" si="1"/>
        <v>Cincinnati</v>
      </c>
      <c r="K16" s="3" t="str">
        <f t="shared" si="2"/>
        <v>insert into Game select GameFilterId, '09/10/2012 19:00:00' as GameDateTime, (select TeamId from Team where TeamLongName = 'Baltimore') as Team1Id, (select TeamId from Team where TeamLongName = 'Cincinnati') as Team2Id, 1 as HomeTeam from GameFilter gf where gf.GameFilterName = 'Week 01'</v>
      </c>
      <c r="L16" s="3" t="s">
        <v>513</v>
      </c>
      <c r="M16" s="4" t="s">
        <v>517</v>
      </c>
      <c r="N16" s="4" t="s">
        <v>514</v>
      </c>
      <c r="O16" s="4" t="s">
        <v>515</v>
      </c>
      <c r="P16" s="3" t="s">
        <v>529</v>
      </c>
      <c r="Q16" s="4" t="s">
        <v>516</v>
      </c>
      <c r="R16" s="4" t="str">
        <f t="shared" si="5"/>
        <v>insert into GameSpread select g.GameId, (select TeamId from Team where TeamLongName = 'Baltimore') as FavoriteTeamId, (select TeamId from Team where TeamLongName = 'Cincinnati') as UnderdogTeamId,-7 as Spread from Game g where g.Team1Id = (select TeamId from Team where TeamLongName = 'Baltimore') and g.Team2Id = (select TeamId from Team where TeamLongName = 'Cincinnati') and  g.GameFilterId = (select GameFilterId from GameFilter where GameFilterName = 'Week 01')</v>
      </c>
      <c r="S16" s="3" t="s">
        <v>526</v>
      </c>
      <c r="T16" s="4" t="s">
        <v>528</v>
      </c>
      <c r="U16" s="4" t="s">
        <v>527</v>
      </c>
      <c r="V16" s="3" t="s">
        <v>530</v>
      </c>
      <c r="W16" s="4" t="s">
        <v>533</v>
      </c>
      <c r="X16" s="4" t="s">
        <v>532</v>
      </c>
      <c r="Y16" s="4" t="s">
        <v>531</v>
      </c>
    </row>
    <row r="17" spans="1:25" x14ac:dyDescent="0.25">
      <c r="A17" s="2">
        <v>41162.927083333336</v>
      </c>
      <c r="B17" s="3" t="s">
        <v>480</v>
      </c>
      <c r="C17" s="9">
        <v>-1</v>
      </c>
      <c r="D17" s="3" t="s">
        <v>481</v>
      </c>
      <c r="E17" s="3" t="s">
        <v>483</v>
      </c>
      <c r="G17" s="3" t="str">
        <f t="shared" si="3"/>
        <v>09/10/2012 22:15:00</v>
      </c>
      <c r="H17" s="3">
        <f t="shared" si="4"/>
        <v>1</v>
      </c>
      <c r="I17" s="3" t="str">
        <f t="shared" si="0"/>
        <v>Oakland</v>
      </c>
      <c r="J17" s="3" t="str">
        <f t="shared" si="1"/>
        <v>San Diego</v>
      </c>
      <c r="K17" s="3" t="str">
        <f t="shared" si="2"/>
        <v>insert into Game select GameFilterId, '09/10/2012 22:15:00' as GameDateTime, (select TeamId from Team where TeamLongName = 'Oakland') as Team1Id, (select TeamId from Team where TeamLongName = 'San Diego') as Team2Id, 1 as HomeTeam from GameFilter gf where gf.GameFilterName = 'Week 01'</v>
      </c>
      <c r="L17" s="3" t="s">
        <v>513</v>
      </c>
      <c r="M17" s="4" t="s">
        <v>517</v>
      </c>
      <c r="N17" s="4" t="s">
        <v>514</v>
      </c>
      <c r="O17" s="4" t="s">
        <v>515</v>
      </c>
      <c r="P17" s="3" t="s">
        <v>529</v>
      </c>
      <c r="Q17" s="4" t="s">
        <v>516</v>
      </c>
      <c r="R17" s="4" t="str">
        <f t="shared" si="5"/>
        <v>insert into GameSpread select g.GameId, (select TeamId from Team where TeamLongName = 'Oakland') as FavoriteTeamId, (select TeamId from Team where TeamLongName = 'San Diego') as UnderdogTeamId,-1 as Spread from Game g where g.Team1Id = (select TeamId from Team where TeamLongName = 'Oakland') and g.Team2Id = (select TeamId from Team where TeamLongName = 'San Diego') and  g.GameFilterId = (select GameFilterId from GameFilter where GameFilterName = 'Week 01')</v>
      </c>
      <c r="S17" s="3" t="s">
        <v>526</v>
      </c>
      <c r="T17" s="4" t="s">
        <v>528</v>
      </c>
      <c r="U17" s="4" t="s">
        <v>527</v>
      </c>
      <c r="V17" s="3" t="s">
        <v>530</v>
      </c>
      <c r="W17" s="4" t="s">
        <v>533</v>
      </c>
      <c r="X17" s="4" t="s">
        <v>532</v>
      </c>
      <c r="Y17" s="4" t="s">
        <v>531</v>
      </c>
    </row>
    <row r="18" spans="1:25" x14ac:dyDescent="0.25">
      <c r="A18" s="2">
        <v>41165.847222222219</v>
      </c>
      <c r="B18" s="6" t="s">
        <v>470</v>
      </c>
      <c r="C18" s="10">
        <v>-6</v>
      </c>
      <c r="D18" s="5" t="s">
        <v>484</v>
      </c>
      <c r="E18" s="3" t="s">
        <v>154</v>
      </c>
      <c r="G18" s="3" t="str">
        <f t="shared" si="3"/>
        <v>09/13/2012 20:20:00</v>
      </c>
      <c r="H18" s="3">
        <f t="shared" si="4"/>
        <v>1</v>
      </c>
      <c r="I18" s="3" t="str">
        <f t="shared" si="0"/>
        <v>Green Bay</v>
      </c>
      <c r="J18" s="3" t="str">
        <f t="shared" si="1"/>
        <v>Chicago</v>
      </c>
      <c r="K18" s="3" t="str">
        <f t="shared" si="2"/>
        <v>insert into Game select GameFilterId, '09/13/2012 20:20:00' as GameDateTime, (select TeamId from Team where TeamLongName = 'Green Bay') as Team1Id, (select TeamId from Team where TeamLongName = 'Chicago') as Team2Id, 1 as HomeTeam from GameFilter gf where gf.GameFilterName = 'Week 02'</v>
      </c>
      <c r="L18" s="3" t="s">
        <v>513</v>
      </c>
      <c r="M18" s="4" t="s">
        <v>517</v>
      </c>
      <c r="N18" s="4" t="s">
        <v>514</v>
      </c>
      <c r="O18" s="4" t="s">
        <v>515</v>
      </c>
      <c r="P18" s="3" t="s">
        <v>529</v>
      </c>
      <c r="Q18" s="4" t="s">
        <v>516</v>
      </c>
      <c r="R18" s="4" t="str">
        <f t="shared" si="5"/>
        <v>insert into GameSpread select g.GameId, (select TeamId from Team where TeamLongName = 'Green Bay') as FavoriteTeamId, (select TeamId from Team where TeamLongName = 'Chicago') as UnderdogTeamId,-6 as Spread from Game g where g.Team1Id = (select TeamId from Team where TeamLongName = 'Green Bay') and g.Team2Id = (select TeamId from Team where TeamLongName = 'Chicago') and  g.GameFilterId = (select GameFilterId from GameFilter where GameFilterName = 'Week 02')</v>
      </c>
      <c r="S18" s="3" t="s">
        <v>526</v>
      </c>
      <c r="T18" s="4" t="s">
        <v>528</v>
      </c>
      <c r="U18" s="4" t="s">
        <v>527</v>
      </c>
      <c r="V18" s="3" t="s">
        <v>530</v>
      </c>
      <c r="W18" s="4" t="s">
        <v>533</v>
      </c>
      <c r="X18" s="4" t="s">
        <v>532</v>
      </c>
      <c r="Y18" s="4" t="s">
        <v>531</v>
      </c>
    </row>
    <row r="19" spans="1:25" x14ac:dyDescent="0.25">
      <c r="A19" s="2">
        <v>41168.541666666664</v>
      </c>
      <c r="B19" s="6" t="s">
        <v>450</v>
      </c>
      <c r="C19" s="10">
        <v>-7.5</v>
      </c>
      <c r="D19" s="5" t="s">
        <v>485</v>
      </c>
      <c r="E19" s="3" t="s">
        <v>154</v>
      </c>
      <c r="G19" s="3" t="str">
        <f t="shared" si="3"/>
        <v>09/16/2012 13:00:00</v>
      </c>
      <c r="H19" s="3">
        <f t="shared" si="4"/>
        <v>1</v>
      </c>
      <c r="I19" s="3" t="str">
        <f t="shared" si="0"/>
        <v>NY Giants</v>
      </c>
      <c r="J19" s="3" t="str">
        <f t="shared" si="1"/>
        <v>Tampa Bay</v>
      </c>
      <c r="K19" s="3" t="str">
        <f t="shared" si="2"/>
        <v>insert into Game select GameFilterId, '09/16/2012 13:00:00' as GameDateTime, (select TeamId from Team where TeamLongName = 'NY Giants') as Team1Id, (select TeamId from Team where TeamLongName = 'Tampa Bay') as Team2Id, 1 as HomeTeam from GameFilter gf where gf.GameFilterName = 'Week 02'</v>
      </c>
      <c r="L19" s="3" t="s">
        <v>513</v>
      </c>
      <c r="M19" s="4" t="s">
        <v>517</v>
      </c>
      <c r="N19" s="4" t="s">
        <v>514</v>
      </c>
      <c r="O19" s="4" t="s">
        <v>515</v>
      </c>
      <c r="P19" s="3" t="s">
        <v>529</v>
      </c>
      <c r="Q19" s="4" t="s">
        <v>516</v>
      </c>
      <c r="R19" s="4" t="str">
        <f t="shared" si="5"/>
        <v>insert into GameSpread select g.GameId, (select TeamId from Team where TeamLongName = 'NY Giants') as FavoriteTeamId, (select TeamId from Team where TeamLongName = 'Tampa Bay') as UnderdogTeamId,-7.5 as Spread from Game g where g.Team1Id = (select TeamId from Team where TeamLongName = 'NY Giants') and g.Team2Id = (select TeamId from Team where TeamLongName = 'Tampa Bay') and  g.GameFilterId = (select GameFilterId from GameFilter where GameFilterName = 'Week 02')</v>
      </c>
      <c r="S19" s="3" t="s">
        <v>526</v>
      </c>
      <c r="T19" s="4" t="s">
        <v>528</v>
      </c>
      <c r="U19" s="4" t="s">
        <v>527</v>
      </c>
      <c r="V19" s="3" t="s">
        <v>530</v>
      </c>
      <c r="W19" s="4" t="s">
        <v>533</v>
      </c>
      <c r="X19" s="4" t="s">
        <v>532</v>
      </c>
      <c r="Y19" s="4" t="s">
        <v>531</v>
      </c>
    </row>
    <row r="20" spans="1:25" x14ac:dyDescent="0.25">
      <c r="A20" s="2">
        <v>41168.541666666664</v>
      </c>
      <c r="B20" s="5" t="s">
        <v>486</v>
      </c>
      <c r="C20" s="10">
        <v>-13.5</v>
      </c>
      <c r="D20" s="6" t="s">
        <v>487</v>
      </c>
      <c r="E20" s="3" t="s">
        <v>154</v>
      </c>
      <c r="G20" s="3" t="str">
        <f t="shared" si="3"/>
        <v>09/16/2012 13:00:00</v>
      </c>
      <c r="H20" s="3">
        <f t="shared" si="4"/>
        <v>1</v>
      </c>
      <c r="I20" s="3" t="str">
        <f t="shared" si="0"/>
        <v>New England</v>
      </c>
      <c r="J20" s="3" t="str">
        <f t="shared" si="1"/>
        <v>Arizona</v>
      </c>
      <c r="K20" s="3" t="str">
        <f t="shared" si="2"/>
        <v>insert into Game select GameFilterId, '09/16/2012 13:00:00' as GameDateTime, (select TeamId from Team where TeamLongName = 'New England') as Team1Id, (select TeamId from Team where TeamLongName = 'Arizona') as Team2Id, 1 as HomeTeam from GameFilter gf where gf.GameFilterName = 'Week 02'</v>
      </c>
      <c r="L20" s="3" t="s">
        <v>513</v>
      </c>
      <c r="M20" s="4" t="s">
        <v>517</v>
      </c>
      <c r="N20" s="4" t="s">
        <v>514</v>
      </c>
      <c r="O20" s="4" t="s">
        <v>515</v>
      </c>
      <c r="P20" s="3" t="s">
        <v>529</v>
      </c>
      <c r="Q20" s="4" t="s">
        <v>516</v>
      </c>
      <c r="R20" s="4" t="str">
        <f t="shared" si="5"/>
        <v>insert into GameSpread select g.GameId, (select TeamId from Team where TeamLongName = 'New England') as FavoriteTeamId, (select TeamId from Team where TeamLongName = 'Arizona') as UnderdogTeamId,-13.5 as Spread from Game g where g.Team1Id = (select TeamId from Team where TeamLongName = 'New England') and g.Team2Id = (select TeamId from Team where TeamLongName = 'Arizona') and  g.GameFilterId = (select GameFilterId from GameFilter where GameFilterName = 'Week 02')</v>
      </c>
      <c r="S20" s="3" t="s">
        <v>526</v>
      </c>
      <c r="T20" s="4" t="s">
        <v>528</v>
      </c>
      <c r="U20" s="4" t="s">
        <v>527</v>
      </c>
      <c r="V20" s="3" t="s">
        <v>530</v>
      </c>
      <c r="W20" s="4" t="s">
        <v>533</v>
      </c>
      <c r="X20" s="4" t="s">
        <v>532</v>
      </c>
      <c r="Y20" s="4" t="s">
        <v>531</v>
      </c>
    </row>
    <row r="21" spans="1:25" x14ac:dyDescent="0.25">
      <c r="A21" s="2">
        <v>41168.541666666664</v>
      </c>
      <c r="B21" s="5" t="s">
        <v>488</v>
      </c>
      <c r="C21" s="10">
        <v>-1.5</v>
      </c>
      <c r="D21" s="6" t="s">
        <v>489</v>
      </c>
      <c r="E21" s="3" t="s">
        <v>154</v>
      </c>
      <c r="G21" s="3" t="str">
        <f t="shared" si="3"/>
        <v>09/16/2012 13:00:00</v>
      </c>
      <c r="H21" s="3">
        <f t="shared" si="4"/>
        <v>2</v>
      </c>
      <c r="I21" s="3" t="str">
        <f t="shared" si="0"/>
        <v>Minnesota</v>
      </c>
      <c r="J21" s="3" t="str">
        <f t="shared" si="1"/>
        <v>Indianapolis</v>
      </c>
      <c r="K21" s="3" t="str">
        <f t="shared" si="2"/>
        <v>insert into Game select GameFilterId, '09/16/2012 13:00:00' as GameDateTime, (select TeamId from Team where TeamLongName = 'Minnesota') as Team1Id, (select TeamId from Team where TeamLongName = 'Indianapolis') as Team2Id, 2 as HomeTeam from GameFilter gf where gf.GameFilterName = 'Week 02'</v>
      </c>
      <c r="L21" s="3" t="s">
        <v>513</v>
      </c>
      <c r="M21" s="4" t="s">
        <v>517</v>
      </c>
      <c r="N21" s="4" t="s">
        <v>514</v>
      </c>
      <c r="O21" s="4" t="s">
        <v>515</v>
      </c>
      <c r="P21" s="3" t="s">
        <v>529</v>
      </c>
      <c r="Q21" s="4" t="s">
        <v>516</v>
      </c>
      <c r="R21" s="4" t="str">
        <f t="shared" si="5"/>
        <v>insert into GameSpread select g.GameId, (select TeamId from Team where TeamLongName = 'Minnesota') as FavoriteTeamId, (select TeamId from Team where TeamLongName = 'Indianapolis') as UnderdogTeamId,-1.5 as Spread from Game g where g.Team1Id = (select TeamId from Team where TeamLongName = 'Minnesota') and g.Team2Id = (select TeamId from Team where TeamLongName = 'Indianapolis') and  g.GameFilterId = (select GameFilterId from GameFilter where GameFilterName = 'Week 02')</v>
      </c>
      <c r="S21" s="3" t="s">
        <v>526</v>
      </c>
      <c r="T21" s="4" t="s">
        <v>528</v>
      </c>
      <c r="U21" s="4" t="s">
        <v>527</v>
      </c>
      <c r="V21" s="3" t="s">
        <v>530</v>
      </c>
      <c r="W21" s="4" t="s">
        <v>533</v>
      </c>
      <c r="X21" s="4" t="s">
        <v>532</v>
      </c>
      <c r="Y21" s="4" t="s">
        <v>531</v>
      </c>
    </row>
    <row r="22" spans="1:25" x14ac:dyDescent="0.25">
      <c r="A22" s="2">
        <v>41168.541666666664</v>
      </c>
      <c r="B22" s="5" t="s">
        <v>490</v>
      </c>
      <c r="C22" s="10">
        <v>-2.5</v>
      </c>
      <c r="D22" s="6" t="s">
        <v>491</v>
      </c>
      <c r="E22" s="3" t="s">
        <v>154</v>
      </c>
      <c r="G22" s="3" t="str">
        <f t="shared" si="3"/>
        <v>09/16/2012 13:00:00</v>
      </c>
      <c r="H22" s="3">
        <f t="shared" si="4"/>
        <v>2</v>
      </c>
      <c r="I22" s="3" t="str">
        <f t="shared" si="0"/>
        <v>New Orleans</v>
      </c>
      <c r="J22" s="3" t="str">
        <f t="shared" si="1"/>
        <v>Carolina</v>
      </c>
      <c r="K22" s="3" t="str">
        <f t="shared" si="2"/>
        <v>insert into Game select GameFilterId, '09/16/2012 13:00:00' as GameDateTime, (select TeamId from Team where TeamLongName = 'New Orleans') as Team1Id, (select TeamId from Team where TeamLongName = 'Carolina') as Team2Id, 2 as HomeTeam from GameFilter gf where gf.GameFilterName = 'Week 02'</v>
      </c>
      <c r="L22" s="3" t="s">
        <v>513</v>
      </c>
      <c r="M22" s="4" t="s">
        <v>517</v>
      </c>
      <c r="N22" s="4" t="s">
        <v>514</v>
      </c>
      <c r="O22" s="4" t="s">
        <v>515</v>
      </c>
      <c r="P22" s="3" t="s">
        <v>529</v>
      </c>
      <c r="Q22" s="4" t="s">
        <v>516</v>
      </c>
      <c r="R22" s="4" t="str">
        <f t="shared" si="5"/>
        <v>insert into GameSpread select g.GameId, (select TeamId from Team where TeamLongName = 'New Orleans') as FavoriteTeamId, (select TeamId from Team where TeamLongName = 'Carolina') as UnderdogTeamId,-2.5 as Spread from Game g where g.Team1Id = (select TeamId from Team where TeamLongName = 'New Orleans') and g.Team2Id = (select TeamId from Team where TeamLongName = 'Carolina') and  g.GameFilterId = (select GameFilterId from GameFilter where GameFilterName = 'Week 02')</v>
      </c>
      <c r="S22" s="3" t="s">
        <v>526</v>
      </c>
      <c r="T22" s="4" t="s">
        <v>528</v>
      </c>
      <c r="U22" s="4" t="s">
        <v>527</v>
      </c>
      <c r="V22" s="3" t="s">
        <v>530</v>
      </c>
      <c r="W22" s="4" t="s">
        <v>533</v>
      </c>
      <c r="X22" s="4" t="s">
        <v>532</v>
      </c>
      <c r="Y22" s="4" t="s">
        <v>531</v>
      </c>
    </row>
    <row r="23" spans="1:25" x14ac:dyDescent="0.25">
      <c r="A23" s="2">
        <v>41168.541666666664</v>
      </c>
      <c r="B23" s="6" t="s">
        <v>492</v>
      </c>
      <c r="C23" s="10">
        <v>-3</v>
      </c>
      <c r="D23" s="5" t="s">
        <v>493</v>
      </c>
      <c r="E23" s="3" t="s">
        <v>154</v>
      </c>
      <c r="G23" s="3" t="str">
        <f t="shared" si="3"/>
        <v>09/16/2012 13:00:00</v>
      </c>
      <c r="H23" s="3">
        <f t="shared" si="4"/>
        <v>1</v>
      </c>
      <c r="I23" s="3" t="str">
        <f t="shared" si="0"/>
        <v>Buffalo</v>
      </c>
      <c r="J23" s="3" t="str">
        <f t="shared" si="1"/>
        <v>Kansas City</v>
      </c>
      <c r="K23" s="3" t="str">
        <f t="shared" si="2"/>
        <v>insert into Game select GameFilterId, '09/16/2012 13:00:00' as GameDateTime, (select TeamId from Team where TeamLongName = 'Buffalo') as Team1Id, (select TeamId from Team where TeamLongName = 'Kansas City') as Team2Id, 1 as HomeTeam from GameFilter gf where gf.GameFilterName = 'Week 02'</v>
      </c>
      <c r="L23" s="3" t="s">
        <v>513</v>
      </c>
      <c r="M23" s="4" t="s">
        <v>517</v>
      </c>
      <c r="N23" s="4" t="s">
        <v>514</v>
      </c>
      <c r="O23" s="4" t="s">
        <v>515</v>
      </c>
      <c r="P23" s="3" t="s">
        <v>529</v>
      </c>
      <c r="Q23" s="4" t="s">
        <v>516</v>
      </c>
      <c r="R23" s="4" t="str">
        <f t="shared" si="5"/>
        <v>insert into GameSpread select g.GameId, (select TeamId from Team where TeamLongName = 'Buffalo') as FavoriteTeamId, (select TeamId from Team where TeamLongName = 'Kansas City') as UnderdogTeamId,-3 as Spread from Game g where g.Team1Id = (select TeamId from Team where TeamLongName = 'Buffalo') and g.Team2Id = (select TeamId from Team where TeamLongName = 'Kansas City') and  g.GameFilterId = (select GameFilterId from GameFilter where GameFilterName = 'Week 02')</v>
      </c>
      <c r="S23" s="3" t="s">
        <v>526</v>
      </c>
      <c r="T23" s="4" t="s">
        <v>528</v>
      </c>
      <c r="U23" s="4" t="s">
        <v>527</v>
      </c>
      <c r="V23" s="3" t="s">
        <v>530</v>
      </c>
      <c r="W23" s="4" t="s">
        <v>533</v>
      </c>
      <c r="X23" s="4" t="s">
        <v>532</v>
      </c>
      <c r="Y23" s="4" t="s">
        <v>531</v>
      </c>
    </row>
    <row r="24" spans="1:25" x14ac:dyDescent="0.25">
      <c r="A24" s="2">
        <v>41168.541666666664</v>
      </c>
      <c r="B24" s="6" t="s">
        <v>494</v>
      </c>
      <c r="C24" s="10">
        <v>-2.5</v>
      </c>
      <c r="D24" s="5" t="s">
        <v>495</v>
      </c>
      <c r="E24" s="3" t="s">
        <v>154</v>
      </c>
      <c r="G24" s="3" t="str">
        <f t="shared" si="3"/>
        <v>09/16/2012 13:00:00</v>
      </c>
      <c r="H24" s="3">
        <f t="shared" si="4"/>
        <v>1</v>
      </c>
      <c r="I24" s="3" t="str">
        <f t="shared" si="0"/>
        <v>Philadelphia</v>
      </c>
      <c r="J24" s="3" t="str">
        <f t="shared" si="1"/>
        <v>Baltimore</v>
      </c>
      <c r="K24" s="3" t="str">
        <f t="shared" si="2"/>
        <v>insert into Game select GameFilterId, '09/16/2012 13:00:00' as GameDateTime, (select TeamId from Team where TeamLongName = 'Philadelphia') as Team1Id, (select TeamId from Team where TeamLongName = 'Baltimore') as Team2Id, 1 as HomeTeam from GameFilter gf where gf.GameFilterName = 'Week 02'</v>
      </c>
      <c r="L24" s="3" t="s">
        <v>513</v>
      </c>
      <c r="M24" s="4" t="s">
        <v>517</v>
      </c>
      <c r="N24" s="4" t="s">
        <v>514</v>
      </c>
      <c r="O24" s="4" t="s">
        <v>515</v>
      </c>
      <c r="P24" s="3" t="s">
        <v>529</v>
      </c>
      <c r="Q24" s="4" t="s">
        <v>516</v>
      </c>
      <c r="R24" s="4" t="str">
        <f t="shared" si="5"/>
        <v>insert into GameSpread select g.GameId, (select TeamId from Team where TeamLongName = 'Philadelphia') as FavoriteTeamId, (select TeamId from Team where TeamLongName = 'Baltimore') as UnderdogTeamId,-2.5 as Spread from Game g where g.Team1Id = (select TeamId from Team where TeamLongName = 'Philadelphia') and g.Team2Id = (select TeamId from Team where TeamLongName = 'Baltimore') and  g.GameFilterId = (select GameFilterId from GameFilter where GameFilterName = 'Week 02')</v>
      </c>
      <c r="S24" s="3" t="s">
        <v>526</v>
      </c>
      <c r="T24" s="4" t="s">
        <v>528</v>
      </c>
      <c r="U24" s="4" t="s">
        <v>527</v>
      </c>
      <c r="V24" s="3" t="s">
        <v>530</v>
      </c>
      <c r="W24" s="4" t="s">
        <v>533</v>
      </c>
      <c r="X24" s="4" t="s">
        <v>532</v>
      </c>
      <c r="Y24" s="4" t="s">
        <v>531</v>
      </c>
    </row>
    <row r="25" spans="1:25" x14ac:dyDescent="0.25">
      <c r="A25" s="2">
        <v>41168.541666666664</v>
      </c>
      <c r="B25" s="5" t="s">
        <v>496</v>
      </c>
      <c r="C25" s="10">
        <v>-2.5</v>
      </c>
      <c r="D25" s="6" t="s">
        <v>497</v>
      </c>
      <c r="E25" s="3" t="s">
        <v>154</v>
      </c>
      <c r="G25" s="3" t="str">
        <f t="shared" si="3"/>
        <v>09/16/2012 13:00:00</v>
      </c>
      <c r="H25" s="3">
        <f t="shared" si="4"/>
        <v>2</v>
      </c>
      <c r="I25" s="3" t="str">
        <f t="shared" si="0"/>
        <v>Oakland</v>
      </c>
      <c r="J25" s="3" t="str">
        <f t="shared" si="1"/>
        <v>Miami</v>
      </c>
      <c r="K25" s="3" t="str">
        <f t="shared" si="2"/>
        <v>insert into Game select GameFilterId, '09/16/2012 13:00:00' as GameDateTime, (select TeamId from Team where TeamLongName = 'Oakland') as Team1Id, (select TeamId from Team where TeamLongName = 'Miami') as Team2Id, 2 as HomeTeam from GameFilter gf where gf.GameFilterName = 'Week 02'</v>
      </c>
      <c r="L25" s="3" t="s">
        <v>513</v>
      </c>
      <c r="M25" s="4" t="s">
        <v>517</v>
      </c>
      <c r="N25" s="4" t="s">
        <v>514</v>
      </c>
      <c r="O25" s="4" t="s">
        <v>515</v>
      </c>
      <c r="P25" s="3" t="s">
        <v>529</v>
      </c>
      <c r="Q25" s="4" t="s">
        <v>516</v>
      </c>
      <c r="R25" s="4" t="str">
        <f t="shared" si="5"/>
        <v>insert into GameSpread select g.GameId, (select TeamId from Team where TeamLongName = 'Oakland') as FavoriteTeamId, (select TeamId from Team where TeamLongName = 'Miami') as UnderdogTeamId,-2.5 as Spread from Game g where g.Team1Id = (select TeamId from Team where TeamLongName = 'Oakland') and g.Team2Id = (select TeamId from Team where TeamLongName = 'Miami') and  g.GameFilterId = (select GameFilterId from GameFilter where GameFilterName = 'Week 02')</v>
      </c>
      <c r="S25" s="3" t="s">
        <v>526</v>
      </c>
      <c r="T25" s="4" t="s">
        <v>528</v>
      </c>
      <c r="U25" s="4" t="s">
        <v>527</v>
      </c>
      <c r="V25" s="3" t="s">
        <v>530</v>
      </c>
      <c r="W25" s="4" t="s">
        <v>533</v>
      </c>
      <c r="X25" s="4" t="s">
        <v>532</v>
      </c>
      <c r="Y25" s="4" t="s">
        <v>531</v>
      </c>
    </row>
    <row r="26" spans="1:25" x14ac:dyDescent="0.25">
      <c r="A26" s="2">
        <v>41168.541666666664</v>
      </c>
      <c r="B26" s="6" t="s">
        <v>498</v>
      </c>
      <c r="C26" s="10">
        <v>-7</v>
      </c>
      <c r="D26" s="5" t="s">
        <v>499</v>
      </c>
      <c r="E26" s="3" t="s">
        <v>154</v>
      </c>
      <c r="G26" s="3" t="str">
        <f t="shared" si="3"/>
        <v>09/16/2012 13:00:00</v>
      </c>
      <c r="H26" s="3">
        <f t="shared" si="4"/>
        <v>1</v>
      </c>
      <c r="I26" s="3" t="str">
        <f t="shared" si="0"/>
        <v>Cincinnati</v>
      </c>
      <c r="J26" s="3" t="str">
        <f t="shared" si="1"/>
        <v>Cleveland</v>
      </c>
      <c r="K26" s="3" t="str">
        <f t="shared" si="2"/>
        <v>insert into Game select GameFilterId, '09/16/2012 13:00:00' as GameDateTime, (select TeamId from Team where TeamLongName = 'Cincinnati') as Team1Id, (select TeamId from Team where TeamLongName = 'Cleveland') as Team2Id, 1 as HomeTeam from GameFilter gf where gf.GameFilterName = 'Week 02'</v>
      </c>
      <c r="L26" s="3" t="s">
        <v>513</v>
      </c>
      <c r="M26" s="4" t="s">
        <v>517</v>
      </c>
      <c r="N26" s="4" t="s">
        <v>514</v>
      </c>
      <c r="O26" s="4" t="s">
        <v>515</v>
      </c>
      <c r="P26" s="3" t="s">
        <v>529</v>
      </c>
      <c r="Q26" s="4" t="s">
        <v>516</v>
      </c>
      <c r="R26" s="4" t="str">
        <f t="shared" si="5"/>
        <v>insert into GameSpread select g.GameId, (select TeamId from Team where TeamLongName = 'Cincinnati') as FavoriteTeamId, (select TeamId from Team where TeamLongName = 'Cleveland') as UnderdogTeamId,-7 as Spread from Game g where g.Team1Id = (select TeamId from Team where TeamLongName = 'Cincinnati') and g.Team2Id = (select TeamId from Team where TeamLongName = 'Cleveland') and  g.GameFilterId = (select GameFilterId from GameFilter where GameFilterName = 'Week 02')</v>
      </c>
      <c r="S26" s="3" t="s">
        <v>526</v>
      </c>
      <c r="T26" s="4" t="s">
        <v>528</v>
      </c>
      <c r="U26" s="4" t="s">
        <v>527</v>
      </c>
      <c r="V26" s="3" t="s">
        <v>530</v>
      </c>
      <c r="W26" s="4" t="s">
        <v>533</v>
      </c>
      <c r="X26" s="4" t="s">
        <v>532</v>
      </c>
      <c r="Y26" s="4" t="s">
        <v>531</v>
      </c>
    </row>
    <row r="27" spans="1:25" x14ac:dyDescent="0.25">
      <c r="A27" s="2">
        <v>41168.541666666664</v>
      </c>
      <c r="B27" s="6" t="s">
        <v>500</v>
      </c>
      <c r="C27" s="10">
        <v>-7.5</v>
      </c>
      <c r="D27" s="5" t="s">
        <v>501</v>
      </c>
      <c r="E27" s="3" t="s">
        <v>154</v>
      </c>
      <c r="G27" s="3" t="str">
        <f t="shared" si="3"/>
        <v>09/16/2012 13:00:00</v>
      </c>
      <c r="H27" s="3">
        <f t="shared" si="4"/>
        <v>2</v>
      </c>
      <c r="I27" s="3" t="str">
        <f t="shared" si="0"/>
        <v>Houston</v>
      </c>
      <c r="J27" s="3" t="str">
        <f t="shared" si="1"/>
        <v>Jacksonville</v>
      </c>
      <c r="K27" s="3" t="str">
        <f t="shared" si="2"/>
        <v>insert into Game select GameFilterId, '09/16/2012 13:00:00' as GameDateTime, (select TeamId from Team where TeamLongName = 'Houston') as Team1Id, (select TeamId from Team where TeamLongName = 'Jacksonville') as Team2Id, 2 as HomeTeam from GameFilter gf where gf.GameFilterName = 'Week 02'</v>
      </c>
      <c r="L27" s="3" t="s">
        <v>513</v>
      </c>
      <c r="M27" s="4" t="s">
        <v>517</v>
      </c>
      <c r="N27" s="4" t="s">
        <v>514</v>
      </c>
      <c r="O27" s="4" t="s">
        <v>515</v>
      </c>
      <c r="P27" s="3" t="s">
        <v>529</v>
      </c>
      <c r="Q27" s="4" t="s">
        <v>516</v>
      </c>
      <c r="R27" s="4" t="str">
        <f t="shared" si="5"/>
        <v>insert into GameSpread select g.GameId, (select TeamId from Team where TeamLongName = 'Houston') as FavoriteTeamId, (select TeamId from Team where TeamLongName = 'Jacksonville') as UnderdogTeamId,-7.5 as Spread from Game g where g.Team1Id = (select TeamId from Team where TeamLongName = 'Houston') and g.Team2Id = (select TeamId from Team where TeamLongName = 'Jacksonville') and  g.GameFilterId = (select GameFilterId from GameFilter where GameFilterName = 'Week 02')</v>
      </c>
      <c r="S27" s="3" t="s">
        <v>526</v>
      </c>
      <c r="T27" s="4" t="s">
        <v>528</v>
      </c>
      <c r="U27" s="4" t="s">
        <v>527</v>
      </c>
      <c r="V27" s="3" t="s">
        <v>530</v>
      </c>
      <c r="W27" s="4" t="s">
        <v>533</v>
      </c>
      <c r="X27" s="4" t="s">
        <v>532</v>
      </c>
      <c r="Y27" s="4" t="s">
        <v>531</v>
      </c>
    </row>
    <row r="28" spans="1:25" x14ac:dyDescent="0.25">
      <c r="A28" s="2">
        <v>41168.670138888891</v>
      </c>
      <c r="B28" s="5" t="s">
        <v>451</v>
      </c>
      <c r="C28" s="10">
        <v>-3</v>
      </c>
      <c r="D28" s="6" t="s">
        <v>502</v>
      </c>
      <c r="E28" s="3" t="s">
        <v>154</v>
      </c>
      <c r="G28" s="3" t="str">
        <f t="shared" si="3"/>
        <v>09/16/2012 16:05:00</v>
      </c>
      <c r="H28" s="3">
        <f t="shared" si="4"/>
        <v>2</v>
      </c>
      <c r="I28" s="3" t="str">
        <f t="shared" si="0"/>
        <v>Dallas</v>
      </c>
      <c r="J28" s="3" t="str">
        <f t="shared" si="1"/>
        <v>Seattle</v>
      </c>
      <c r="K28" s="3" t="str">
        <f t="shared" si="2"/>
        <v>insert into Game select GameFilterId, '09/16/2012 16:05:00' as GameDateTime, (select TeamId from Team where TeamLongName = 'Dallas') as Team1Id, (select TeamId from Team where TeamLongName = 'Seattle') as Team2Id, 2 as HomeTeam from GameFilter gf where gf.GameFilterName = 'Week 02'</v>
      </c>
      <c r="L28" s="3" t="s">
        <v>513</v>
      </c>
      <c r="M28" s="4" t="s">
        <v>517</v>
      </c>
      <c r="N28" s="4" t="s">
        <v>514</v>
      </c>
      <c r="O28" s="4" t="s">
        <v>515</v>
      </c>
      <c r="P28" s="3" t="s">
        <v>529</v>
      </c>
      <c r="Q28" s="4" t="s">
        <v>516</v>
      </c>
      <c r="R28" s="4" t="str">
        <f t="shared" si="5"/>
        <v>insert into GameSpread select g.GameId, (select TeamId from Team where TeamLongName = 'Dallas') as FavoriteTeamId, (select TeamId from Team where TeamLongName = 'Seattle') as UnderdogTeamId,-3 as Spread from Game g where g.Team1Id = (select TeamId from Team where TeamLongName = 'Dallas') and g.Team2Id = (select TeamId from Team where TeamLongName = 'Seattle') and  g.GameFilterId = (select GameFilterId from GameFilter where GameFilterName = 'Week 02')</v>
      </c>
      <c r="S28" s="3" t="s">
        <v>526</v>
      </c>
      <c r="T28" s="4" t="s">
        <v>528</v>
      </c>
      <c r="U28" s="4" t="s">
        <v>527</v>
      </c>
      <c r="V28" s="3" t="s">
        <v>530</v>
      </c>
      <c r="W28" s="4" t="s">
        <v>533</v>
      </c>
      <c r="X28" s="4" t="s">
        <v>532</v>
      </c>
      <c r="Y28" s="4" t="s">
        <v>531</v>
      </c>
    </row>
    <row r="29" spans="1:25" x14ac:dyDescent="0.25">
      <c r="A29" s="2">
        <v>41168.670138888891</v>
      </c>
      <c r="B29" s="5" t="s">
        <v>459</v>
      </c>
      <c r="C29" s="10">
        <v>-3</v>
      </c>
      <c r="D29" s="6" t="s">
        <v>503</v>
      </c>
      <c r="E29" s="3" t="s">
        <v>154</v>
      </c>
      <c r="G29" s="3" t="str">
        <f t="shared" si="3"/>
        <v>09/16/2012 16:05:00</v>
      </c>
      <c r="H29" s="3">
        <f t="shared" si="4"/>
        <v>2</v>
      </c>
      <c r="I29" s="3" t="str">
        <f t="shared" si="0"/>
        <v>Washington</v>
      </c>
      <c r="J29" s="3" t="str">
        <f t="shared" si="1"/>
        <v>St. Louis</v>
      </c>
      <c r="K29" s="3" t="str">
        <f t="shared" si="2"/>
        <v>insert into Game select GameFilterId, '09/16/2012 16:05:00' as GameDateTime, (select TeamId from Team where TeamLongName = 'Washington') as Team1Id, (select TeamId from Team where TeamLongName = 'St. Louis') as Team2Id, 2 as HomeTeam from GameFilter gf where gf.GameFilterName = 'Week 02'</v>
      </c>
      <c r="L29" s="3" t="s">
        <v>513</v>
      </c>
      <c r="M29" s="4" t="s">
        <v>517</v>
      </c>
      <c r="N29" s="4" t="s">
        <v>514</v>
      </c>
      <c r="O29" s="4" t="s">
        <v>515</v>
      </c>
      <c r="P29" s="3" t="s">
        <v>529</v>
      </c>
      <c r="Q29" s="4" t="s">
        <v>516</v>
      </c>
      <c r="R29" s="4" t="str">
        <f t="shared" si="5"/>
        <v>insert into GameSpread select g.GameId, (select TeamId from Team where TeamLongName = 'Washington') as FavoriteTeamId, (select TeamId from Team where TeamLongName = 'St. Louis') as UnderdogTeamId,-3 as Spread from Game g where g.Team1Id = (select TeamId from Team where TeamLongName = 'Washington') and g.Team2Id = (select TeamId from Team where TeamLongName = 'St. Louis') and  g.GameFilterId = (select GameFilterId from GameFilter where GameFilterName = 'Week 02')</v>
      </c>
      <c r="S29" s="3" t="s">
        <v>526</v>
      </c>
      <c r="T29" s="4" t="s">
        <v>528</v>
      </c>
      <c r="U29" s="4" t="s">
        <v>527</v>
      </c>
      <c r="V29" s="3" t="s">
        <v>530</v>
      </c>
      <c r="W29" s="4" t="s">
        <v>533</v>
      </c>
      <c r="X29" s="4" t="s">
        <v>532</v>
      </c>
      <c r="Y29" s="4" t="s">
        <v>531</v>
      </c>
    </row>
    <row r="30" spans="1:25" x14ac:dyDescent="0.25">
      <c r="A30" s="2">
        <v>41168.684027777781</v>
      </c>
      <c r="B30" s="6" t="s">
        <v>504</v>
      </c>
      <c r="C30" s="10">
        <v>-6</v>
      </c>
      <c r="D30" s="5" t="s">
        <v>505</v>
      </c>
      <c r="E30" s="3" t="s">
        <v>154</v>
      </c>
      <c r="G30" s="3" t="str">
        <f t="shared" si="3"/>
        <v>09/16/2012 16:25:00</v>
      </c>
      <c r="H30" s="3">
        <f t="shared" si="4"/>
        <v>1</v>
      </c>
      <c r="I30" s="3" t="str">
        <f t="shared" si="0"/>
        <v>Pittsburgh</v>
      </c>
      <c r="J30" s="3" t="str">
        <f t="shared" si="1"/>
        <v>NY Jets</v>
      </c>
      <c r="K30" s="3" t="str">
        <f t="shared" si="2"/>
        <v>insert into Game select GameFilterId, '09/16/2012 16:25:00' as GameDateTime, (select TeamId from Team where TeamLongName = 'Pittsburgh') as Team1Id, (select TeamId from Team where TeamLongName = 'NY Jets') as Team2Id, 1 as HomeTeam from GameFilter gf where gf.GameFilterName = 'Week 02'</v>
      </c>
      <c r="L30" s="3" t="s">
        <v>513</v>
      </c>
      <c r="M30" s="4" t="s">
        <v>517</v>
      </c>
      <c r="N30" s="4" t="s">
        <v>514</v>
      </c>
      <c r="O30" s="4" t="s">
        <v>515</v>
      </c>
      <c r="P30" s="3" t="s">
        <v>529</v>
      </c>
      <c r="Q30" s="4" t="s">
        <v>516</v>
      </c>
      <c r="R30" s="4" t="str">
        <f t="shared" si="5"/>
        <v>insert into GameSpread select g.GameId, (select TeamId from Team where TeamLongName = 'Pittsburgh') as FavoriteTeamId, (select TeamId from Team where TeamLongName = 'NY Jets') as UnderdogTeamId,-6 as Spread from Game g where g.Team1Id = (select TeamId from Team where TeamLongName = 'Pittsburgh') and g.Team2Id = (select TeamId from Team where TeamLongName = 'NY Jets') and  g.GameFilterId = (select GameFilterId from GameFilter where GameFilterName = 'Week 02')</v>
      </c>
      <c r="S30" s="3" t="s">
        <v>526</v>
      </c>
      <c r="T30" s="4" t="s">
        <v>528</v>
      </c>
      <c r="U30" s="4" t="s">
        <v>527</v>
      </c>
      <c r="V30" s="3" t="s">
        <v>530</v>
      </c>
      <c r="W30" s="4" t="s">
        <v>533</v>
      </c>
      <c r="X30" s="4" t="s">
        <v>532</v>
      </c>
      <c r="Y30" s="4" t="s">
        <v>531</v>
      </c>
    </row>
    <row r="31" spans="1:25" x14ac:dyDescent="0.25">
      <c r="A31" s="2">
        <v>41168.684027777781</v>
      </c>
      <c r="B31" s="6" t="s">
        <v>506</v>
      </c>
      <c r="C31" s="10">
        <v>-6</v>
      </c>
      <c r="D31" s="5" t="s">
        <v>507</v>
      </c>
      <c r="E31" s="3" t="s">
        <v>154</v>
      </c>
      <c r="G31" s="3" t="str">
        <f t="shared" si="3"/>
        <v>09/16/2012 16:25:00</v>
      </c>
      <c r="H31" s="3">
        <f t="shared" si="4"/>
        <v>1</v>
      </c>
      <c r="I31" s="3" t="str">
        <f t="shared" si="0"/>
        <v>San Diego</v>
      </c>
      <c r="J31" s="3" t="str">
        <f t="shared" si="1"/>
        <v>Tennessee</v>
      </c>
      <c r="K31" s="3" t="str">
        <f t="shared" si="2"/>
        <v>insert into Game select GameFilterId, '09/16/2012 16:25:00' as GameDateTime, (select TeamId from Team where TeamLongName = 'San Diego') as Team1Id, (select TeamId from Team where TeamLongName = 'Tennessee') as Team2Id, 1 as HomeTeam from GameFilter gf where gf.GameFilterName = 'Week 02'</v>
      </c>
      <c r="L31" s="3" t="s">
        <v>513</v>
      </c>
      <c r="M31" s="4" t="s">
        <v>517</v>
      </c>
      <c r="N31" s="4" t="s">
        <v>514</v>
      </c>
      <c r="O31" s="4" t="s">
        <v>515</v>
      </c>
      <c r="P31" s="3" t="s">
        <v>529</v>
      </c>
      <c r="Q31" s="4" t="s">
        <v>516</v>
      </c>
      <c r="R31" s="4" t="str">
        <f t="shared" si="5"/>
        <v>insert into GameSpread select g.GameId, (select TeamId from Team where TeamLongName = 'San Diego') as FavoriteTeamId, (select TeamId from Team where TeamLongName = 'Tennessee') as UnderdogTeamId,-6 as Spread from Game g where g.Team1Id = (select TeamId from Team where TeamLongName = 'San Diego') and g.Team2Id = (select TeamId from Team where TeamLongName = 'Tennessee') and  g.GameFilterId = (select GameFilterId from GameFilter where GameFilterName = 'Week 02')</v>
      </c>
      <c r="S31" s="3" t="s">
        <v>526</v>
      </c>
      <c r="T31" s="4" t="s">
        <v>528</v>
      </c>
      <c r="U31" s="4" t="s">
        <v>527</v>
      </c>
      <c r="V31" s="3" t="s">
        <v>530</v>
      </c>
      <c r="W31" s="4" t="s">
        <v>533</v>
      </c>
      <c r="X31" s="4" t="s">
        <v>532</v>
      </c>
      <c r="Y31" s="4" t="s">
        <v>531</v>
      </c>
    </row>
    <row r="32" spans="1:25" x14ac:dyDescent="0.25">
      <c r="A32" s="2">
        <v>41168.850694444445</v>
      </c>
      <c r="B32" s="6" t="s">
        <v>508</v>
      </c>
      <c r="C32" s="10">
        <v>-6.5</v>
      </c>
      <c r="D32" s="5" t="s">
        <v>509</v>
      </c>
      <c r="E32" s="3" t="s">
        <v>154</v>
      </c>
      <c r="G32" s="3" t="str">
        <f t="shared" si="3"/>
        <v>09/16/2012 20:25:00</v>
      </c>
      <c r="H32" s="3">
        <f t="shared" si="4"/>
        <v>1</v>
      </c>
      <c r="I32" s="3" t="str">
        <f t="shared" si="0"/>
        <v>San Francisco</v>
      </c>
      <c r="J32" s="3" t="str">
        <f t="shared" si="1"/>
        <v>Detroit</v>
      </c>
      <c r="K32" s="3" t="str">
        <f t="shared" si="2"/>
        <v>insert into Game select GameFilterId, '09/16/2012 20:25:00' as GameDateTime, (select TeamId from Team where TeamLongName = 'San Francisco') as Team1Id, (select TeamId from Team where TeamLongName = 'Detroit') as Team2Id, 1 as HomeTeam from GameFilter gf where gf.GameFilterName = 'Week 02'</v>
      </c>
      <c r="L32" s="3" t="s">
        <v>513</v>
      </c>
      <c r="M32" s="4" t="s">
        <v>517</v>
      </c>
      <c r="N32" s="4" t="s">
        <v>514</v>
      </c>
      <c r="O32" s="4" t="s">
        <v>515</v>
      </c>
      <c r="P32" s="3" t="s">
        <v>529</v>
      </c>
      <c r="Q32" s="4" t="s">
        <v>516</v>
      </c>
      <c r="R32" s="4" t="str">
        <f t="shared" si="5"/>
        <v>insert into GameSpread select g.GameId, (select TeamId from Team where TeamLongName = 'San Francisco') as FavoriteTeamId, (select TeamId from Team where TeamLongName = 'Detroit') as UnderdogTeamId,-6.5 as Spread from Game g where g.Team1Id = (select TeamId from Team where TeamLongName = 'San Francisco') and g.Team2Id = (select TeamId from Team where TeamLongName = 'Detroit') and  g.GameFilterId = (select GameFilterId from GameFilter where GameFilterName = 'Week 02')</v>
      </c>
      <c r="S32" s="3" t="s">
        <v>526</v>
      </c>
      <c r="T32" s="4" t="s">
        <v>528</v>
      </c>
      <c r="U32" s="4" t="s">
        <v>527</v>
      </c>
      <c r="V32" s="3" t="s">
        <v>530</v>
      </c>
      <c r="W32" s="4" t="s">
        <v>533</v>
      </c>
      <c r="X32" s="4" t="s">
        <v>532</v>
      </c>
      <c r="Y32" s="4" t="s">
        <v>531</v>
      </c>
    </row>
    <row r="33" spans="1:25" x14ac:dyDescent="0.25">
      <c r="A33" s="2">
        <v>41169.857638888891</v>
      </c>
      <c r="B33" s="7" t="s">
        <v>510</v>
      </c>
      <c r="C33" s="10">
        <v>-3</v>
      </c>
      <c r="D33" s="5" t="s">
        <v>511</v>
      </c>
      <c r="E33" s="3" t="s">
        <v>154</v>
      </c>
      <c r="G33" s="3" t="str">
        <f t="shared" si="3"/>
        <v>09/17/2012 20:35:00</v>
      </c>
      <c r="H33" s="3">
        <f t="shared" si="4"/>
        <v>1</v>
      </c>
      <c r="I33" s="3" t="str">
        <f t="shared" si="0"/>
        <v>Atlanta</v>
      </c>
      <c r="J33" s="3" t="str">
        <f t="shared" si="1"/>
        <v>Denver</v>
      </c>
      <c r="K33" s="3" t="str">
        <f t="shared" si="2"/>
        <v>insert into Game select GameFilterId, '09/17/2012 20:35:00' as GameDateTime, (select TeamId from Team where TeamLongName = 'Atlanta') as Team1Id, (select TeamId from Team where TeamLongName = 'Denver') as Team2Id, 1 as HomeTeam from GameFilter gf where gf.GameFilterName = 'Week 02'</v>
      </c>
      <c r="L33" s="3" t="s">
        <v>513</v>
      </c>
      <c r="M33" s="4" t="s">
        <v>517</v>
      </c>
      <c r="N33" s="4" t="s">
        <v>514</v>
      </c>
      <c r="O33" s="4" t="s">
        <v>515</v>
      </c>
      <c r="P33" s="3" t="s">
        <v>529</v>
      </c>
      <c r="Q33" s="4" t="s">
        <v>516</v>
      </c>
      <c r="R33" s="4" t="str">
        <f t="shared" si="5"/>
        <v>insert into GameSpread select g.GameId, (select TeamId from Team where TeamLongName = 'Atlanta') as FavoriteTeamId, (select TeamId from Team where TeamLongName = 'Denver') as UnderdogTeamId,-3 as Spread from Game g where g.Team1Id = (select TeamId from Team where TeamLongName = 'Atlanta') and g.Team2Id = (select TeamId from Team where TeamLongName = 'Denver') and  g.GameFilterId = (select GameFilterId from GameFilter where GameFilterName = 'Week 02')</v>
      </c>
      <c r="S33" s="3" t="s">
        <v>526</v>
      </c>
      <c r="T33" s="4" t="s">
        <v>528</v>
      </c>
      <c r="U33" s="4" t="s">
        <v>527</v>
      </c>
      <c r="V33" s="3" t="s">
        <v>530</v>
      </c>
      <c r="W33" s="4" t="s">
        <v>533</v>
      </c>
      <c r="X33" s="4" t="s">
        <v>532</v>
      </c>
      <c r="Y33" s="4" t="s">
        <v>531</v>
      </c>
    </row>
    <row r="34" spans="1:25" x14ac:dyDescent="0.25">
      <c r="A34" s="2">
        <v>41172.847222222219</v>
      </c>
      <c r="B34" s="5" t="s">
        <v>491</v>
      </c>
      <c r="C34" s="10">
        <v>-2.5</v>
      </c>
      <c r="D34" s="7" t="s">
        <v>520</v>
      </c>
      <c r="E34" s="3" t="s">
        <v>155</v>
      </c>
      <c r="G34" s="3" t="str">
        <f t="shared" ref="G34:G97" si="6">TEXT(A34,"mm/dd/yyyy HH:MM:SS")</f>
        <v>09/20/2012 20:20:00</v>
      </c>
      <c r="H34" s="3">
        <f t="shared" ref="H34:H97" si="7">IF(ISERR(FIND("At ",B34)),2,1)</f>
        <v>1</v>
      </c>
      <c r="I34" s="3" t="str">
        <f t="shared" ref="I34:I97" si="8">IF(H34=1,REPLACE(B34,1,3,""),B34)</f>
        <v>Carolina</v>
      </c>
      <c r="J34" s="3" t="str">
        <f t="shared" ref="J34:J97" si="9">IF(H34=2,REPLACE(D34,1,3,""),D34)</f>
        <v>NY Giants</v>
      </c>
      <c r="K34" s="3" t="str">
        <f t="shared" si="2"/>
        <v>insert into Game select GameFilterId, '09/20/2012 20:20:00' as GameDateTime, (select TeamId from Team where TeamLongName = 'Carolina') as Team1Id, (select TeamId from Team where TeamLongName = 'NY Giants') as Team2Id, 1 as HomeTeam from GameFilter gf where gf.GameFilterName = 'Week 03'</v>
      </c>
      <c r="L34" s="3" t="s">
        <v>513</v>
      </c>
      <c r="M34" s="4" t="s">
        <v>517</v>
      </c>
      <c r="N34" s="4" t="s">
        <v>514</v>
      </c>
      <c r="O34" s="4" t="s">
        <v>515</v>
      </c>
      <c r="P34" s="3" t="s">
        <v>529</v>
      </c>
      <c r="Q34" s="4" t="s">
        <v>516</v>
      </c>
      <c r="R34" s="4" t="str">
        <f t="shared" si="5"/>
        <v>insert into GameSpread select g.GameId, (select TeamId from Team where TeamLongName = 'Carolina') as FavoriteTeamId, (select TeamId from Team where TeamLongName = 'NY Giants') as UnderdogTeamId,-2.5 as Spread from Game g where g.Team1Id = (select TeamId from Team where TeamLongName = 'Carolina') and g.Team2Id = (select TeamId from Team where TeamLongName = 'NY Giants') and  g.GameFilterId = (select GameFilterId from GameFilter where GameFilterName = 'Week 03')</v>
      </c>
      <c r="S34" s="3" t="s">
        <v>526</v>
      </c>
      <c r="T34" s="4" t="s">
        <v>528</v>
      </c>
      <c r="U34" s="4" t="s">
        <v>527</v>
      </c>
      <c r="V34" s="3" t="s">
        <v>530</v>
      </c>
      <c r="W34" s="4" t="s">
        <v>533</v>
      </c>
      <c r="X34" s="4" t="s">
        <v>532</v>
      </c>
      <c r="Y34" s="4" t="s">
        <v>531</v>
      </c>
    </row>
    <row r="35" spans="1:25" x14ac:dyDescent="0.25">
      <c r="A35" s="2">
        <v>41175.541666666664</v>
      </c>
      <c r="B35" s="7" t="s">
        <v>452</v>
      </c>
      <c r="C35" s="10">
        <v>-7.5</v>
      </c>
      <c r="D35" s="5" t="s">
        <v>467</v>
      </c>
      <c r="E35" s="3" t="s">
        <v>155</v>
      </c>
      <c r="G35" s="3" t="str">
        <f t="shared" si="6"/>
        <v>09/23/2012 13:00:00</v>
      </c>
      <c r="H35" s="3">
        <f t="shared" si="7"/>
        <v>1</v>
      </c>
      <c r="I35" s="3" t="str">
        <f t="shared" si="8"/>
        <v>Chicago</v>
      </c>
      <c r="J35" s="3" t="str">
        <f t="shared" si="9"/>
        <v>St. Louis</v>
      </c>
      <c r="K35" s="3" t="str">
        <f t="shared" si="2"/>
        <v>insert into Game select GameFilterId, '09/23/2012 13:00:00' as GameDateTime, (select TeamId from Team where TeamLongName = 'Chicago') as Team1Id, (select TeamId from Team where TeamLongName = 'St. Louis') as Team2Id, 1 as HomeTeam from GameFilter gf where gf.GameFilterName = 'Week 03'</v>
      </c>
      <c r="L35" s="3" t="s">
        <v>513</v>
      </c>
      <c r="M35" s="4" t="s">
        <v>517</v>
      </c>
      <c r="N35" s="4" t="s">
        <v>514</v>
      </c>
      <c r="O35" s="4" t="s">
        <v>515</v>
      </c>
      <c r="P35" s="3" t="s">
        <v>529</v>
      </c>
      <c r="Q35" s="4" t="s">
        <v>516</v>
      </c>
      <c r="R35" s="4" t="str">
        <f t="shared" si="5"/>
        <v>insert into GameSpread select g.GameId, (select TeamId from Team where TeamLongName = 'Chicago') as FavoriteTeamId, (select TeamId from Team where TeamLongName = 'St. Louis') as UnderdogTeamId,-7.5 as Spread from Game g where g.Team1Id = (select TeamId from Team where TeamLongName = 'Chicago') and g.Team2Id = (select TeamId from Team where TeamLongName = 'St. Louis') and  g.GameFilterId = (select GameFilterId from GameFilter where GameFilterName = 'Week 03')</v>
      </c>
      <c r="S35" s="3" t="s">
        <v>526</v>
      </c>
      <c r="T35" s="4" t="s">
        <v>528</v>
      </c>
      <c r="U35" s="4" t="s">
        <v>527</v>
      </c>
      <c r="V35" s="3" t="s">
        <v>530</v>
      </c>
      <c r="W35" s="4" t="s">
        <v>533</v>
      </c>
      <c r="X35" s="4" t="s">
        <v>532</v>
      </c>
      <c r="Y35" s="4" t="s">
        <v>531</v>
      </c>
    </row>
    <row r="36" spans="1:25" x14ac:dyDescent="0.25">
      <c r="A36" s="2">
        <v>41175.541666666664</v>
      </c>
      <c r="B36" s="7" t="s">
        <v>521</v>
      </c>
      <c r="C36" s="10">
        <v>-8</v>
      </c>
      <c r="D36" s="5" t="s">
        <v>485</v>
      </c>
      <c r="E36" s="3" t="s">
        <v>155</v>
      </c>
      <c r="G36" s="3" t="str">
        <f t="shared" si="6"/>
        <v>09/23/2012 13:00:00</v>
      </c>
      <c r="H36" s="3">
        <f t="shared" si="7"/>
        <v>1</v>
      </c>
      <c r="I36" s="3" t="str">
        <f t="shared" si="8"/>
        <v>Dallas</v>
      </c>
      <c r="J36" s="3" t="str">
        <f t="shared" si="9"/>
        <v>Tampa Bay</v>
      </c>
      <c r="K36" s="3" t="str">
        <f t="shared" si="2"/>
        <v>insert into Game select GameFilterId, '09/23/2012 13:00:00' as GameDateTime, (select TeamId from Team where TeamLongName = 'Dallas') as Team1Id, (select TeamId from Team where TeamLongName = 'Tampa Bay') as Team2Id, 1 as HomeTeam from GameFilter gf where gf.GameFilterName = 'Week 03'</v>
      </c>
      <c r="L36" s="3" t="s">
        <v>513</v>
      </c>
      <c r="M36" s="4" t="s">
        <v>517</v>
      </c>
      <c r="N36" s="4" t="s">
        <v>514</v>
      </c>
      <c r="O36" s="4" t="s">
        <v>515</v>
      </c>
      <c r="P36" s="3" t="s">
        <v>529</v>
      </c>
      <c r="Q36" s="4" t="s">
        <v>516</v>
      </c>
      <c r="R36" s="4" t="str">
        <f t="shared" si="5"/>
        <v>insert into GameSpread select g.GameId, (select TeamId from Team where TeamLongName = 'Dallas') as FavoriteTeamId, (select TeamId from Team where TeamLongName = 'Tampa Bay') as UnderdogTeamId,-8 as Spread from Game g where g.Team1Id = (select TeamId from Team where TeamLongName = 'Dallas') and g.Team2Id = (select TeamId from Team where TeamLongName = 'Tampa Bay') and  g.GameFilterId = (select GameFilterId from GameFilter where GameFilterName = 'Week 03')</v>
      </c>
      <c r="S36" s="3" t="s">
        <v>526</v>
      </c>
      <c r="T36" s="4" t="s">
        <v>528</v>
      </c>
      <c r="U36" s="4" t="s">
        <v>527</v>
      </c>
      <c r="V36" s="3" t="s">
        <v>530</v>
      </c>
      <c r="W36" s="4" t="s">
        <v>533</v>
      </c>
      <c r="X36" s="4" t="s">
        <v>532</v>
      </c>
      <c r="Y36" s="4" t="s">
        <v>531</v>
      </c>
    </row>
    <row r="37" spans="1:25" x14ac:dyDescent="0.25">
      <c r="A37" s="2">
        <v>41175.541666666664</v>
      </c>
      <c r="B37" s="5" t="s">
        <v>471</v>
      </c>
      <c r="C37" s="10">
        <v>-6.5</v>
      </c>
      <c r="D37" s="7" t="s">
        <v>462</v>
      </c>
      <c r="E37" s="3" t="s">
        <v>155</v>
      </c>
      <c r="G37" s="3" t="str">
        <f t="shared" si="6"/>
        <v>09/23/2012 13:00:00</v>
      </c>
      <c r="H37" s="3">
        <f t="shared" si="7"/>
        <v>2</v>
      </c>
      <c r="I37" s="3" t="str">
        <f t="shared" si="8"/>
        <v>San Francisco</v>
      </c>
      <c r="J37" s="3" t="str">
        <f t="shared" si="9"/>
        <v>Minnesota</v>
      </c>
      <c r="K37" s="3" t="str">
        <f t="shared" si="2"/>
        <v>insert into Game select GameFilterId, '09/23/2012 13:00:00' as GameDateTime, (select TeamId from Team where TeamLongName = 'San Francisco') as Team1Id, (select TeamId from Team where TeamLongName = 'Minnesota') as Team2Id, 2 as HomeTeam from GameFilter gf where gf.GameFilterName = 'Week 03'</v>
      </c>
      <c r="L37" s="3" t="s">
        <v>513</v>
      </c>
      <c r="M37" s="4" t="s">
        <v>517</v>
      </c>
      <c r="N37" s="4" t="s">
        <v>514</v>
      </c>
      <c r="O37" s="4" t="s">
        <v>515</v>
      </c>
      <c r="P37" s="3" t="s">
        <v>529</v>
      </c>
      <c r="Q37" s="4" t="s">
        <v>516</v>
      </c>
      <c r="R37" s="4" t="str">
        <f t="shared" si="5"/>
        <v>insert into GameSpread select g.GameId, (select TeamId from Team where TeamLongName = 'San Francisco') as FavoriteTeamId, (select TeamId from Team where TeamLongName = 'Minnesota') as UnderdogTeamId,-6.5 as Spread from Game g where g.Team1Id = (select TeamId from Team where TeamLongName = 'San Francisco') and g.Team2Id = (select TeamId from Team where TeamLongName = 'Minnesota') and  g.GameFilterId = (select GameFilterId from GameFilter where GameFilterName = 'Week 03')</v>
      </c>
      <c r="S37" s="3" t="s">
        <v>526</v>
      </c>
      <c r="T37" s="4" t="s">
        <v>528</v>
      </c>
      <c r="U37" s="4" t="s">
        <v>527</v>
      </c>
      <c r="V37" s="3" t="s">
        <v>530</v>
      </c>
      <c r="W37" s="4" t="s">
        <v>533</v>
      </c>
      <c r="X37" s="4" t="s">
        <v>532</v>
      </c>
      <c r="Y37" s="4" t="s">
        <v>531</v>
      </c>
    </row>
    <row r="38" spans="1:25" x14ac:dyDescent="0.25">
      <c r="A38" s="2">
        <v>41175.541666666664</v>
      </c>
      <c r="B38" s="5" t="s">
        <v>509</v>
      </c>
      <c r="C38" s="10">
        <v>-3.5</v>
      </c>
      <c r="D38" s="7" t="s">
        <v>461</v>
      </c>
      <c r="E38" s="3" t="s">
        <v>155</v>
      </c>
      <c r="G38" s="3" t="str">
        <f t="shared" si="6"/>
        <v>09/23/2012 13:00:00</v>
      </c>
      <c r="H38" s="3">
        <f t="shared" si="7"/>
        <v>2</v>
      </c>
      <c r="I38" s="3" t="str">
        <f t="shared" si="8"/>
        <v>Detroit</v>
      </c>
      <c r="J38" s="3" t="str">
        <f t="shared" si="9"/>
        <v>Tennessee</v>
      </c>
      <c r="K38" s="3" t="str">
        <f t="shared" si="2"/>
        <v>insert into Game select GameFilterId, '09/23/2012 13:00:00' as GameDateTime, (select TeamId from Team where TeamLongName = 'Detroit') as Team1Id, (select TeamId from Team where TeamLongName = 'Tennessee') as Team2Id, 2 as HomeTeam from GameFilter gf where gf.GameFilterName = 'Week 03'</v>
      </c>
      <c r="L38" s="3" t="s">
        <v>513</v>
      </c>
      <c r="M38" s="4" t="s">
        <v>517</v>
      </c>
      <c r="N38" s="4" t="s">
        <v>514</v>
      </c>
      <c r="O38" s="4" t="s">
        <v>515</v>
      </c>
      <c r="P38" s="3" t="s">
        <v>529</v>
      </c>
      <c r="Q38" s="4" t="s">
        <v>516</v>
      </c>
      <c r="R38" s="4" t="str">
        <f t="shared" si="5"/>
        <v>insert into GameSpread select g.GameId, (select TeamId from Team where TeamLongName = 'Detroit') as FavoriteTeamId, (select TeamId from Team where TeamLongName = 'Tennessee') as UnderdogTeamId,-3.5 as Spread from Game g where g.Team1Id = (select TeamId from Team where TeamLongName = 'Detroit') and g.Team2Id = (select TeamId from Team where TeamLongName = 'Tennessee') and  g.GameFilterId = (select GameFilterId from GameFilter where GameFilterName = 'Week 03')</v>
      </c>
      <c r="S38" s="3" t="s">
        <v>526</v>
      </c>
      <c r="T38" s="4" t="s">
        <v>528</v>
      </c>
      <c r="U38" s="4" t="s">
        <v>527</v>
      </c>
      <c r="V38" s="3" t="s">
        <v>530</v>
      </c>
      <c r="W38" s="4" t="s">
        <v>533</v>
      </c>
      <c r="X38" s="4" t="s">
        <v>532</v>
      </c>
      <c r="Y38" s="4" t="s">
        <v>531</v>
      </c>
    </row>
    <row r="39" spans="1:25" x14ac:dyDescent="0.25">
      <c r="A39" s="2">
        <v>41175.541666666664</v>
      </c>
      <c r="B39" s="5" t="s">
        <v>522</v>
      </c>
      <c r="C39" s="10">
        <v>-3</v>
      </c>
      <c r="D39" s="7" t="s">
        <v>479</v>
      </c>
      <c r="E39" s="3" t="s">
        <v>155</v>
      </c>
      <c r="G39" s="3" t="str">
        <f t="shared" si="6"/>
        <v>09/23/2012 13:00:00</v>
      </c>
      <c r="H39" s="3">
        <f t="shared" si="7"/>
        <v>1</v>
      </c>
      <c r="I39" s="3" t="str">
        <f t="shared" si="8"/>
        <v>Washington</v>
      </c>
      <c r="J39" s="3" t="str">
        <f t="shared" si="9"/>
        <v>Cincinnati</v>
      </c>
      <c r="K39" s="3" t="str">
        <f t="shared" si="2"/>
        <v>insert into Game select GameFilterId, '09/23/2012 13:00:00' as GameDateTime, (select TeamId from Team where TeamLongName = 'Washington') as Team1Id, (select TeamId from Team where TeamLongName = 'Cincinnati') as Team2Id, 1 as HomeTeam from GameFilter gf where gf.GameFilterName = 'Week 03'</v>
      </c>
      <c r="L39" s="3" t="s">
        <v>513</v>
      </c>
      <c r="M39" s="4" t="s">
        <v>517</v>
      </c>
      <c r="N39" s="4" t="s">
        <v>514</v>
      </c>
      <c r="O39" s="4" t="s">
        <v>515</v>
      </c>
      <c r="P39" s="3" t="s">
        <v>529</v>
      </c>
      <c r="Q39" s="4" t="s">
        <v>516</v>
      </c>
      <c r="R39" s="4" t="str">
        <f t="shared" si="5"/>
        <v>insert into GameSpread select g.GameId, (select TeamId from Team where TeamLongName = 'Washington') as FavoriteTeamId, (select TeamId from Team where TeamLongName = 'Cincinnati') as UnderdogTeamId,-3 as Spread from Game g where g.Team1Id = (select TeamId from Team where TeamLongName = 'Washington') and g.Team2Id = (select TeamId from Team where TeamLongName = 'Cincinnati') and  g.GameFilterId = (select GameFilterId from GameFilter where GameFilterName = 'Week 03')</v>
      </c>
      <c r="S39" s="3" t="s">
        <v>526</v>
      </c>
      <c r="T39" s="4" t="s">
        <v>528</v>
      </c>
      <c r="U39" s="4" t="s">
        <v>527</v>
      </c>
      <c r="V39" s="3" t="s">
        <v>530</v>
      </c>
      <c r="W39" s="4" t="s">
        <v>533</v>
      </c>
      <c r="X39" s="4" t="s">
        <v>532</v>
      </c>
      <c r="Y39" s="4" t="s">
        <v>531</v>
      </c>
    </row>
    <row r="40" spans="1:25" x14ac:dyDescent="0.25">
      <c r="A40" s="2">
        <v>41175.541666666664</v>
      </c>
      <c r="B40" s="7" t="s">
        <v>505</v>
      </c>
      <c r="C40" s="10">
        <v>-2.5</v>
      </c>
      <c r="D40" s="5" t="s">
        <v>497</v>
      </c>
      <c r="E40" s="3" t="s">
        <v>155</v>
      </c>
      <c r="G40" s="3" t="str">
        <f t="shared" si="6"/>
        <v>09/23/2012 13:00:00</v>
      </c>
      <c r="H40" s="3">
        <f t="shared" si="7"/>
        <v>2</v>
      </c>
      <c r="I40" s="3" t="str">
        <f t="shared" si="8"/>
        <v>NY Jets</v>
      </c>
      <c r="J40" s="3" t="str">
        <f t="shared" si="9"/>
        <v>Miami</v>
      </c>
      <c r="K40" s="3" t="str">
        <f t="shared" si="2"/>
        <v>insert into Game select GameFilterId, '09/23/2012 13:00:00' as GameDateTime, (select TeamId from Team where TeamLongName = 'NY Jets') as Team1Id, (select TeamId from Team where TeamLongName = 'Miami') as Team2Id, 2 as HomeTeam from GameFilter gf where gf.GameFilterName = 'Week 03'</v>
      </c>
      <c r="L40" s="3" t="s">
        <v>513</v>
      </c>
      <c r="M40" s="4" t="s">
        <v>517</v>
      </c>
      <c r="N40" s="4" t="s">
        <v>514</v>
      </c>
      <c r="O40" s="4" t="s">
        <v>515</v>
      </c>
      <c r="P40" s="3" t="s">
        <v>529</v>
      </c>
      <c r="Q40" s="4" t="s">
        <v>516</v>
      </c>
      <c r="R40" s="4" t="str">
        <f t="shared" si="5"/>
        <v>insert into GameSpread select g.GameId, (select TeamId from Team where TeamLongName = 'NY Jets') as FavoriteTeamId, (select TeamId from Team where TeamLongName = 'Miami') as UnderdogTeamId,-2.5 as Spread from Game g where g.Team1Id = (select TeamId from Team where TeamLongName = 'NY Jets') and g.Team2Id = (select TeamId from Team where TeamLongName = 'Miami') and  g.GameFilterId = (select GameFilterId from GameFilter where GameFilterName = 'Week 03')</v>
      </c>
      <c r="S40" s="3" t="s">
        <v>526</v>
      </c>
      <c r="T40" s="4" t="s">
        <v>528</v>
      </c>
      <c r="U40" s="4" t="s">
        <v>527</v>
      </c>
      <c r="V40" s="3" t="s">
        <v>530</v>
      </c>
      <c r="W40" s="4" t="s">
        <v>533</v>
      </c>
      <c r="X40" s="4" t="s">
        <v>532</v>
      </c>
      <c r="Y40" s="4" t="s">
        <v>531</v>
      </c>
    </row>
    <row r="41" spans="1:25" x14ac:dyDescent="0.25">
      <c r="A41" s="2">
        <v>41175.541666666664</v>
      </c>
      <c r="B41" s="5" t="s">
        <v>458</v>
      </c>
      <c r="C41" s="10">
        <v>-9</v>
      </c>
      <c r="D41" s="7" t="s">
        <v>493</v>
      </c>
      <c r="E41" s="3" t="s">
        <v>155</v>
      </c>
      <c r="G41" s="3" t="str">
        <f t="shared" si="6"/>
        <v>09/23/2012 13:00:00</v>
      </c>
      <c r="H41" s="3">
        <f t="shared" si="7"/>
        <v>1</v>
      </c>
      <c r="I41" s="3" t="str">
        <f t="shared" si="8"/>
        <v>New Orleans</v>
      </c>
      <c r="J41" s="3" t="str">
        <f t="shared" si="9"/>
        <v>Kansas City</v>
      </c>
      <c r="K41" s="3" t="str">
        <f t="shared" si="2"/>
        <v>insert into Game select GameFilterId, '09/23/2012 13:00:00' as GameDateTime, (select TeamId from Team where TeamLongName = 'New Orleans') as Team1Id, (select TeamId from Team where TeamLongName = 'Kansas City') as Team2Id, 1 as HomeTeam from GameFilter gf where gf.GameFilterName = 'Week 03'</v>
      </c>
      <c r="L41" s="3" t="s">
        <v>513</v>
      </c>
      <c r="M41" s="4" t="s">
        <v>517</v>
      </c>
      <c r="N41" s="4" t="s">
        <v>514</v>
      </c>
      <c r="O41" s="4" t="s">
        <v>515</v>
      </c>
      <c r="P41" s="3" t="s">
        <v>529</v>
      </c>
      <c r="Q41" s="4" t="s">
        <v>516</v>
      </c>
      <c r="R41" s="4" t="str">
        <f t="shared" si="5"/>
        <v>insert into GameSpread select g.GameId, (select TeamId from Team where TeamLongName = 'New Orleans') as FavoriteTeamId, (select TeamId from Team where TeamLongName = 'Kansas City') as UnderdogTeamId,-9 as Spread from Game g where g.Team1Id = (select TeamId from Team where TeamLongName = 'New Orleans') and g.Team2Id = (select TeamId from Team where TeamLongName = 'Kansas City') and  g.GameFilterId = (select GameFilterId from GameFilter where GameFilterName = 'Week 03')</v>
      </c>
      <c r="S41" s="3" t="s">
        <v>526</v>
      </c>
      <c r="T41" s="4" t="s">
        <v>528</v>
      </c>
      <c r="U41" s="4" t="s">
        <v>527</v>
      </c>
      <c r="V41" s="3" t="s">
        <v>530</v>
      </c>
      <c r="W41" s="4" t="s">
        <v>533</v>
      </c>
      <c r="X41" s="4" t="s">
        <v>532</v>
      </c>
      <c r="Y41" s="4" t="s">
        <v>531</v>
      </c>
    </row>
    <row r="42" spans="1:25" x14ac:dyDescent="0.25">
      <c r="A42" s="2">
        <v>41175.541666666664</v>
      </c>
      <c r="B42" s="7" t="s">
        <v>457</v>
      </c>
      <c r="C42" s="10">
        <v>-3</v>
      </c>
      <c r="D42" s="5" t="s">
        <v>455</v>
      </c>
      <c r="E42" s="3" t="s">
        <v>155</v>
      </c>
      <c r="G42" s="3" t="str">
        <f t="shared" si="6"/>
        <v>09/23/2012 13:00:00</v>
      </c>
      <c r="H42" s="3">
        <f t="shared" si="7"/>
        <v>2</v>
      </c>
      <c r="I42" s="3" t="str">
        <f t="shared" si="8"/>
        <v>Buffalo</v>
      </c>
      <c r="J42" s="3" t="str">
        <f t="shared" si="9"/>
        <v>Cleveland</v>
      </c>
      <c r="K42" s="3" t="str">
        <f t="shared" si="2"/>
        <v>insert into Game select GameFilterId, '09/23/2012 13:00:00' as GameDateTime, (select TeamId from Team where TeamLongName = 'Buffalo') as Team1Id, (select TeamId from Team where TeamLongName = 'Cleveland') as Team2Id, 2 as HomeTeam from GameFilter gf where gf.GameFilterName = 'Week 03'</v>
      </c>
      <c r="L42" s="3" t="s">
        <v>513</v>
      </c>
      <c r="M42" s="4" t="s">
        <v>517</v>
      </c>
      <c r="N42" s="4" t="s">
        <v>514</v>
      </c>
      <c r="O42" s="4" t="s">
        <v>515</v>
      </c>
      <c r="P42" s="3" t="s">
        <v>529</v>
      </c>
      <c r="Q42" s="4" t="s">
        <v>516</v>
      </c>
      <c r="R42" s="4" t="str">
        <f t="shared" si="5"/>
        <v>insert into GameSpread select g.GameId, (select TeamId from Team where TeamLongName = 'Buffalo') as FavoriteTeamId, (select TeamId from Team where TeamLongName = 'Cleveland') as UnderdogTeamId,-3 as Spread from Game g where g.Team1Id = (select TeamId from Team where TeamLongName = 'Buffalo') and g.Team2Id = (select TeamId from Team where TeamLongName = 'Cleveland') and  g.GameFilterId = (select GameFilterId from GameFilter where GameFilterName = 'Week 03')</v>
      </c>
      <c r="S42" s="3" t="s">
        <v>526</v>
      </c>
      <c r="T42" s="4" t="s">
        <v>528</v>
      </c>
      <c r="U42" s="4" t="s">
        <v>527</v>
      </c>
      <c r="V42" s="3" t="s">
        <v>530</v>
      </c>
      <c r="W42" s="4" t="s">
        <v>533</v>
      </c>
      <c r="X42" s="4" t="s">
        <v>532</v>
      </c>
      <c r="Y42" s="4" t="s">
        <v>531</v>
      </c>
    </row>
    <row r="43" spans="1:25" x14ac:dyDescent="0.25">
      <c r="A43" s="2">
        <v>41175.541666666664</v>
      </c>
      <c r="B43" s="5" t="s">
        <v>489</v>
      </c>
      <c r="C43" s="10">
        <v>-3</v>
      </c>
      <c r="D43" s="7" t="s">
        <v>463</v>
      </c>
      <c r="E43" s="3" t="s">
        <v>155</v>
      </c>
      <c r="G43" s="3" t="str">
        <f t="shared" si="6"/>
        <v>09/23/2012 13:00:00</v>
      </c>
      <c r="H43" s="3">
        <f t="shared" si="7"/>
        <v>1</v>
      </c>
      <c r="I43" s="3" t="str">
        <f t="shared" si="8"/>
        <v>Indianapolis</v>
      </c>
      <c r="J43" s="3" t="str">
        <f t="shared" si="9"/>
        <v>Jacksonville</v>
      </c>
      <c r="K43" s="3" t="str">
        <f t="shared" si="2"/>
        <v>insert into Game select GameFilterId, '09/23/2012 13:00:00' as GameDateTime, (select TeamId from Team where TeamLongName = 'Indianapolis') as Team1Id, (select TeamId from Team where TeamLongName = 'Jacksonville') as Team2Id, 1 as HomeTeam from GameFilter gf where gf.GameFilterName = 'Week 03'</v>
      </c>
      <c r="L43" s="3" t="s">
        <v>513</v>
      </c>
      <c r="M43" s="4" t="s">
        <v>517</v>
      </c>
      <c r="N43" s="4" t="s">
        <v>514</v>
      </c>
      <c r="O43" s="4" t="s">
        <v>515</v>
      </c>
      <c r="P43" s="3" t="s">
        <v>529</v>
      </c>
      <c r="Q43" s="4" t="s">
        <v>516</v>
      </c>
      <c r="R43" s="4" t="str">
        <f t="shared" si="5"/>
        <v>insert into GameSpread select g.GameId, (select TeamId from Team where TeamLongName = 'Indianapolis') as FavoriteTeamId, (select TeamId from Team where TeamLongName = 'Jacksonville') as UnderdogTeamId,-3 as Spread from Game g where g.Team1Id = (select TeamId from Team where TeamLongName = 'Indianapolis') and g.Team2Id = (select TeamId from Team where TeamLongName = 'Jacksonville') and  g.GameFilterId = (select GameFilterId from GameFilter where GameFilterName = 'Week 03')</v>
      </c>
      <c r="S43" s="3" t="s">
        <v>526</v>
      </c>
      <c r="T43" s="4" t="s">
        <v>528</v>
      </c>
      <c r="U43" s="4" t="s">
        <v>527</v>
      </c>
      <c r="V43" s="3" t="s">
        <v>530</v>
      </c>
      <c r="W43" s="4" t="s">
        <v>533</v>
      </c>
      <c r="X43" s="4" t="s">
        <v>532</v>
      </c>
      <c r="Y43" s="4" t="s">
        <v>531</v>
      </c>
    </row>
    <row r="44" spans="1:25" x14ac:dyDescent="0.25">
      <c r="A44" s="2">
        <v>41175.670138888891</v>
      </c>
      <c r="B44" s="5" t="s">
        <v>454</v>
      </c>
      <c r="C44" s="10">
        <v>-3.5</v>
      </c>
      <c r="D44" s="7" t="s">
        <v>475</v>
      </c>
      <c r="E44" s="3" t="s">
        <v>155</v>
      </c>
      <c r="G44" s="3" t="str">
        <f t="shared" si="6"/>
        <v>09/23/2012 16:05:00</v>
      </c>
      <c r="H44" s="3">
        <f t="shared" si="7"/>
        <v>2</v>
      </c>
      <c r="I44" s="3" t="str">
        <f t="shared" si="8"/>
        <v>Philadelphia</v>
      </c>
      <c r="J44" s="3" t="str">
        <f t="shared" si="9"/>
        <v>Arizona</v>
      </c>
      <c r="K44" s="3" t="str">
        <f t="shared" si="2"/>
        <v>insert into Game select GameFilterId, '09/23/2012 16:05:00' as GameDateTime, (select TeamId from Team where TeamLongName = 'Philadelphia') as Team1Id, (select TeamId from Team where TeamLongName = 'Arizona') as Team2Id, 2 as HomeTeam from GameFilter gf where gf.GameFilterName = 'Week 03'</v>
      </c>
      <c r="L44" s="3" t="s">
        <v>513</v>
      </c>
      <c r="M44" s="4" t="s">
        <v>517</v>
      </c>
      <c r="N44" s="4" t="s">
        <v>514</v>
      </c>
      <c r="O44" s="4" t="s">
        <v>515</v>
      </c>
      <c r="P44" s="3" t="s">
        <v>529</v>
      </c>
      <c r="Q44" s="4" t="s">
        <v>516</v>
      </c>
      <c r="R44" s="4" t="str">
        <f t="shared" si="5"/>
        <v>insert into GameSpread select g.GameId, (select TeamId from Team where TeamLongName = 'Philadelphia') as FavoriteTeamId, (select TeamId from Team where TeamLongName = 'Arizona') as UnderdogTeamId,-3.5 as Spread from Game g where g.Team1Id = (select TeamId from Team where TeamLongName = 'Philadelphia') and g.Team2Id = (select TeamId from Team where TeamLongName = 'Arizona') and  g.GameFilterId = (select GameFilterId from GameFilter where GameFilterName = 'Week 03')</v>
      </c>
      <c r="S44" s="3" t="s">
        <v>526</v>
      </c>
      <c r="T44" s="4" t="s">
        <v>528</v>
      </c>
      <c r="U44" s="4" t="s">
        <v>527</v>
      </c>
      <c r="V44" s="3" t="s">
        <v>530</v>
      </c>
      <c r="W44" s="4" t="s">
        <v>533</v>
      </c>
      <c r="X44" s="4" t="s">
        <v>532</v>
      </c>
      <c r="Y44" s="4" t="s">
        <v>531</v>
      </c>
    </row>
    <row r="45" spans="1:25" x14ac:dyDescent="0.25">
      <c r="A45" s="2">
        <v>41175.670138888891</v>
      </c>
      <c r="B45" s="5" t="s">
        <v>506</v>
      </c>
      <c r="C45" s="10">
        <v>-3</v>
      </c>
      <c r="D45" s="7" t="s">
        <v>468</v>
      </c>
      <c r="E45" s="3" t="s">
        <v>155</v>
      </c>
      <c r="G45" s="3" t="str">
        <f t="shared" si="6"/>
        <v>09/23/2012 16:05:00</v>
      </c>
      <c r="H45" s="3">
        <f t="shared" si="7"/>
        <v>1</v>
      </c>
      <c r="I45" s="3" t="str">
        <f t="shared" si="8"/>
        <v>San Diego</v>
      </c>
      <c r="J45" s="3" t="str">
        <f t="shared" si="9"/>
        <v>Atlanta</v>
      </c>
      <c r="K45" s="3" t="str">
        <f t="shared" si="2"/>
        <v>insert into Game select GameFilterId, '09/23/2012 16:05:00' as GameDateTime, (select TeamId from Team where TeamLongName = 'San Diego') as Team1Id, (select TeamId from Team where TeamLongName = 'Atlanta') as Team2Id, 1 as HomeTeam from GameFilter gf where gf.GameFilterName = 'Week 03'</v>
      </c>
      <c r="L45" s="3" t="s">
        <v>513</v>
      </c>
      <c r="M45" s="4" t="s">
        <v>517</v>
      </c>
      <c r="N45" s="4" t="s">
        <v>514</v>
      </c>
      <c r="O45" s="4" t="s">
        <v>515</v>
      </c>
      <c r="P45" s="3" t="s">
        <v>529</v>
      </c>
      <c r="Q45" s="4" t="s">
        <v>516</v>
      </c>
      <c r="R45" s="4" t="str">
        <f t="shared" si="5"/>
        <v>insert into GameSpread select g.GameId, (select TeamId from Team where TeamLongName = 'San Diego') as FavoriteTeamId, (select TeamId from Team where TeamLongName = 'Atlanta') as UnderdogTeamId,-3 as Spread from Game g where g.Team1Id = (select TeamId from Team where TeamLongName = 'San Diego') and g.Team2Id = (select TeamId from Team where TeamLongName = 'Atlanta') and  g.GameFilterId = (select GameFilterId from GameFilter where GameFilterName = 'Week 03')</v>
      </c>
      <c r="S45" s="3" t="s">
        <v>526</v>
      </c>
      <c r="T45" s="4" t="s">
        <v>528</v>
      </c>
      <c r="U45" s="4" t="s">
        <v>527</v>
      </c>
      <c r="V45" s="3" t="s">
        <v>530</v>
      </c>
      <c r="W45" s="4" t="s">
        <v>533</v>
      </c>
      <c r="X45" s="4" t="s">
        <v>532</v>
      </c>
      <c r="Y45" s="4" t="s">
        <v>531</v>
      </c>
    </row>
    <row r="46" spans="1:25" x14ac:dyDescent="0.25">
      <c r="A46" s="2">
        <v>41175.684027777781</v>
      </c>
      <c r="B46" s="7" t="s">
        <v>500</v>
      </c>
      <c r="C46" s="10">
        <v>-2</v>
      </c>
      <c r="D46" s="5" t="s">
        <v>476</v>
      </c>
      <c r="E46" s="3" t="s">
        <v>155</v>
      </c>
      <c r="G46" s="3" t="str">
        <f t="shared" si="6"/>
        <v>09/23/2012 16:25:00</v>
      </c>
      <c r="H46" s="3">
        <f t="shared" si="7"/>
        <v>2</v>
      </c>
      <c r="I46" s="3" t="str">
        <f t="shared" si="8"/>
        <v>Houston</v>
      </c>
      <c r="J46" s="3" t="str">
        <f t="shared" si="9"/>
        <v>Denver</v>
      </c>
      <c r="K46" s="3" t="str">
        <f t="shared" si="2"/>
        <v>insert into Game select GameFilterId, '09/23/2012 16:25:00' as GameDateTime, (select TeamId from Team where TeamLongName = 'Houston') as Team1Id, (select TeamId from Team where TeamLongName = 'Denver') as Team2Id, 2 as HomeTeam from GameFilter gf where gf.GameFilterName = 'Week 03'</v>
      </c>
      <c r="L46" s="3" t="s">
        <v>513</v>
      </c>
      <c r="M46" s="4" t="s">
        <v>517</v>
      </c>
      <c r="N46" s="4" t="s">
        <v>514</v>
      </c>
      <c r="O46" s="4" t="s">
        <v>515</v>
      </c>
      <c r="P46" s="3" t="s">
        <v>529</v>
      </c>
      <c r="Q46" s="4" t="s">
        <v>516</v>
      </c>
      <c r="R46" s="4" t="str">
        <f t="shared" si="5"/>
        <v>insert into GameSpread select g.GameId, (select TeamId from Team where TeamLongName = 'Houston') as FavoriteTeamId, (select TeamId from Team where TeamLongName = 'Denver') as UnderdogTeamId,-2 as Spread from Game g where g.Team1Id = (select TeamId from Team where TeamLongName = 'Houston') and g.Team2Id = (select TeamId from Team where TeamLongName = 'Denver') and  g.GameFilterId = (select GameFilterId from GameFilter where GameFilterName = 'Week 03')</v>
      </c>
      <c r="S46" s="3" t="s">
        <v>526</v>
      </c>
      <c r="T46" s="4" t="s">
        <v>528</v>
      </c>
      <c r="U46" s="4" t="s">
        <v>527</v>
      </c>
      <c r="V46" s="3" t="s">
        <v>530</v>
      </c>
      <c r="W46" s="4" t="s">
        <v>533</v>
      </c>
      <c r="X46" s="4" t="s">
        <v>532</v>
      </c>
      <c r="Y46" s="4" t="s">
        <v>531</v>
      </c>
    </row>
    <row r="47" spans="1:25" x14ac:dyDescent="0.25">
      <c r="A47" s="2">
        <v>41175.684027777781</v>
      </c>
      <c r="B47" s="5" t="s">
        <v>477</v>
      </c>
      <c r="C47" s="10">
        <v>-4.5</v>
      </c>
      <c r="D47" s="7" t="s">
        <v>480</v>
      </c>
      <c r="E47" s="3" t="s">
        <v>155</v>
      </c>
      <c r="G47" s="3" t="str">
        <f t="shared" si="6"/>
        <v>09/23/2012 16:25:00</v>
      </c>
      <c r="H47" s="3">
        <f t="shared" si="7"/>
        <v>2</v>
      </c>
      <c r="I47" s="3" t="str">
        <f t="shared" si="8"/>
        <v>Pittsburgh</v>
      </c>
      <c r="J47" s="3" t="str">
        <f t="shared" si="9"/>
        <v>Oakland</v>
      </c>
      <c r="K47" s="3" t="str">
        <f t="shared" si="2"/>
        <v>insert into Game select GameFilterId, '09/23/2012 16:25:00' as GameDateTime, (select TeamId from Team where TeamLongName = 'Pittsburgh') as Team1Id, (select TeamId from Team where TeamLongName = 'Oakland') as Team2Id, 2 as HomeTeam from GameFilter gf where gf.GameFilterName = 'Week 03'</v>
      </c>
      <c r="L47" s="3" t="s">
        <v>513</v>
      </c>
      <c r="M47" s="4" t="s">
        <v>517</v>
      </c>
      <c r="N47" s="4" t="s">
        <v>514</v>
      </c>
      <c r="O47" s="4" t="s">
        <v>515</v>
      </c>
      <c r="P47" s="3" t="s">
        <v>529</v>
      </c>
      <c r="Q47" s="4" t="s">
        <v>516</v>
      </c>
      <c r="R47" s="4" t="str">
        <f t="shared" si="5"/>
        <v>insert into GameSpread select g.GameId, (select TeamId from Team where TeamLongName = 'Pittsburgh') as FavoriteTeamId, (select TeamId from Team where TeamLongName = 'Oakland') as UnderdogTeamId,-4.5 as Spread from Game g where g.Team1Id = (select TeamId from Team where TeamLongName = 'Pittsburgh') and g.Team2Id = (select TeamId from Team where TeamLongName = 'Oakland') and  g.GameFilterId = (select GameFilterId from GameFilter where GameFilterName = 'Week 03')</v>
      </c>
      <c r="S47" s="3" t="s">
        <v>526</v>
      </c>
      <c r="T47" s="4" t="s">
        <v>528</v>
      </c>
      <c r="U47" s="4" t="s">
        <v>527</v>
      </c>
      <c r="V47" s="3" t="s">
        <v>530</v>
      </c>
      <c r="W47" s="4" t="s">
        <v>533</v>
      </c>
      <c r="X47" s="4" t="s">
        <v>532</v>
      </c>
      <c r="Y47" s="4" t="s">
        <v>531</v>
      </c>
    </row>
    <row r="48" spans="1:25" x14ac:dyDescent="0.25">
      <c r="A48" s="2">
        <v>41175.854166666664</v>
      </c>
      <c r="B48" s="5" t="s">
        <v>478</v>
      </c>
      <c r="C48" s="10">
        <v>-3</v>
      </c>
      <c r="D48" s="5" t="s">
        <v>460</v>
      </c>
      <c r="E48" s="3" t="s">
        <v>155</v>
      </c>
      <c r="G48" s="3" t="str">
        <f t="shared" si="6"/>
        <v>09/23/2012 20:30:00</v>
      </c>
      <c r="H48" s="3">
        <f t="shared" si="7"/>
        <v>1</v>
      </c>
      <c r="I48" s="3" t="str">
        <f t="shared" si="8"/>
        <v>Baltimore</v>
      </c>
      <c r="J48" s="3" t="str">
        <f t="shared" si="9"/>
        <v>New England</v>
      </c>
      <c r="K48" s="3" t="str">
        <f t="shared" si="2"/>
        <v>insert into Game select GameFilterId, '09/23/2012 20:30:00' as GameDateTime, (select TeamId from Team where TeamLongName = 'Baltimore') as Team1Id, (select TeamId from Team where TeamLongName = 'New England') as Team2Id, 1 as HomeTeam from GameFilter gf where gf.GameFilterName = 'Week 03'</v>
      </c>
      <c r="L48" s="3" t="s">
        <v>513</v>
      </c>
      <c r="M48" s="4" t="s">
        <v>517</v>
      </c>
      <c r="N48" s="4" t="s">
        <v>514</v>
      </c>
      <c r="O48" s="4" t="s">
        <v>515</v>
      </c>
      <c r="P48" s="3" t="s">
        <v>529</v>
      </c>
      <c r="Q48" s="4" t="s">
        <v>516</v>
      </c>
      <c r="R48" s="4" t="str">
        <f t="shared" si="5"/>
        <v>insert into GameSpread select g.GameId, (select TeamId from Team where TeamLongName = 'Baltimore') as FavoriteTeamId, (select TeamId from Team where TeamLongName = 'New England') as UnderdogTeamId,-3 as Spread from Game g where g.Team1Id = (select TeamId from Team where TeamLongName = 'Baltimore') and g.Team2Id = (select TeamId from Team where TeamLongName = 'New England') and  g.GameFilterId = (select GameFilterId from GameFilter where GameFilterName = 'Week 03')</v>
      </c>
      <c r="S48" s="3" t="s">
        <v>526</v>
      </c>
      <c r="T48" s="4" t="s">
        <v>528</v>
      </c>
      <c r="U48" s="4" t="s">
        <v>527</v>
      </c>
      <c r="V48" s="3" t="s">
        <v>530</v>
      </c>
      <c r="W48" s="4" t="s">
        <v>533</v>
      </c>
      <c r="X48" s="4" t="s">
        <v>532</v>
      </c>
      <c r="Y48" s="4" t="s">
        <v>531</v>
      </c>
    </row>
    <row r="49" spans="1:25" x14ac:dyDescent="0.25">
      <c r="A49" s="2">
        <v>41176.857638888891</v>
      </c>
      <c r="B49" s="5" t="s">
        <v>523</v>
      </c>
      <c r="C49" s="10">
        <v>-3</v>
      </c>
      <c r="D49" s="5" t="s">
        <v>502</v>
      </c>
      <c r="E49" s="3" t="s">
        <v>155</v>
      </c>
      <c r="G49" s="3" t="str">
        <f t="shared" si="6"/>
        <v>09/24/2012 20:35:00</v>
      </c>
      <c r="H49" s="3">
        <f t="shared" si="7"/>
        <v>2</v>
      </c>
      <c r="I49" s="3" t="str">
        <f t="shared" si="8"/>
        <v>Green Bay</v>
      </c>
      <c r="J49" s="3" t="str">
        <f t="shared" si="9"/>
        <v>Seattle</v>
      </c>
      <c r="K49" s="3" t="str">
        <f t="shared" si="2"/>
        <v>insert into Game select GameFilterId, '09/24/2012 20:35:00' as GameDateTime, (select TeamId from Team where TeamLongName = 'Green Bay') as Team1Id, (select TeamId from Team where TeamLongName = 'Seattle') as Team2Id, 2 as HomeTeam from GameFilter gf where gf.GameFilterName = 'Week 03'</v>
      </c>
      <c r="L49" s="3" t="s">
        <v>513</v>
      </c>
      <c r="M49" s="4" t="s">
        <v>517</v>
      </c>
      <c r="N49" s="4" t="s">
        <v>514</v>
      </c>
      <c r="O49" s="4" t="s">
        <v>515</v>
      </c>
      <c r="P49" s="3" t="s">
        <v>529</v>
      </c>
      <c r="Q49" s="4" t="s">
        <v>516</v>
      </c>
      <c r="R49" s="4" t="str">
        <f t="shared" si="5"/>
        <v>insert into GameSpread select g.GameId, (select TeamId from Team where TeamLongName = 'Green Bay') as FavoriteTeamId, (select TeamId from Team where TeamLongName = 'Seattle') as UnderdogTeamId,-3 as Spread from Game g where g.Team1Id = (select TeamId from Team where TeamLongName = 'Green Bay') and g.Team2Id = (select TeamId from Team where TeamLongName = 'Seattle') and  g.GameFilterId = (select GameFilterId from GameFilter where GameFilterName = 'Week 03')</v>
      </c>
      <c r="S49" s="3" t="s">
        <v>526</v>
      </c>
      <c r="T49" s="4" t="s">
        <v>528</v>
      </c>
      <c r="U49" s="4" t="s">
        <v>527</v>
      </c>
      <c r="V49" s="3" t="s">
        <v>530</v>
      </c>
      <c r="W49" s="4" t="s">
        <v>533</v>
      </c>
      <c r="X49" s="4" t="s">
        <v>532</v>
      </c>
      <c r="Y49" s="4" t="s">
        <v>531</v>
      </c>
    </row>
    <row r="50" spans="1:25" x14ac:dyDescent="0.25">
      <c r="A50" s="2">
        <v>41179.847222222219</v>
      </c>
      <c r="B50" s="5" t="s">
        <v>478</v>
      </c>
      <c r="C50" s="10">
        <v>-13</v>
      </c>
      <c r="D50" s="5" t="s">
        <v>499</v>
      </c>
      <c r="E50" s="3" t="s">
        <v>156</v>
      </c>
      <c r="G50" s="3" t="str">
        <f t="shared" si="6"/>
        <v>09/27/2012 20:20:00</v>
      </c>
      <c r="H50" s="3">
        <f t="shared" si="7"/>
        <v>1</v>
      </c>
      <c r="I50" s="3" t="str">
        <f t="shared" si="8"/>
        <v>Baltimore</v>
      </c>
      <c r="J50" s="3" t="str">
        <f t="shared" si="9"/>
        <v>Cleveland</v>
      </c>
      <c r="K50" s="3" t="str">
        <f t="shared" si="2"/>
        <v>insert into Game select GameFilterId, '09/27/2012 20:20:00' as GameDateTime, (select TeamId from Team where TeamLongName = 'Baltimore') as Team1Id, (select TeamId from Team where TeamLongName = 'Cleveland') as Team2Id, 1 as HomeTeam from GameFilter gf where gf.GameFilterName = 'Week 04'</v>
      </c>
      <c r="L50" s="3" t="s">
        <v>513</v>
      </c>
      <c r="M50" s="4" t="s">
        <v>517</v>
      </c>
      <c r="N50" s="4" t="s">
        <v>514</v>
      </c>
      <c r="O50" s="4" t="s">
        <v>515</v>
      </c>
      <c r="P50" s="3" t="s">
        <v>529</v>
      </c>
      <c r="Q50" s="4" t="s">
        <v>516</v>
      </c>
      <c r="R50" s="4" t="str">
        <f t="shared" si="5"/>
        <v>insert into GameSpread select g.GameId, (select TeamId from Team where TeamLongName = 'Baltimore') as FavoriteTeamId, (select TeamId from Team where TeamLongName = 'Cleveland') as UnderdogTeamId,-13 as Spread from Game g where g.Team1Id = (select TeamId from Team where TeamLongName = 'Baltimore') and g.Team2Id = (select TeamId from Team where TeamLongName = 'Cleveland') and  g.GameFilterId = (select GameFilterId from GameFilter where GameFilterName = 'Week 04')</v>
      </c>
      <c r="S50" s="3" t="s">
        <v>526</v>
      </c>
      <c r="T50" s="4" t="s">
        <v>528</v>
      </c>
      <c r="U50" s="4" t="s">
        <v>527</v>
      </c>
      <c r="V50" s="3" t="s">
        <v>530</v>
      </c>
      <c r="W50" s="4" t="s">
        <v>533</v>
      </c>
      <c r="X50" s="4" t="s">
        <v>532</v>
      </c>
      <c r="Y50" s="4" t="s">
        <v>531</v>
      </c>
    </row>
    <row r="51" spans="1:25" x14ac:dyDescent="0.25">
      <c r="A51" s="2">
        <v>41182.541666666664</v>
      </c>
      <c r="B51" s="5" t="s">
        <v>460</v>
      </c>
      <c r="C51" s="10">
        <v>-4</v>
      </c>
      <c r="D51" s="5" t="s">
        <v>492</v>
      </c>
      <c r="E51" s="3" t="s">
        <v>156</v>
      </c>
      <c r="G51" s="3" t="str">
        <f t="shared" si="6"/>
        <v>09/30/2012 13:00:00</v>
      </c>
      <c r="H51" s="3">
        <f t="shared" si="7"/>
        <v>2</v>
      </c>
      <c r="I51" s="3" t="str">
        <f t="shared" si="8"/>
        <v>New England</v>
      </c>
      <c r="J51" s="3" t="str">
        <f t="shared" si="9"/>
        <v>Buffalo</v>
      </c>
      <c r="K51" s="3" t="str">
        <f t="shared" si="2"/>
        <v>insert into Game select GameFilterId, '09/30/2012 13:00:00' as GameDateTime, (select TeamId from Team where TeamLongName = 'New England') as Team1Id, (select TeamId from Team where TeamLongName = 'Buffalo') as Team2Id, 2 as HomeTeam from GameFilter gf where gf.GameFilterName = 'Week 04'</v>
      </c>
      <c r="L51" s="3" t="s">
        <v>513</v>
      </c>
      <c r="M51" s="4" t="s">
        <v>517</v>
      </c>
      <c r="N51" s="4" t="s">
        <v>514</v>
      </c>
      <c r="O51" s="4" t="s">
        <v>515</v>
      </c>
      <c r="P51" s="3" t="s">
        <v>529</v>
      </c>
      <c r="Q51" s="4" t="s">
        <v>516</v>
      </c>
      <c r="R51" s="4" t="str">
        <f t="shared" si="5"/>
        <v>insert into GameSpread select g.GameId, (select TeamId from Team where TeamLongName = 'New England') as FavoriteTeamId, (select TeamId from Team where TeamLongName = 'Buffalo') as UnderdogTeamId,-4 as Spread from Game g where g.Team1Id = (select TeamId from Team where TeamLongName = 'New England') and g.Team2Id = (select TeamId from Team where TeamLongName = 'Buffalo') and  g.GameFilterId = (select GameFilterId from GameFilter where GameFilterName = 'Week 04')</v>
      </c>
      <c r="S51" s="3" t="s">
        <v>526</v>
      </c>
      <c r="T51" s="4" t="s">
        <v>528</v>
      </c>
      <c r="U51" s="4" t="s">
        <v>527</v>
      </c>
      <c r="V51" s="3" t="s">
        <v>530</v>
      </c>
      <c r="W51" s="4" t="s">
        <v>533</v>
      </c>
      <c r="X51" s="4" t="s">
        <v>532</v>
      </c>
      <c r="Y51" s="4" t="s">
        <v>531</v>
      </c>
    </row>
    <row r="52" spans="1:25" x14ac:dyDescent="0.25">
      <c r="A52" s="2">
        <v>41182.541666666664</v>
      </c>
      <c r="B52" s="5" t="s">
        <v>466</v>
      </c>
      <c r="C52" s="10">
        <v>-4</v>
      </c>
      <c r="D52" s="5" t="s">
        <v>488</v>
      </c>
      <c r="E52" s="3" t="s">
        <v>156</v>
      </c>
      <c r="G52" s="3" t="str">
        <f t="shared" si="6"/>
        <v>09/30/2012 13:00:00</v>
      </c>
      <c r="H52" s="3">
        <f t="shared" si="7"/>
        <v>1</v>
      </c>
      <c r="I52" s="3" t="str">
        <f t="shared" si="8"/>
        <v>Detroit</v>
      </c>
      <c r="J52" s="3" t="str">
        <f t="shared" si="9"/>
        <v>Minnesota</v>
      </c>
      <c r="K52" s="3" t="str">
        <f t="shared" si="2"/>
        <v>insert into Game select GameFilterId, '09/30/2012 13:00:00' as GameDateTime, (select TeamId from Team where TeamLongName = 'Detroit') as Team1Id, (select TeamId from Team where TeamLongName = 'Minnesota') as Team2Id, 1 as HomeTeam from GameFilter gf where gf.GameFilterName = 'Week 04'</v>
      </c>
      <c r="L52" s="3" t="s">
        <v>513</v>
      </c>
      <c r="M52" s="4" t="s">
        <v>517</v>
      </c>
      <c r="N52" s="4" t="s">
        <v>514</v>
      </c>
      <c r="O52" s="4" t="s">
        <v>515</v>
      </c>
      <c r="P52" s="3" t="s">
        <v>529</v>
      </c>
      <c r="Q52" s="4" t="s">
        <v>516</v>
      </c>
      <c r="R52" s="4" t="str">
        <f t="shared" si="5"/>
        <v>insert into GameSpread select g.GameId, (select TeamId from Team where TeamLongName = 'Detroit') as FavoriteTeamId, (select TeamId from Team where TeamLongName = 'Minnesota') as UnderdogTeamId,-4 as Spread from Game g where g.Team1Id = (select TeamId from Team where TeamLongName = 'Detroit') and g.Team2Id = (select TeamId from Team where TeamLongName = 'Minnesota') and  g.GameFilterId = (select GameFilterId from GameFilter where GameFilterName = 'Week 04')</v>
      </c>
      <c r="S52" s="3" t="s">
        <v>526</v>
      </c>
      <c r="T52" s="4" t="s">
        <v>528</v>
      </c>
      <c r="U52" s="4" t="s">
        <v>527</v>
      </c>
      <c r="V52" s="3" t="s">
        <v>530</v>
      </c>
      <c r="W52" s="4" t="s">
        <v>533</v>
      </c>
      <c r="X52" s="4" t="s">
        <v>532</v>
      </c>
      <c r="Y52" s="4" t="s">
        <v>531</v>
      </c>
    </row>
    <row r="53" spans="1:25" x14ac:dyDescent="0.25">
      <c r="A53" s="2">
        <v>41182.541666666664</v>
      </c>
      <c r="B53" s="5" t="s">
        <v>510</v>
      </c>
      <c r="C53" s="10">
        <v>-7</v>
      </c>
      <c r="D53" s="5" t="s">
        <v>472</v>
      </c>
      <c r="E53" s="3" t="s">
        <v>156</v>
      </c>
      <c r="G53" s="3" t="str">
        <f t="shared" si="6"/>
        <v>09/30/2012 13:00:00</v>
      </c>
      <c r="H53" s="3">
        <f t="shared" si="7"/>
        <v>1</v>
      </c>
      <c r="I53" s="3" t="str">
        <f t="shared" si="8"/>
        <v>Atlanta</v>
      </c>
      <c r="J53" s="3" t="str">
        <f t="shared" si="9"/>
        <v>Carolina</v>
      </c>
      <c r="K53" s="3" t="str">
        <f t="shared" si="2"/>
        <v>insert into Game select GameFilterId, '09/30/2012 13:00:00' as GameDateTime, (select TeamId from Team where TeamLongName = 'Atlanta') as Team1Id, (select TeamId from Team where TeamLongName = 'Carolina') as Team2Id, 1 as HomeTeam from GameFilter gf where gf.GameFilterName = 'Week 04'</v>
      </c>
      <c r="L53" s="3" t="s">
        <v>513</v>
      </c>
      <c r="M53" s="4" t="s">
        <v>517</v>
      </c>
      <c r="N53" s="4" t="s">
        <v>514</v>
      </c>
      <c r="O53" s="4" t="s">
        <v>515</v>
      </c>
      <c r="P53" s="3" t="s">
        <v>529</v>
      </c>
      <c r="Q53" s="4" t="s">
        <v>516</v>
      </c>
      <c r="R53" s="4" t="str">
        <f t="shared" si="5"/>
        <v>insert into GameSpread select g.GameId, (select TeamId from Team where TeamLongName = 'Atlanta') as FavoriteTeamId, (select TeamId from Team where TeamLongName = 'Carolina') as UnderdogTeamId,-7 as Spread from Game g where g.Team1Id = (select TeamId from Team where TeamLongName = 'Atlanta') and g.Team2Id = (select TeamId from Team where TeamLongName = 'Carolina') and  g.GameFilterId = (select GameFilterId from GameFilter where GameFilterName = 'Week 04')</v>
      </c>
      <c r="S53" s="3" t="s">
        <v>526</v>
      </c>
      <c r="T53" s="4" t="s">
        <v>528</v>
      </c>
      <c r="U53" s="4" t="s">
        <v>527</v>
      </c>
      <c r="V53" s="3" t="s">
        <v>530</v>
      </c>
      <c r="W53" s="4" t="s">
        <v>533</v>
      </c>
      <c r="X53" s="4" t="s">
        <v>532</v>
      </c>
      <c r="Y53" s="4" t="s">
        <v>531</v>
      </c>
    </row>
    <row r="54" spans="1:25" x14ac:dyDescent="0.25">
      <c r="A54" s="2">
        <v>41182.541666666664</v>
      </c>
      <c r="B54" s="5" t="s">
        <v>471</v>
      </c>
      <c r="C54" s="10">
        <v>-4</v>
      </c>
      <c r="D54" s="5" t="s">
        <v>456</v>
      </c>
      <c r="E54" s="3" t="s">
        <v>156</v>
      </c>
      <c r="G54" s="3" t="str">
        <f t="shared" si="6"/>
        <v>09/30/2012 13:00:00</v>
      </c>
      <c r="H54" s="3">
        <f t="shared" si="7"/>
        <v>2</v>
      </c>
      <c r="I54" s="3" t="str">
        <f t="shared" si="8"/>
        <v>San Francisco</v>
      </c>
      <c r="J54" s="3" t="str">
        <f t="shared" si="9"/>
        <v>NY Jets</v>
      </c>
      <c r="K54" s="3" t="str">
        <f t="shared" si="2"/>
        <v>insert into Game select GameFilterId, '09/30/2012 13:00:00' as GameDateTime, (select TeamId from Team where TeamLongName = 'San Francisco') as Team1Id, (select TeamId from Team where TeamLongName = 'NY Jets') as Team2Id, 2 as HomeTeam from GameFilter gf where gf.GameFilterName = 'Week 04'</v>
      </c>
      <c r="L54" s="3" t="s">
        <v>513</v>
      </c>
      <c r="M54" s="4" t="s">
        <v>517</v>
      </c>
      <c r="N54" s="4" t="s">
        <v>514</v>
      </c>
      <c r="O54" s="4" t="s">
        <v>515</v>
      </c>
      <c r="P54" s="3" t="s">
        <v>529</v>
      </c>
      <c r="Q54" s="4" t="s">
        <v>516</v>
      </c>
      <c r="R54" s="4" t="str">
        <f t="shared" si="5"/>
        <v>insert into GameSpread select g.GameId, (select TeamId from Team where TeamLongName = 'San Francisco') as FavoriteTeamId, (select TeamId from Team where TeamLongName = 'NY Jets') as UnderdogTeamId,-4 as Spread from Game g where g.Team1Id = (select TeamId from Team where TeamLongName = 'San Francisco') and g.Team2Id = (select TeamId from Team where TeamLongName = 'NY Jets') and  g.GameFilterId = (select GameFilterId from GameFilter where GameFilterName = 'Week 04')</v>
      </c>
      <c r="S54" s="3" t="s">
        <v>526</v>
      </c>
      <c r="T54" s="4" t="s">
        <v>528</v>
      </c>
      <c r="U54" s="4" t="s">
        <v>527</v>
      </c>
      <c r="V54" s="3" t="s">
        <v>530</v>
      </c>
      <c r="W54" s="4" t="s">
        <v>533</v>
      </c>
      <c r="X54" s="4" t="s">
        <v>532</v>
      </c>
      <c r="Y54" s="4" t="s">
        <v>531</v>
      </c>
    </row>
    <row r="55" spans="1:25" x14ac:dyDescent="0.25">
      <c r="A55" s="2">
        <v>41182.541666666664</v>
      </c>
      <c r="B55" s="5" t="s">
        <v>469</v>
      </c>
      <c r="C55" s="10">
        <v>-1</v>
      </c>
      <c r="D55" s="5" t="s">
        <v>481</v>
      </c>
      <c r="E55" s="3" t="s">
        <v>156</v>
      </c>
      <c r="G55" s="3" t="str">
        <f t="shared" si="6"/>
        <v>09/30/2012 13:00:00</v>
      </c>
      <c r="H55" s="3">
        <f t="shared" si="7"/>
        <v>1</v>
      </c>
      <c r="I55" s="3" t="str">
        <f t="shared" si="8"/>
        <v>Kansas City</v>
      </c>
      <c r="J55" s="3" t="str">
        <f t="shared" si="9"/>
        <v>San Diego</v>
      </c>
      <c r="K55" s="3" t="str">
        <f t="shared" si="2"/>
        <v>insert into Game select GameFilterId, '09/30/2012 13:00:00' as GameDateTime, (select TeamId from Team where TeamLongName = 'Kansas City') as Team1Id, (select TeamId from Team where TeamLongName = 'San Diego') as Team2Id, 1 as HomeTeam from GameFilter gf where gf.GameFilterName = 'Week 04'</v>
      </c>
      <c r="L55" s="3" t="s">
        <v>513</v>
      </c>
      <c r="M55" s="4" t="s">
        <v>517</v>
      </c>
      <c r="N55" s="4" t="s">
        <v>514</v>
      </c>
      <c r="O55" s="4" t="s">
        <v>515</v>
      </c>
      <c r="P55" s="3" t="s">
        <v>529</v>
      </c>
      <c r="Q55" s="4" t="s">
        <v>516</v>
      </c>
      <c r="R55" s="4" t="str">
        <f t="shared" si="5"/>
        <v>insert into GameSpread select g.GameId, (select TeamId from Team where TeamLongName = 'Kansas City') as FavoriteTeamId, (select TeamId from Team where TeamLongName = 'San Diego') as UnderdogTeamId,-1 as Spread from Game g where g.Team1Id = (select TeamId from Team where TeamLongName = 'Kansas City') and g.Team2Id = (select TeamId from Team where TeamLongName = 'San Diego') and  g.GameFilterId = (select GameFilterId from GameFilter where GameFilterName = 'Week 04')</v>
      </c>
      <c r="S55" s="3" t="s">
        <v>526</v>
      </c>
      <c r="T55" s="4" t="s">
        <v>528</v>
      </c>
      <c r="U55" s="4" t="s">
        <v>527</v>
      </c>
      <c r="V55" s="3" t="s">
        <v>530</v>
      </c>
      <c r="W55" s="4" t="s">
        <v>533</v>
      </c>
      <c r="X55" s="4" t="s">
        <v>532</v>
      </c>
      <c r="Y55" s="4" t="s">
        <v>531</v>
      </c>
    </row>
    <row r="56" spans="1:25" x14ac:dyDescent="0.25">
      <c r="A56" s="2">
        <v>41182.541666666664</v>
      </c>
      <c r="B56" s="5" t="s">
        <v>464</v>
      </c>
      <c r="C56" s="10">
        <v>-12</v>
      </c>
      <c r="D56" s="5" t="s">
        <v>507</v>
      </c>
      <c r="E56" s="3" t="s">
        <v>156</v>
      </c>
      <c r="G56" s="3" t="str">
        <f t="shared" si="6"/>
        <v>09/30/2012 13:00:00</v>
      </c>
      <c r="H56" s="3">
        <f t="shared" si="7"/>
        <v>1</v>
      </c>
      <c r="I56" s="3" t="str">
        <f t="shared" si="8"/>
        <v>Houston</v>
      </c>
      <c r="J56" s="3" t="str">
        <f t="shared" si="9"/>
        <v>Tennessee</v>
      </c>
      <c r="K56" s="3" t="str">
        <f t="shared" si="2"/>
        <v>insert into Game select GameFilterId, '09/30/2012 13:00:00' as GameDateTime, (select TeamId from Team where TeamLongName = 'Houston') as Team1Id, (select TeamId from Team where TeamLongName = 'Tennessee') as Team2Id, 1 as HomeTeam from GameFilter gf where gf.GameFilterName = 'Week 04'</v>
      </c>
      <c r="L56" s="3" t="s">
        <v>513</v>
      </c>
      <c r="M56" s="4" t="s">
        <v>517</v>
      </c>
      <c r="N56" s="4" t="s">
        <v>514</v>
      </c>
      <c r="O56" s="4" t="s">
        <v>515</v>
      </c>
      <c r="P56" s="3" t="s">
        <v>529</v>
      </c>
      <c r="Q56" s="4" t="s">
        <v>516</v>
      </c>
      <c r="R56" s="4" t="str">
        <f t="shared" si="5"/>
        <v>insert into GameSpread select g.GameId, (select TeamId from Team where TeamLongName = 'Houston') as FavoriteTeamId, (select TeamId from Team where TeamLongName = 'Tennessee') as UnderdogTeamId,-12 as Spread from Game g where g.Team1Id = (select TeamId from Team where TeamLongName = 'Houston') and g.Team2Id = (select TeamId from Team where TeamLongName = 'Tennessee') and  g.GameFilterId = (select GameFilterId from GameFilter where GameFilterName = 'Week 04')</v>
      </c>
      <c r="S56" s="3" t="s">
        <v>526</v>
      </c>
      <c r="T56" s="4" t="s">
        <v>528</v>
      </c>
      <c r="U56" s="4" t="s">
        <v>527</v>
      </c>
      <c r="V56" s="3" t="s">
        <v>530</v>
      </c>
      <c r="W56" s="4" t="s">
        <v>533</v>
      </c>
      <c r="X56" s="4" t="s">
        <v>532</v>
      </c>
      <c r="Y56" s="4" t="s">
        <v>531</v>
      </c>
    </row>
    <row r="57" spans="1:25" x14ac:dyDescent="0.25">
      <c r="A57" s="2">
        <v>41182.541666666664</v>
      </c>
      <c r="B57" s="5" t="s">
        <v>474</v>
      </c>
      <c r="C57" s="10">
        <v>-2.5</v>
      </c>
      <c r="D57" s="5" t="s">
        <v>503</v>
      </c>
      <c r="E57" s="3" t="s">
        <v>156</v>
      </c>
      <c r="G57" s="3" t="str">
        <f t="shared" si="6"/>
        <v>09/30/2012 13:00:00</v>
      </c>
      <c r="H57" s="3">
        <f t="shared" si="7"/>
        <v>2</v>
      </c>
      <c r="I57" s="3" t="str">
        <f t="shared" si="8"/>
        <v>Seattle</v>
      </c>
      <c r="J57" s="3" t="str">
        <f t="shared" si="9"/>
        <v>St. Louis</v>
      </c>
      <c r="K57" s="3" t="str">
        <f t="shared" si="2"/>
        <v>insert into Game select GameFilterId, '09/30/2012 13:00:00' as GameDateTime, (select TeamId from Team where TeamLongName = 'Seattle') as Team1Id, (select TeamId from Team where TeamLongName = 'St. Louis') as Team2Id, 2 as HomeTeam from GameFilter gf where gf.GameFilterName = 'Week 04'</v>
      </c>
      <c r="L57" s="3" t="s">
        <v>513</v>
      </c>
      <c r="M57" s="4" t="s">
        <v>517</v>
      </c>
      <c r="N57" s="4" t="s">
        <v>514</v>
      </c>
      <c r="O57" s="4" t="s">
        <v>515</v>
      </c>
      <c r="P57" s="3" t="s">
        <v>529</v>
      </c>
      <c r="Q57" s="4" t="s">
        <v>516</v>
      </c>
      <c r="R57" s="4" t="str">
        <f t="shared" si="5"/>
        <v>insert into GameSpread select g.GameId, (select TeamId from Team where TeamLongName = 'Seattle') as FavoriteTeamId, (select TeamId from Team where TeamLongName = 'St. Louis') as UnderdogTeamId,-2.5 as Spread from Game g where g.Team1Id = (select TeamId from Team where TeamLongName = 'Seattle') and g.Team2Id = (select TeamId from Team where TeamLongName = 'St. Louis') and  g.GameFilterId = (select GameFilterId from GameFilter where GameFilterName = 'Week 04')</v>
      </c>
      <c r="S57" s="3" t="s">
        <v>526</v>
      </c>
      <c r="T57" s="4" t="s">
        <v>528</v>
      </c>
      <c r="U57" s="4" t="s">
        <v>527</v>
      </c>
      <c r="V57" s="3" t="s">
        <v>530</v>
      </c>
      <c r="W57" s="4" t="s">
        <v>533</v>
      </c>
      <c r="X57" s="4" t="s">
        <v>532</v>
      </c>
      <c r="Y57" s="4" t="s">
        <v>531</v>
      </c>
    </row>
    <row r="58" spans="1:25" x14ac:dyDescent="0.25">
      <c r="A58" s="2">
        <v>41182.670138888891</v>
      </c>
      <c r="B58" s="5" t="s">
        <v>475</v>
      </c>
      <c r="C58" s="10">
        <v>-6.5</v>
      </c>
      <c r="D58" s="5" t="s">
        <v>465</v>
      </c>
      <c r="E58" s="3" t="s">
        <v>156</v>
      </c>
      <c r="G58" s="3" t="str">
        <f t="shared" si="6"/>
        <v>09/30/2012 16:05:00</v>
      </c>
      <c r="H58" s="3">
        <f t="shared" si="7"/>
        <v>1</v>
      </c>
      <c r="I58" s="3" t="str">
        <f t="shared" si="8"/>
        <v>Arizona</v>
      </c>
      <c r="J58" s="3" t="str">
        <f t="shared" si="9"/>
        <v>Miami</v>
      </c>
      <c r="K58" s="3" t="str">
        <f t="shared" si="2"/>
        <v>insert into Game select GameFilterId, '09/30/2012 16:05:00' as GameDateTime, (select TeamId from Team where TeamLongName = 'Arizona') as Team1Id, (select TeamId from Team where TeamLongName = 'Miami') as Team2Id, 1 as HomeTeam from GameFilter gf where gf.GameFilterName = 'Week 04'</v>
      </c>
      <c r="L58" s="3" t="s">
        <v>513</v>
      </c>
      <c r="M58" s="4" t="s">
        <v>517</v>
      </c>
      <c r="N58" s="4" t="s">
        <v>514</v>
      </c>
      <c r="O58" s="4" t="s">
        <v>515</v>
      </c>
      <c r="P58" s="3" t="s">
        <v>529</v>
      </c>
      <c r="Q58" s="4" t="s">
        <v>516</v>
      </c>
      <c r="R58" s="4" t="str">
        <f t="shared" si="5"/>
        <v>insert into GameSpread select g.GameId, (select TeamId from Team where TeamLongName = 'Arizona') as FavoriteTeamId, (select TeamId from Team where TeamLongName = 'Miami') as UnderdogTeamId,-6.5 as Spread from Game g where g.Team1Id = (select TeamId from Team where TeamLongName = 'Arizona') and g.Team2Id = (select TeamId from Team where TeamLongName = 'Miami') and  g.GameFilterId = (select GameFilterId from GameFilter where GameFilterName = 'Week 04')</v>
      </c>
      <c r="S58" s="3" t="s">
        <v>526</v>
      </c>
      <c r="T58" s="4" t="s">
        <v>528</v>
      </c>
      <c r="U58" s="4" t="s">
        <v>527</v>
      </c>
      <c r="V58" s="3" t="s">
        <v>530</v>
      </c>
      <c r="W58" s="4" t="s">
        <v>533</v>
      </c>
      <c r="X58" s="4" t="s">
        <v>532</v>
      </c>
      <c r="Y58" s="4" t="s">
        <v>531</v>
      </c>
    </row>
    <row r="59" spans="1:25" x14ac:dyDescent="0.25">
      <c r="A59" s="2">
        <v>41182.670138888891</v>
      </c>
      <c r="B59" s="5" t="s">
        <v>476</v>
      </c>
      <c r="C59" s="10">
        <v>-6.5</v>
      </c>
      <c r="D59" s="5" t="s">
        <v>496</v>
      </c>
      <c r="E59" s="3" t="s">
        <v>156</v>
      </c>
      <c r="G59" s="3" t="str">
        <f t="shared" si="6"/>
        <v>09/30/2012 16:05:00</v>
      </c>
      <c r="H59" s="3">
        <f t="shared" si="7"/>
        <v>1</v>
      </c>
      <c r="I59" s="3" t="str">
        <f t="shared" si="8"/>
        <v>Denver</v>
      </c>
      <c r="J59" s="3" t="str">
        <f t="shared" si="9"/>
        <v>Oakland</v>
      </c>
      <c r="K59" s="3" t="str">
        <f t="shared" si="2"/>
        <v>insert into Game select GameFilterId, '09/30/2012 16:05:00' as GameDateTime, (select TeamId from Team where TeamLongName = 'Denver') as Team1Id, (select TeamId from Team where TeamLongName = 'Oakland') as Team2Id, 1 as HomeTeam from GameFilter gf where gf.GameFilterName = 'Week 04'</v>
      </c>
      <c r="L59" s="3" t="s">
        <v>513</v>
      </c>
      <c r="M59" s="4" t="s">
        <v>517</v>
      </c>
      <c r="N59" s="4" t="s">
        <v>514</v>
      </c>
      <c r="O59" s="4" t="s">
        <v>515</v>
      </c>
      <c r="P59" s="3" t="s">
        <v>529</v>
      </c>
      <c r="Q59" s="4" t="s">
        <v>516</v>
      </c>
      <c r="R59" s="4" t="str">
        <f t="shared" si="5"/>
        <v>insert into GameSpread select g.GameId, (select TeamId from Team where TeamLongName = 'Denver') as FavoriteTeamId, (select TeamId from Team where TeamLongName = 'Oakland') as UnderdogTeamId,-6.5 as Spread from Game g where g.Team1Id = (select TeamId from Team where TeamLongName = 'Denver') and g.Team2Id = (select TeamId from Team where TeamLongName = 'Oakland') and  g.GameFilterId = (select GameFilterId from GameFilter where GameFilterName = 'Week 04')</v>
      </c>
      <c r="S59" s="3" t="s">
        <v>526</v>
      </c>
      <c r="T59" s="4" t="s">
        <v>528</v>
      </c>
      <c r="U59" s="4" t="s">
        <v>527</v>
      </c>
      <c r="V59" s="3" t="s">
        <v>530</v>
      </c>
      <c r="W59" s="4" t="s">
        <v>533</v>
      </c>
      <c r="X59" s="4" t="s">
        <v>532</v>
      </c>
      <c r="Y59" s="4" t="s">
        <v>531</v>
      </c>
    </row>
    <row r="60" spans="1:25" x14ac:dyDescent="0.25">
      <c r="A60" s="2">
        <v>41182.670138888891</v>
      </c>
      <c r="B60" s="5" t="s">
        <v>479</v>
      </c>
      <c r="C60" s="10">
        <v>-2</v>
      </c>
      <c r="D60" s="5" t="s">
        <v>501</v>
      </c>
      <c r="E60" s="3" t="s">
        <v>156</v>
      </c>
      <c r="G60" s="3" t="str">
        <f t="shared" si="6"/>
        <v>09/30/2012 16:05:00</v>
      </c>
      <c r="H60" s="3">
        <f t="shared" si="7"/>
        <v>2</v>
      </c>
      <c r="I60" s="3" t="str">
        <f t="shared" si="8"/>
        <v>Cincinnati</v>
      </c>
      <c r="J60" s="3" t="str">
        <f t="shared" si="9"/>
        <v>Jacksonville</v>
      </c>
      <c r="K60" s="3" t="str">
        <f t="shared" si="2"/>
        <v>insert into Game select GameFilterId, '09/30/2012 16:05:00' as GameDateTime, (select TeamId from Team where TeamLongName = 'Cincinnati') as Team1Id, (select TeamId from Team where TeamLongName = 'Jacksonville') as Team2Id, 2 as HomeTeam from GameFilter gf where gf.GameFilterName = 'Week 04'</v>
      </c>
      <c r="L60" s="3" t="s">
        <v>513</v>
      </c>
      <c r="M60" s="4" t="s">
        <v>517</v>
      </c>
      <c r="N60" s="4" t="s">
        <v>514</v>
      </c>
      <c r="O60" s="4" t="s">
        <v>515</v>
      </c>
      <c r="P60" s="3" t="s">
        <v>529</v>
      </c>
      <c r="Q60" s="4" t="s">
        <v>516</v>
      </c>
      <c r="R60" s="4" t="str">
        <f t="shared" si="5"/>
        <v>insert into GameSpread select g.GameId, (select TeamId from Team where TeamLongName = 'Cincinnati') as FavoriteTeamId, (select TeamId from Team where TeamLongName = 'Jacksonville') as UnderdogTeamId,-2 as Spread from Game g where g.Team1Id = (select TeamId from Team where TeamLongName = 'Cincinnati') and g.Team2Id = (select TeamId from Team where TeamLongName = 'Jacksonville') and  g.GameFilterId = (select GameFilterId from GameFilter where GameFilterName = 'Week 04')</v>
      </c>
      <c r="S60" s="3" t="s">
        <v>526</v>
      </c>
      <c r="T60" s="4" t="s">
        <v>528</v>
      </c>
      <c r="U60" s="4" t="s">
        <v>527</v>
      </c>
      <c r="V60" s="3" t="s">
        <v>530</v>
      </c>
      <c r="W60" s="4" t="s">
        <v>533</v>
      </c>
      <c r="X60" s="4" t="s">
        <v>532</v>
      </c>
      <c r="Y60" s="4" t="s">
        <v>531</v>
      </c>
    </row>
    <row r="61" spans="1:25" x14ac:dyDescent="0.25">
      <c r="A61" s="2">
        <v>41182.684027777781</v>
      </c>
      <c r="B61" s="5" t="s">
        <v>470</v>
      </c>
      <c r="C61" s="10">
        <v>-8</v>
      </c>
      <c r="D61" s="5" t="s">
        <v>490</v>
      </c>
      <c r="E61" s="3" t="s">
        <v>156</v>
      </c>
      <c r="G61" s="3" t="str">
        <f t="shared" si="6"/>
        <v>09/30/2012 16:25:00</v>
      </c>
      <c r="H61" s="3">
        <f t="shared" si="7"/>
        <v>1</v>
      </c>
      <c r="I61" s="3" t="str">
        <f t="shared" si="8"/>
        <v>Green Bay</v>
      </c>
      <c r="J61" s="3" t="str">
        <f t="shared" si="9"/>
        <v>New Orleans</v>
      </c>
      <c r="K61" s="3" t="str">
        <f t="shared" si="2"/>
        <v>insert into Game select GameFilterId, '09/30/2012 16:25:00' as GameDateTime, (select TeamId from Team where TeamLongName = 'Green Bay') as Team1Id, (select TeamId from Team where TeamLongName = 'New Orleans') as Team2Id, 1 as HomeTeam from GameFilter gf where gf.GameFilterName = 'Week 04'</v>
      </c>
      <c r="L61" s="3" t="s">
        <v>513</v>
      </c>
      <c r="M61" s="4" t="s">
        <v>517</v>
      </c>
      <c r="N61" s="4" t="s">
        <v>514</v>
      </c>
      <c r="O61" s="4" t="s">
        <v>515</v>
      </c>
      <c r="P61" s="3" t="s">
        <v>529</v>
      </c>
      <c r="Q61" s="4" t="s">
        <v>516</v>
      </c>
      <c r="R61" s="4" t="str">
        <f t="shared" si="5"/>
        <v>insert into GameSpread select g.GameId, (select TeamId from Team where TeamLongName = 'Green Bay') as FavoriteTeamId, (select TeamId from Team where TeamLongName = 'New Orleans') as UnderdogTeamId,-8 as Spread from Game g where g.Team1Id = (select TeamId from Team where TeamLongName = 'Green Bay') and g.Team2Id = (select TeamId from Team where TeamLongName = 'New Orleans') and  g.GameFilterId = (select GameFilterId from GameFilter where GameFilterName = 'Week 04')</v>
      </c>
      <c r="S61" s="3" t="s">
        <v>526</v>
      </c>
      <c r="T61" s="4" t="s">
        <v>528</v>
      </c>
      <c r="U61" s="4" t="s">
        <v>527</v>
      </c>
      <c r="V61" s="3" t="s">
        <v>530</v>
      </c>
      <c r="W61" s="4" t="s">
        <v>533</v>
      </c>
      <c r="X61" s="4" t="s">
        <v>532</v>
      </c>
      <c r="Y61" s="4" t="s">
        <v>531</v>
      </c>
    </row>
    <row r="62" spans="1:25" x14ac:dyDescent="0.25">
      <c r="A62" s="2">
        <v>41182.684027777781</v>
      </c>
      <c r="B62" s="5" t="s">
        <v>473</v>
      </c>
      <c r="C62" s="10">
        <v>-3</v>
      </c>
      <c r="D62" s="5" t="s">
        <v>459</v>
      </c>
      <c r="E62" s="3" t="s">
        <v>156</v>
      </c>
      <c r="G62" s="3" t="str">
        <f t="shared" si="6"/>
        <v>09/30/2012 16:25:00</v>
      </c>
      <c r="H62" s="3">
        <f t="shared" si="7"/>
        <v>1</v>
      </c>
      <c r="I62" s="3" t="str">
        <f t="shared" si="8"/>
        <v>Tampa Bay</v>
      </c>
      <c r="J62" s="3" t="str">
        <f t="shared" si="9"/>
        <v>Washington</v>
      </c>
      <c r="K62" s="3" t="str">
        <f t="shared" si="2"/>
        <v>insert into Game select GameFilterId, '09/30/2012 16:25:00' as GameDateTime, (select TeamId from Team where TeamLongName = 'Tampa Bay') as Team1Id, (select TeamId from Team where TeamLongName = 'Washington') as Team2Id, 1 as HomeTeam from GameFilter gf where gf.GameFilterName = 'Week 04'</v>
      </c>
      <c r="L62" s="3" t="s">
        <v>513</v>
      </c>
      <c r="M62" s="4" t="s">
        <v>517</v>
      </c>
      <c r="N62" s="4" t="s">
        <v>514</v>
      </c>
      <c r="O62" s="4" t="s">
        <v>515</v>
      </c>
      <c r="P62" s="3" t="s">
        <v>529</v>
      </c>
      <c r="Q62" s="4" t="s">
        <v>516</v>
      </c>
      <c r="R62" s="4" t="str">
        <f t="shared" si="5"/>
        <v>insert into GameSpread select g.GameId, (select TeamId from Team where TeamLongName = 'Tampa Bay') as FavoriteTeamId, (select TeamId from Team where TeamLongName = 'Washington') as UnderdogTeamId,-3 as Spread from Game g where g.Team1Id = (select TeamId from Team where TeamLongName = 'Tampa Bay') and g.Team2Id = (select TeamId from Team where TeamLongName = 'Washington') and  g.GameFilterId = (select GameFilterId from GameFilter where GameFilterName = 'Week 04')</v>
      </c>
      <c r="S62" s="3" t="s">
        <v>526</v>
      </c>
      <c r="T62" s="4" t="s">
        <v>528</v>
      </c>
      <c r="U62" s="4" t="s">
        <v>527</v>
      </c>
      <c r="V62" s="3" t="s">
        <v>530</v>
      </c>
      <c r="W62" s="4" t="s">
        <v>533</v>
      </c>
      <c r="X62" s="4" t="s">
        <v>532</v>
      </c>
      <c r="Y62" s="4" t="s">
        <v>531</v>
      </c>
    </row>
    <row r="63" spans="1:25" x14ac:dyDescent="0.25">
      <c r="A63" s="2">
        <v>41182.854166666664</v>
      </c>
      <c r="B63" s="5" t="s">
        <v>494</v>
      </c>
      <c r="C63" s="10">
        <v>-2</v>
      </c>
      <c r="D63" s="5" t="s">
        <v>520</v>
      </c>
      <c r="E63" s="3" t="s">
        <v>156</v>
      </c>
      <c r="G63" s="3" t="str">
        <f t="shared" si="6"/>
        <v>09/30/2012 20:30:00</v>
      </c>
      <c r="H63" s="3">
        <f t="shared" si="7"/>
        <v>1</v>
      </c>
      <c r="I63" s="3" t="str">
        <f t="shared" si="8"/>
        <v>Philadelphia</v>
      </c>
      <c r="J63" s="3" t="str">
        <f t="shared" si="9"/>
        <v>NY Giants</v>
      </c>
      <c r="K63" s="3" t="str">
        <f t="shared" si="2"/>
        <v>insert into Game select GameFilterId, '09/30/2012 20:30:00' as GameDateTime, (select TeamId from Team where TeamLongName = 'Philadelphia') as Team1Id, (select TeamId from Team where TeamLongName = 'NY Giants') as Team2Id, 1 as HomeTeam from GameFilter gf where gf.GameFilterName = 'Week 04'</v>
      </c>
      <c r="L63" s="3" t="s">
        <v>513</v>
      </c>
      <c r="M63" s="4" t="s">
        <v>517</v>
      </c>
      <c r="N63" s="4" t="s">
        <v>514</v>
      </c>
      <c r="O63" s="4" t="s">
        <v>515</v>
      </c>
      <c r="P63" s="3" t="s">
        <v>529</v>
      </c>
      <c r="Q63" s="4" t="s">
        <v>516</v>
      </c>
      <c r="R63" s="4" t="str">
        <f t="shared" si="5"/>
        <v>insert into GameSpread select g.GameId, (select TeamId from Team where TeamLongName = 'Philadelphia') as FavoriteTeamId, (select TeamId from Team where TeamLongName = 'NY Giants') as UnderdogTeamId,-2 as Spread from Game g where g.Team1Id = (select TeamId from Team where TeamLongName = 'Philadelphia') and g.Team2Id = (select TeamId from Team where TeamLongName = 'NY Giants') and  g.GameFilterId = (select GameFilterId from GameFilter where GameFilterName = 'Week 04')</v>
      </c>
      <c r="S63" s="3" t="s">
        <v>526</v>
      </c>
      <c r="T63" s="4" t="s">
        <v>528</v>
      </c>
      <c r="U63" s="4" t="s">
        <v>527</v>
      </c>
      <c r="V63" s="3" t="s">
        <v>530</v>
      </c>
      <c r="W63" s="4" t="s">
        <v>533</v>
      </c>
      <c r="X63" s="4" t="s">
        <v>532</v>
      </c>
      <c r="Y63" s="4" t="s">
        <v>531</v>
      </c>
    </row>
    <row r="64" spans="1:25" x14ac:dyDescent="0.25">
      <c r="A64" s="2">
        <v>41183.857638888891</v>
      </c>
      <c r="B64" s="5" t="s">
        <v>521</v>
      </c>
      <c r="C64" s="10">
        <v>-4</v>
      </c>
      <c r="D64" s="5" t="s">
        <v>484</v>
      </c>
      <c r="E64" s="3" t="s">
        <v>156</v>
      </c>
      <c r="G64" s="3" t="str">
        <f t="shared" si="6"/>
        <v>10/01/2012 20:35:00</v>
      </c>
      <c r="H64" s="3">
        <f t="shared" si="7"/>
        <v>1</v>
      </c>
      <c r="I64" s="3" t="str">
        <f t="shared" si="8"/>
        <v>Dallas</v>
      </c>
      <c r="J64" s="3" t="str">
        <f t="shared" si="9"/>
        <v>Chicago</v>
      </c>
      <c r="K64" s="3" t="str">
        <f t="shared" si="2"/>
        <v>insert into Game select GameFilterId, '10/01/2012 20:35:00' as GameDateTime, (select TeamId from Team where TeamLongName = 'Dallas') as Team1Id, (select TeamId from Team where TeamLongName = 'Chicago') as Team2Id, 1 as HomeTeam from GameFilter gf where gf.GameFilterName = 'Week 04'</v>
      </c>
      <c r="L64" s="3" t="s">
        <v>513</v>
      </c>
      <c r="M64" s="4" t="s">
        <v>517</v>
      </c>
      <c r="N64" s="4" t="s">
        <v>514</v>
      </c>
      <c r="O64" s="4" t="s">
        <v>515</v>
      </c>
      <c r="P64" s="3" t="s">
        <v>529</v>
      </c>
      <c r="Q64" s="4" t="s">
        <v>516</v>
      </c>
      <c r="R64" s="4" t="str">
        <f t="shared" si="5"/>
        <v>insert into GameSpread select g.GameId, (select TeamId from Team where TeamLongName = 'Dallas') as FavoriteTeamId, (select TeamId from Team where TeamLongName = 'Chicago') as UnderdogTeamId,-4 as Spread from Game g where g.Team1Id = (select TeamId from Team where TeamLongName = 'Dallas') and g.Team2Id = (select TeamId from Team where TeamLongName = 'Chicago') and  g.GameFilterId = (select GameFilterId from GameFilter where GameFilterName = 'Week 04')</v>
      </c>
      <c r="S64" s="3" t="s">
        <v>526</v>
      </c>
      <c r="T64" s="4" t="s">
        <v>528</v>
      </c>
      <c r="U64" s="4" t="s">
        <v>527</v>
      </c>
      <c r="V64" s="3" t="s">
        <v>530</v>
      </c>
      <c r="W64" s="4" t="s">
        <v>533</v>
      </c>
      <c r="X64" s="4" t="s">
        <v>532</v>
      </c>
      <c r="Y64" s="4" t="s">
        <v>531</v>
      </c>
    </row>
    <row r="65" spans="1:25" x14ac:dyDescent="0.25">
      <c r="A65" s="2">
        <v>41186.850694444445</v>
      </c>
      <c r="B65" s="5" t="s">
        <v>487</v>
      </c>
      <c r="C65" s="10">
        <v>-1.5</v>
      </c>
      <c r="D65" s="5" t="s">
        <v>503</v>
      </c>
      <c r="E65" s="3" t="s">
        <v>157</v>
      </c>
      <c r="G65" s="3" t="str">
        <f t="shared" si="6"/>
        <v>10/04/2012 20:25:00</v>
      </c>
      <c r="H65" s="3">
        <f t="shared" si="7"/>
        <v>2</v>
      </c>
      <c r="I65" s="3" t="str">
        <f t="shared" si="8"/>
        <v>Arizona</v>
      </c>
      <c r="J65" s="3" t="str">
        <f t="shared" si="9"/>
        <v>St. Louis</v>
      </c>
      <c r="K65" s="3" t="str">
        <f t="shared" si="2"/>
        <v>insert into Game select GameFilterId, '10/04/2012 20:25:00' as GameDateTime, (select TeamId from Team where TeamLongName = 'Arizona') as Team1Id, (select TeamId from Team where TeamLongName = 'St. Louis') as Team2Id, 2 as HomeTeam from GameFilter gf where gf.GameFilterName = 'Week 05'</v>
      </c>
      <c r="L65" s="3" t="s">
        <v>513</v>
      </c>
      <c r="M65" s="4" t="s">
        <v>517</v>
      </c>
      <c r="N65" s="4" t="s">
        <v>514</v>
      </c>
      <c r="O65" s="4" t="s">
        <v>515</v>
      </c>
      <c r="P65" s="3" t="s">
        <v>529</v>
      </c>
      <c r="Q65" s="4" t="s">
        <v>516</v>
      </c>
      <c r="R65" s="4" t="str">
        <f t="shared" si="5"/>
        <v>insert into GameSpread select g.GameId, (select TeamId from Team where TeamLongName = 'Arizona') as FavoriteTeamId, (select TeamId from Team where TeamLongName = 'St. Louis') as UnderdogTeamId,-1.5 as Spread from Game g where g.Team1Id = (select TeamId from Team where TeamLongName = 'Arizona') and g.Team2Id = (select TeamId from Team where TeamLongName = 'St. Louis') and  g.GameFilterId = (select GameFilterId from GameFilter where GameFilterName = 'Week 05')</v>
      </c>
      <c r="S65" s="3" t="s">
        <v>526</v>
      </c>
      <c r="T65" s="4" t="s">
        <v>528</v>
      </c>
      <c r="U65" s="4" t="s">
        <v>527</v>
      </c>
      <c r="V65" s="3" t="s">
        <v>530</v>
      </c>
      <c r="W65" s="4" t="s">
        <v>533</v>
      </c>
      <c r="X65" s="4" t="s">
        <v>532</v>
      </c>
      <c r="Y65" s="4" t="s">
        <v>531</v>
      </c>
    </row>
    <row r="66" spans="1:25" x14ac:dyDescent="0.25">
      <c r="A66" s="2">
        <v>41189.541666666664</v>
      </c>
      <c r="B66" s="5" t="s">
        <v>468</v>
      </c>
      <c r="C66" s="10">
        <v>-3</v>
      </c>
      <c r="D66" s="5" t="s">
        <v>522</v>
      </c>
      <c r="E66" s="3" t="s">
        <v>157</v>
      </c>
      <c r="G66" s="3" t="str">
        <f t="shared" si="6"/>
        <v>10/07/2012 13:00:00</v>
      </c>
      <c r="H66" s="3">
        <f t="shared" si="7"/>
        <v>2</v>
      </c>
      <c r="I66" s="3" t="str">
        <f t="shared" si="8"/>
        <v>Atlanta</v>
      </c>
      <c r="J66" s="3" t="str">
        <f t="shared" si="9"/>
        <v>Washington</v>
      </c>
      <c r="K66" s="3" t="str">
        <f t="shared" ref="K66:K129" si="10">L66&amp;G66&amp;M66&amp;I66&amp;N66&amp;J66&amp;O66&amp;H66&amp;P66&amp;E66&amp;Q66</f>
        <v>insert into Game select GameFilterId, '10/07/2012 13:00:00' as GameDateTime, (select TeamId from Team where TeamLongName = 'Atlanta') as Team1Id, (select TeamId from Team where TeamLongName = 'Washington') as Team2Id, 2 as HomeTeam from GameFilter gf where gf.GameFilterName = 'Week 05'</v>
      </c>
      <c r="L66" s="3" t="s">
        <v>513</v>
      </c>
      <c r="M66" s="4" t="s">
        <v>517</v>
      </c>
      <c r="N66" s="4" t="s">
        <v>514</v>
      </c>
      <c r="O66" s="4" t="s">
        <v>515</v>
      </c>
      <c r="P66" s="3" t="s">
        <v>529</v>
      </c>
      <c r="Q66" s="4" t="s">
        <v>516</v>
      </c>
      <c r="R66" s="4" t="str">
        <f t="shared" si="5"/>
        <v>insert into GameSpread select g.GameId, (select TeamId from Team where TeamLongName = 'Atlanta') as FavoriteTeamId, (select TeamId from Team where TeamLongName = 'Washington') as UnderdogTeamId,-3 as Spread from Game g where g.Team1Id = (select TeamId from Team where TeamLongName = 'Atlanta') and g.Team2Id = (select TeamId from Team where TeamLongName = 'Washington') and  g.GameFilterId = (select GameFilterId from GameFilter where GameFilterName = 'Week 05')</v>
      </c>
      <c r="S66" s="3" t="s">
        <v>526</v>
      </c>
      <c r="T66" s="4" t="s">
        <v>528</v>
      </c>
      <c r="U66" s="4" t="s">
        <v>527</v>
      </c>
      <c r="V66" s="3" t="s">
        <v>530</v>
      </c>
      <c r="W66" s="4" t="s">
        <v>533</v>
      </c>
      <c r="X66" s="4" t="s">
        <v>532</v>
      </c>
      <c r="Y66" s="4" t="s">
        <v>531</v>
      </c>
    </row>
    <row r="67" spans="1:25" x14ac:dyDescent="0.25">
      <c r="A67" s="2">
        <v>41189.541666666664</v>
      </c>
      <c r="B67" s="5" t="s">
        <v>504</v>
      </c>
      <c r="C67" s="10">
        <v>-3.5</v>
      </c>
      <c r="D67" s="5" t="s">
        <v>454</v>
      </c>
      <c r="E67" s="3" t="s">
        <v>157</v>
      </c>
      <c r="G67" s="3" t="str">
        <f t="shared" si="6"/>
        <v>10/07/2012 13:00:00</v>
      </c>
      <c r="H67" s="3">
        <f t="shared" si="7"/>
        <v>1</v>
      </c>
      <c r="I67" s="3" t="str">
        <f t="shared" si="8"/>
        <v>Pittsburgh</v>
      </c>
      <c r="J67" s="3" t="str">
        <f t="shared" si="9"/>
        <v>Philadelphia</v>
      </c>
      <c r="K67" s="3" t="str">
        <f t="shared" si="10"/>
        <v>insert into Game select GameFilterId, '10/07/2012 13:00:00' as GameDateTime, (select TeamId from Team where TeamLongName = 'Pittsburgh') as Team1Id, (select TeamId from Team where TeamLongName = 'Philadelphia') as Team2Id, 1 as HomeTeam from GameFilter gf where gf.GameFilterName = 'Week 05'</v>
      </c>
      <c r="L67" s="3" t="s">
        <v>513</v>
      </c>
      <c r="M67" s="4" t="s">
        <v>517</v>
      </c>
      <c r="N67" s="4" t="s">
        <v>514</v>
      </c>
      <c r="O67" s="4" t="s">
        <v>515</v>
      </c>
      <c r="P67" s="3" t="s">
        <v>529</v>
      </c>
      <c r="Q67" s="4" t="s">
        <v>516</v>
      </c>
      <c r="R67" s="4" t="str">
        <f t="shared" ref="R67:R130" si="11">S67&amp;I67&amp;T67&amp;J67&amp;U67&amp;C67&amp;V67&amp;I67&amp;W67&amp;J67&amp;X67&amp;E67&amp;Y67</f>
        <v>insert into GameSpread select g.GameId, (select TeamId from Team where TeamLongName = 'Pittsburgh') as FavoriteTeamId, (select TeamId from Team where TeamLongName = 'Philadelphia') as UnderdogTeamId,-3.5 as Spread from Game g where g.Team1Id = (select TeamId from Team where TeamLongName = 'Pittsburgh') and g.Team2Id = (select TeamId from Team where TeamLongName = 'Philadelphia') and  g.GameFilterId = (select GameFilterId from GameFilter where GameFilterName = 'Week 05')</v>
      </c>
      <c r="S67" s="3" t="s">
        <v>526</v>
      </c>
      <c r="T67" s="4" t="s">
        <v>528</v>
      </c>
      <c r="U67" s="4" t="s">
        <v>527</v>
      </c>
      <c r="V67" s="3" t="s">
        <v>530</v>
      </c>
      <c r="W67" s="4" t="s">
        <v>533</v>
      </c>
      <c r="X67" s="4" t="s">
        <v>532</v>
      </c>
      <c r="Y67" s="4" t="s">
        <v>531</v>
      </c>
    </row>
    <row r="68" spans="1:25" x14ac:dyDescent="0.25">
      <c r="A68" s="2">
        <v>41189.541666666664</v>
      </c>
      <c r="B68" s="5" t="s">
        <v>523</v>
      </c>
      <c r="C68" s="10">
        <v>-7</v>
      </c>
      <c r="D68" s="5" t="s">
        <v>489</v>
      </c>
      <c r="E68" s="3" t="s">
        <v>157</v>
      </c>
      <c r="G68" s="3" t="str">
        <f t="shared" si="6"/>
        <v>10/07/2012 13:00:00</v>
      </c>
      <c r="H68" s="3">
        <f t="shared" si="7"/>
        <v>2</v>
      </c>
      <c r="I68" s="3" t="str">
        <f t="shared" si="8"/>
        <v>Green Bay</v>
      </c>
      <c r="J68" s="3" t="str">
        <f t="shared" si="9"/>
        <v>Indianapolis</v>
      </c>
      <c r="K68" s="3" t="str">
        <f t="shared" si="10"/>
        <v>insert into Game select GameFilterId, '10/07/2012 13:00:00' as GameDateTime, (select TeamId from Team where TeamLongName = 'Green Bay') as Team1Id, (select TeamId from Team where TeamLongName = 'Indianapolis') as Team2Id, 2 as HomeTeam from GameFilter gf where gf.GameFilterName = 'Week 05'</v>
      </c>
      <c r="L68" s="3" t="s">
        <v>513</v>
      </c>
      <c r="M68" s="4" t="s">
        <v>517</v>
      </c>
      <c r="N68" s="4" t="s">
        <v>514</v>
      </c>
      <c r="O68" s="4" t="s">
        <v>515</v>
      </c>
      <c r="P68" s="3" t="s">
        <v>529</v>
      </c>
      <c r="Q68" s="4" t="s">
        <v>516</v>
      </c>
      <c r="R68" s="4" t="str">
        <f t="shared" si="11"/>
        <v>insert into GameSpread select g.GameId, (select TeamId from Team where TeamLongName = 'Green Bay') as FavoriteTeamId, (select TeamId from Team where TeamLongName = 'Indianapolis') as UnderdogTeamId,-7 as Spread from Game g where g.Team1Id = (select TeamId from Team where TeamLongName = 'Green Bay') and g.Team2Id = (select TeamId from Team where TeamLongName = 'Indianapolis') and  g.GameFilterId = (select GameFilterId from GameFilter where GameFilterName = 'Week 05')</v>
      </c>
      <c r="S68" s="3" t="s">
        <v>526</v>
      </c>
      <c r="T68" s="4" t="s">
        <v>528</v>
      </c>
      <c r="U68" s="4" t="s">
        <v>527</v>
      </c>
      <c r="V68" s="3" t="s">
        <v>530</v>
      </c>
      <c r="W68" s="4" t="s">
        <v>533</v>
      </c>
      <c r="X68" s="4" t="s">
        <v>532</v>
      </c>
      <c r="Y68" s="4" t="s">
        <v>531</v>
      </c>
    </row>
    <row r="69" spans="1:25" x14ac:dyDescent="0.25">
      <c r="A69" s="2">
        <v>41189.541666666664</v>
      </c>
      <c r="B69" s="5" t="s">
        <v>450</v>
      </c>
      <c r="C69" s="10">
        <v>-9</v>
      </c>
      <c r="D69" s="5" t="s">
        <v>499</v>
      </c>
      <c r="E69" s="3" t="s">
        <v>157</v>
      </c>
      <c r="G69" s="3" t="str">
        <f t="shared" si="6"/>
        <v>10/07/2012 13:00:00</v>
      </c>
      <c r="H69" s="3">
        <f t="shared" si="7"/>
        <v>1</v>
      </c>
      <c r="I69" s="3" t="str">
        <f t="shared" si="8"/>
        <v>NY Giants</v>
      </c>
      <c r="J69" s="3" t="str">
        <f t="shared" si="9"/>
        <v>Cleveland</v>
      </c>
      <c r="K69" s="3" t="str">
        <f t="shared" si="10"/>
        <v>insert into Game select GameFilterId, '10/07/2012 13:00:00' as GameDateTime, (select TeamId from Team where TeamLongName = 'NY Giants') as Team1Id, (select TeamId from Team where TeamLongName = 'Cleveland') as Team2Id, 1 as HomeTeam from GameFilter gf where gf.GameFilterName = 'Week 05'</v>
      </c>
      <c r="L69" s="3" t="s">
        <v>513</v>
      </c>
      <c r="M69" s="4" t="s">
        <v>517</v>
      </c>
      <c r="N69" s="4" t="s">
        <v>514</v>
      </c>
      <c r="O69" s="4" t="s">
        <v>515</v>
      </c>
      <c r="P69" s="3" t="s">
        <v>529</v>
      </c>
      <c r="Q69" s="4" t="s">
        <v>516</v>
      </c>
      <c r="R69" s="4" t="str">
        <f t="shared" si="11"/>
        <v>insert into GameSpread select g.GameId, (select TeamId from Team where TeamLongName = 'NY Giants') as FavoriteTeamId, (select TeamId from Team where TeamLongName = 'Cleveland') as UnderdogTeamId,-9 as Spread from Game g where g.Team1Id = (select TeamId from Team where TeamLongName = 'NY Giants') and g.Team2Id = (select TeamId from Team where TeamLongName = 'Cleveland') and  g.GameFilterId = (select GameFilterId from GameFilter where GameFilterName = 'Week 05')</v>
      </c>
      <c r="S69" s="3" t="s">
        <v>526</v>
      </c>
      <c r="T69" s="4" t="s">
        <v>528</v>
      </c>
      <c r="U69" s="4" t="s">
        <v>527</v>
      </c>
      <c r="V69" s="3" t="s">
        <v>530</v>
      </c>
      <c r="W69" s="4" t="s">
        <v>533</v>
      </c>
      <c r="X69" s="4" t="s">
        <v>532</v>
      </c>
      <c r="Y69" s="4" t="s">
        <v>531</v>
      </c>
    </row>
    <row r="70" spans="1:25" x14ac:dyDescent="0.25">
      <c r="A70" s="2">
        <v>41189.684027777781</v>
      </c>
      <c r="B70" s="5" t="s">
        <v>462</v>
      </c>
      <c r="C70" s="10">
        <v>-5.5</v>
      </c>
      <c r="D70" s="5" t="s">
        <v>507</v>
      </c>
      <c r="E70" s="3" t="s">
        <v>157</v>
      </c>
      <c r="G70" s="3" t="str">
        <f t="shared" si="6"/>
        <v>10/07/2012 16:25:00</v>
      </c>
      <c r="H70" s="3">
        <f t="shared" si="7"/>
        <v>1</v>
      </c>
      <c r="I70" s="3" t="str">
        <f t="shared" si="8"/>
        <v>Minnesota</v>
      </c>
      <c r="J70" s="3" t="str">
        <f t="shared" si="9"/>
        <v>Tennessee</v>
      </c>
      <c r="K70" s="3" t="str">
        <f t="shared" si="10"/>
        <v>insert into Game select GameFilterId, '10/07/2012 16:25:00' as GameDateTime, (select TeamId from Team where TeamLongName = 'Minnesota') as Team1Id, (select TeamId from Team where TeamLongName = 'Tennessee') as Team2Id, 1 as HomeTeam from GameFilter gf where gf.GameFilterName = 'Week 05'</v>
      </c>
      <c r="L70" s="3" t="s">
        <v>513</v>
      </c>
      <c r="M70" s="4" t="s">
        <v>517</v>
      </c>
      <c r="N70" s="4" t="s">
        <v>514</v>
      </c>
      <c r="O70" s="4" t="s">
        <v>515</v>
      </c>
      <c r="P70" s="3" t="s">
        <v>529</v>
      </c>
      <c r="Q70" s="4" t="s">
        <v>516</v>
      </c>
      <c r="R70" s="4" t="str">
        <f t="shared" si="11"/>
        <v>insert into GameSpread select g.GameId, (select TeamId from Team where TeamLongName = 'Minnesota') as FavoriteTeamId, (select TeamId from Team where TeamLongName = 'Tennessee') as UnderdogTeamId,-5.5 as Spread from Game g where g.Team1Id = (select TeamId from Team where TeamLongName = 'Minnesota') and g.Team2Id = (select TeamId from Team where TeamLongName = 'Tennessee') and  g.GameFilterId = (select GameFilterId from GameFilter where GameFilterName = 'Week 05')</v>
      </c>
      <c r="S70" s="3" t="s">
        <v>526</v>
      </c>
      <c r="T70" s="4" t="s">
        <v>528</v>
      </c>
      <c r="U70" s="4" t="s">
        <v>527</v>
      </c>
      <c r="V70" s="3" t="s">
        <v>530</v>
      </c>
      <c r="W70" s="4" t="s">
        <v>533</v>
      </c>
      <c r="X70" s="4" t="s">
        <v>532</v>
      </c>
      <c r="Y70" s="4" t="s">
        <v>531</v>
      </c>
    </row>
    <row r="71" spans="1:25" x14ac:dyDescent="0.25">
      <c r="A71" s="2">
        <v>41189.541666666664</v>
      </c>
      <c r="B71" s="5" t="s">
        <v>498</v>
      </c>
      <c r="C71" s="10">
        <v>-3.5</v>
      </c>
      <c r="D71" s="5" t="s">
        <v>465</v>
      </c>
      <c r="E71" s="3" t="s">
        <v>157</v>
      </c>
      <c r="G71" s="3" t="str">
        <f t="shared" si="6"/>
        <v>10/07/2012 13:00:00</v>
      </c>
      <c r="H71" s="3">
        <f t="shared" si="7"/>
        <v>1</v>
      </c>
      <c r="I71" s="3" t="str">
        <f t="shared" si="8"/>
        <v>Cincinnati</v>
      </c>
      <c r="J71" s="3" t="str">
        <f t="shared" si="9"/>
        <v>Miami</v>
      </c>
      <c r="K71" s="3" t="str">
        <f t="shared" si="10"/>
        <v>insert into Game select GameFilterId, '10/07/2012 13:00:00' as GameDateTime, (select TeamId from Team where TeamLongName = 'Cincinnati') as Team1Id, (select TeamId from Team where TeamLongName = 'Miami') as Team2Id, 1 as HomeTeam from GameFilter gf where gf.GameFilterName = 'Week 05'</v>
      </c>
      <c r="L71" s="3" t="s">
        <v>513</v>
      </c>
      <c r="M71" s="4" t="s">
        <v>517</v>
      </c>
      <c r="N71" s="4" t="s">
        <v>514</v>
      </c>
      <c r="O71" s="4" t="s">
        <v>515</v>
      </c>
      <c r="P71" s="3" t="s">
        <v>529</v>
      </c>
      <c r="Q71" s="4" t="s">
        <v>516</v>
      </c>
      <c r="R71" s="4" t="str">
        <f t="shared" si="11"/>
        <v>insert into GameSpread select g.GameId, (select TeamId from Team where TeamLongName = 'Cincinnati') as FavoriteTeamId, (select TeamId from Team where TeamLongName = 'Miami') as UnderdogTeamId,-3.5 as Spread from Game g where g.Team1Id = (select TeamId from Team where TeamLongName = 'Cincinnati') and g.Team2Id = (select TeamId from Team where TeamLongName = 'Miami') and  g.GameFilterId = (select GameFilterId from GameFilter where GameFilterName = 'Week 05')</v>
      </c>
      <c r="S71" s="3" t="s">
        <v>526</v>
      </c>
      <c r="T71" s="4" t="s">
        <v>528</v>
      </c>
      <c r="U71" s="4" t="s">
        <v>527</v>
      </c>
      <c r="V71" s="3" t="s">
        <v>530</v>
      </c>
      <c r="W71" s="4" t="s">
        <v>533</v>
      </c>
      <c r="X71" s="4" t="s">
        <v>532</v>
      </c>
      <c r="Y71" s="4" t="s">
        <v>531</v>
      </c>
    </row>
    <row r="72" spans="1:25" x14ac:dyDescent="0.25">
      <c r="A72" s="2">
        <v>41189.541666666664</v>
      </c>
      <c r="B72" s="5" t="s">
        <v>495</v>
      </c>
      <c r="C72" s="10">
        <v>-6</v>
      </c>
      <c r="D72" s="5" t="s">
        <v>469</v>
      </c>
      <c r="E72" s="3" t="s">
        <v>157</v>
      </c>
      <c r="G72" s="3" t="str">
        <f t="shared" si="6"/>
        <v>10/07/2012 13:00:00</v>
      </c>
      <c r="H72" s="3">
        <f t="shared" si="7"/>
        <v>2</v>
      </c>
      <c r="I72" s="3" t="str">
        <f t="shared" si="8"/>
        <v>Baltimore</v>
      </c>
      <c r="J72" s="3" t="str">
        <f t="shared" si="9"/>
        <v>Kansas City</v>
      </c>
      <c r="K72" s="3" t="str">
        <f t="shared" si="10"/>
        <v>insert into Game select GameFilterId, '10/07/2012 13:00:00' as GameDateTime, (select TeamId from Team where TeamLongName = 'Baltimore') as Team1Id, (select TeamId from Team where TeamLongName = 'Kansas City') as Team2Id, 2 as HomeTeam from GameFilter gf where gf.GameFilterName = 'Week 05'</v>
      </c>
      <c r="L72" s="3" t="s">
        <v>513</v>
      </c>
      <c r="M72" s="4" t="s">
        <v>517</v>
      </c>
      <c r="N72" s="4" t="s">
        <v>514</v>
      </c>
      <c r="O72" s="4" t="s">
        <v>515</v>
      </c>
      <c r="P72" s="3" t="s">
        <v>529</v>
      </c>
      <c r="Q72" s="4" t="s">
        <v>516</v>
      </c>
      <c r="R72" s="4" t="str">
        <f t="shared" si="11"/>
        <v>insert into GameSpread select g.GameId, (select TeamId from Team where TeamLongName = 'Baltimore') as FavoriteTeamId, (select TeamId from Team where TeamLongName = 'Kansas City') as UnderdogTeamId,-6 as Spread from Game g where g.Team1Id = (select TeamId from Team where TeamLongName = 'Baltimore') and g.Team2Id = (select TeamId from Team where TeamLongName = 'Kansas City') and  g.GameFilterId = (select GameFilterId from GameFilter where GameFilterName = 'Week 05')</v>
      </c>
      <c r="S72" s="3" t="s">
        <v>526</v>
      </c>
      <c r="T72" s="4" t="s">
        <v>528</v>
      </c>
      <c r="U72" s="4" t="s">
        <v>527</v>
      </c>
      <c r="V72" s="3" t="s">
        <v>530</v>
      </c>
      <c r="W72" s="4" t="s">
        <v>533</v>
      </c>
      <c r="X72" s="4" t="s">
        <v>532</v>
      </c>
      <c r="Y72" s="4" t="s">
        <v>531</v>
      </c>
    </row>
    <row r="73" spans="1:25" x14ac:dyDescent="0.25">
      <c r="A73" s="2">
        <v>41189.670138888891</v>
      </c>
      <c r="B73" s="5" t="s">
        <v>491</v>
      </c>
      <c r="C73" s="10">
        <v>-3</v>
      </c>
      <c r="D73" s="5" t="s">
        <v>474</v>
      </c>
      <c r="E73" s="3" t="s">
        <v>157</v>
      </c>
      <c r="G73" s="3" t="str">
        <f t="shared" si="6"/>
        <v>10/07/2012 16:05:00</v>
      </c>
      <c r="H73" s="3">
        <f t="shared" si="7"/>
        <v>1</v>
      </c>
      <c r="I73" s="3" t="str">
        <f t="shared" si="8"/>
        <v>Carolina</v>
      </c>
      <c r="J73" s="3" t="str">
        <f t="shared" si="9"/>
        <v>Seattle</v>
      </c>
      <c r="K73" s="3" t="str">
        <f t="shared" si="10"/>
        <v>insert into Game select GameFilterId, '10/07/2012 16:05:00' as GameDateTime, (select TeamId from Team where TeamLongName = 'Carolina') as Team1Id, (select TeamId from Team where TeamLongName = 'Seattle') as Team2Id, 1 as HomeTeam from GameFilter gf where gf.GameFilterName = 'Week 05'</v>
      </c>
      <c r="L73" s="3" t="s">
        <v>513</v>
      </c>
      <c r="M73" s="4" t="s">
        <v>517</v>
      </c>
      <c r="N73" s="4" t="s">
        <v>514</v>
      </c>
      <c r="O73" s="4" t="s">
        <v>515</v>
      </c>
      <c r="P73" s="3" t="s">
        <v>529</v>
      </c>
      <c r="Q73" s="4" t="s">
        <v>516</v>
      </c>
      <c r="R73" s="4" t="str">
        <f t="shared" si="11"/>
        <v>insert into GameSpread select g.GameId, (select TeamId from Team where TeamLongName = 'Carolina') as FavoriteTeamId, (select TeamId from Team where TeamLongName = 'Seattle') as UnderdogTeamId,-3 as Spread from Game g where g.Team1Id = (select TeamId from Team where TeamLongName = 'Carolina') and g.Team2Id = (select TeamId from Team where TeamLongName = 'Seattle') and  g.GameFilterId = (select GameFilterId from GameFilter where GameFilterName = 'Week 05')</v>
      </c>
      <c r="S73" s="3" t="s">
        <v>526</v>
      </c>
      <c r="T73" s="4" t="s">
        <v>528</v>
      </c>
      <c r="U73" s="4" t="s">
        <v>527</v>
      </c>
      <c r="V73" s="3" t="s">
        <v>530</v>
      </c>
      <c r="W73" s="4" t="s">
        <v>533</v>
      </c>
      <c r="X73" s="4" t="s">
        <v>532</v>
      </c>
      <c r="Y73" s="4" t="s">
        <v>531</v>
      </c>
    </row>
    <row r="74" spans="1:25" x14ac:dyDescent="0.25">
      <c r="A74" s="2">
        <v>41189.670138888891</v>
      </c>
      <c r="B74" s="5" t="s">
        <v>484</v>
      </c>
      <c r="C74" s="10">
        <v>-6</v>
      </c>
      <c r="D74" s="5" t="s">
        <v>501</v>
      </c>
      <c r="E74" s="3" t="s">
        <v>157</v>
      </c>
      <c r="G74" s="3" t="str">
        <f t="shared" si="6"/>
        <v>10/07/2012 16:05:00</v>
      </c>
      <c r="H74" s="3">
        <f t="shared" si="7"/>
        <v>2</v>
      </c>
      <c r="I74" s="3" t="str">
        <f t="shared" si="8"/>
        <v>Chicago</v>
      </c>
      <c r="J74" s="3" t="str">
        <f t="shared" si="9"/>
        <v>Jacksonville</v>
      </c>
      <c r="K74" s="3" t="str">
        <f t="shared" si="10"/>
        <v>insert into Game select GameFilterId, '10/07/2012 16:05:00' as GameDateTime, (select TeamId from Team where TeamLongName = 'Chicago') as Team1Id, (select TeamId from Team where TeamLongName = 'Jacksonville') as Team2Id, 2 as HomeTeam from GameFilter gf where gf.GameFilterName = 'Week 05'</v>
      </c>
      <c r="L74" s="3" t="s">
        <v>513</v>
      </c>
      <c r="M74" s="4" t="s">
        <v>517</v>
      </c>
      <c r="N74" s="4" t="s">
        <v>514</v>
      </c>
      <c r="O74" s="4" t="s">
        <v>515</v>
      </c>
      <c r="P74" s="3" t="s">
        <v>529</v>
      </c>
      <c r="Q74" s="4" t="s">
        <v>516</v>
      </c>
      <c r="R74" s="4" t="str">
        <f t="shared" si="11"/>
        <v>insert into GameSpread select g.GameId, (select TeamId from Team where TeamLongName = 'Chicago') as FavoriteTeamId, (select TeamId from Team where TeamLongName = 'Jacksonville') as UnderdogTeamId,-6 as Spread from Game g where g.Team1Id = (select TeamId from Team where TeamLongName = 'Chicago') and g.Team2Id = (select TeamId from Team where TeamLongName = 'Jacksonville') and  g.GameFilterId = (select GameFilterId from GameFilter where GameFilterName = 'Week 05')</v>
      </c>
      <c r="S74" s="3" t="s">
        <v>526</v>
      </c>
      <c r="T74" s="4" t="s">
        <v>528</v>
      </c>
      <c r="U74" s="4" t="s">
        <v>527</v>
      </c>
      <c r="V74" s="3" t="s">
        <v>530</v>
      </c>
      <c r="W74" s="4" t="s">
        <v>533</v>
      </c>
      <c r="X74" s="4" t="s">
        <v>532</v>
      </c>
      <c r="Y74" s="4" t="s">
        <v>531</v>
      </c>
    </row>
    <row r="75" spans="1:25" x14ac:dyDescent="0.25">
      <c r="A75" s="2">
        <v>41189.684027777781</v>
      </c>
      <c r="B75" s="5" t="s">
        <v>486</v>
      </c>
      <c r="C75" s="10">
        <v>-6.5</v>
      </c>
      <c r="D75" s="5" t="s">
        <v>511</v>
      </c>
      <c r="E75" s="3" t="s">
        <v>157</v>
      </c>
      <c r="G75" s="3" t="str">
        <f t="shared" si="6"/>
        <v>10/07/2012 16:25:00</v>
      </c>
      <c r="H75" s="3">
        <f t="shared" si="7"/>
        <v>1</v>
      </c>
      <c r="I75" s="3" t="str">
        <f t="shared" si="8"/>
        <v>New England</v>
      </c>
      <c r="J75" s="3" t="str">
        <f t="shared" si="9"/>
        <v>Denver</v>
      </c>
      <c r="K75" s="3" t="str">
        <f t="shared" si="10"/>
        <v>insert into Game select GameFilterId, '10/07/2012 16:25:00' as GameDateTime, (select TeamId from Team where TeamLongName = 'New England') as Team1Id, (select TeamId from Team where TeamLongName = 'Denver') as Team2Id, 1 as HomeTeam from GameFilter gf where gf.GameFilterName = 'Week 05'</v>
      </c>
      <c r="L75" s="3" t="s">
        <v>513</v>
      </c>
      <c r="M75" s="4" t="s">
        <v>517</v>
      </c>
      <c r="N75" s="4" t="s">
        <v>514</v>
      </c>
      <c r="O75" s="4" t="s">
        <v>515</v>
      </c>
      <c r="P75" s="3" t="s">
        <v>529</v>
      </c>
      <c r="Q75" s="4" t="s">
        <v>516</v>
      </c>
      <c r="R75" s="4" t="str">
        <f t="shared" si="11"/>
        <v>insert into GameSpread select g.GameId, (select TeamId from Team where TeamLongName = 'New England') as FavoriteTeamId, (select TeamId from Team where TeamLongName = 'Denver') as UnderdogTeamId,-6.5 as Spread from Game g where g.Team1Id = (select TeamId from Team where TeamLongName = 'New England') and g.Team2Id = (select TeamId from Team where TeamLongName = 'Denver') and  g.GameFilterId = (select GameFilterId from GameFilter where GameFilterName = 'Week 05')</v>
      </c>
      <c r="S75" s="3" t="s">
        <v>526</v>
      </c>
      <c r="T75" s="4" t="s">
        <v>528</v>
      </c>
      <c r="U75" s="4" t="s">
        <v>527</v>
      </c>
      <c r="V75" s="3" t="s">
        <v>530</v>
      </c>
      <c r="W75" s="4" t="s">
        <v>533</v>
      </c>
      <c r="X75" s="4" t="s">
        <v>532</v>
      </c>
      <c r="Y75" s="4" t="s">
        <v>531</v>
      </c>
    </row>
    <row r="76" spans="1:25" x14ac:dyDescent="0.25">
      <c r="A76" s="2">
        <v>41189.684027777781</v>
      </c>
      <c r="B76" s="5" t="s">
        <v>508</v>
      </c>
      <c r="C76" s="10">
        <v>-9.5</v>
      </c>
      <c r="D76" s="5" t="s">
        <v>457</v>
      </c>
      <c r="E76" s="3" t="s">
        <v>157</v>
      </c>
      <c r="G76" s="3" t="str">
        <f t="shared" si="6"/>
        <v>10/07/2012 16:25:00</v>
      </c>
      <c r="H76" s="3">
        <f t="shared" si="7"/>
        <v>1</v>
      </c>
      <c r="I76" s="3" t="str">
        <f t="shared" si="8"/>
        <v>San Francisco</v>
      </c>
      <c r="J76" s="3" t="str">
        <f t="shared" si="9"/>
        <v>Buffalo</v>
      </c>
      <c r="K76" s="3" t="str">
        <f t="shared" si="10"/>
        <v>insert into Game select GameFilterId, '10/07/2012 16:25:00' as GameDateTime, (select TeamId from Team where TeamLongName = 'San Francisco') as Team1Id, (select TeamId from Team where TeamLongName = 'Buffalo') as Team2Id, 1 as HomeTeam from GameFilter gf where gf.GameFilterName = 'Week 05'</v>
      </c>
      <c r="L76" s="3" t="s">
        <v>513</v>
      </c>
      <c r="M76" s="4" t="s">
        <v>517</v>
      </c>
      <c r="N76" s="4" t="s">
        <v>514</v>
      </c>
      <c r="O76" s="4" t="s">
        <v>515</v>
      </c>
      <c r="P76" s="3" t="s">
        <v>529</v>
      </c>
      <c r="Q76" s="4" t="s">
        <v>516</v>
      </c>
      <c r="R76" s="4" t="str">
        <f t="shared" si="11"/>
        <v>insert into GameSpread select g.GameId, (select TeamId from Team where TeamLongName = 'San Francisco') as FavoriteTeamId, (select TeamId from Team where TeamLongName = 'Buffalo') as UnderdogTeamId,-9.5 as Spread from Game g where g.Team1Id = (select TeamId from Team where TeamLongName = 'San Francisco') and g.Team2Id = (select TeamId from Team where TeamLongName = 'Buffalo') and  g.GameFilterId = (select GameFilterId from GameFilter where GameFilterName = 'Week 05')</v>
      </c>
      <c r="S76" s="3" t="s">
        <v>526</v>
      </c>
      <c r="T76" s="4" t="s">
        <v>528</v>
      </c>
      <c r="U76" s="4" t="s">
        <v>527</v>
      </c>
      <c r="V76" s="3" t="s">
        <v>530</v>
      </c>
      <c r="W76" s="4" t="s">
        <v>533</v>
      </c>
      <c r="X76" s="4" t="s">
        <v>532</v>
      </c>
      <c r="Y76" s="4" t="s">
        <v>531</v>
      </c>
    </row>
    <row r="77" spans="1:25" x14ac:dyDescent="0.25">
      <c r="A77" s="2">
        <v>41189.854166666664</v>
      </c>
      <c r="B77" s="5" t="s">
        <v>458</v>
      </c>
      <c r="C77" s="10">
        <v>-3.5</v>
      </c>
      <c r="D77" s="5" t="s">
        <v>481</v>
      </c>
      <c r="E77" s="3" t="s">
        <v>157</v>
      </c>
      <c r="G77" s="3" t="str">
        <f t="shared" si="6"/>
        <v>10/07/2012 20:30:00</v>
      </c>
      <c r="H77" s="3">
        <f t="shared" si="7"/>
        <v>1</v>
      </c>
      <c r="I77" s="3" t="str">
        <f t="shared" si="8"/>
        <v>New Orleans</v>
      </c>
      <c r="J77" s="3" t="str">
        <f t="shared" si="9"/>
        <v>San Diego</v>
      </c>
      <c r="K77" s="3" t="str">
        <f t="shared" si="10"/>
        <v>insert into Game select GameFilterId, '10/07/2012 20:30:00' as GameDateTime, (select TeamId from Team where TeamLongName = 'New Orleans') as Team1Id, (select TeamId from Team where TeamLongName = 'San Diego') as Team2Id, 1 as HomeTeam from GameFilter gf where gf.GameFilterName = 'Week 05'</v>
      </c>
      <c r="L77" s="3" t="s">
        <v>513</v>
      </c>
      <c r="M77" s="4" t="s">
        <v>517</v>
      </c>
      <c r="N77" s="4" t="s">
        <v>514</v>
      </c>
      <c r="O77" s="4" t="s">
        <v>515</v>
      </c>
      <c r="P77" s="3" t="s">
        <v>529</v>
      </c>
      <c r="Q77" s="4" t="s">
        <v>516</v>
      </c>
      <c r="R77" s="4" t="str">
        <f t="shared" si="11"/>
        <v>insert into GameSpread select g.GameId, (select TeamId from Team where TeamLongName = 'New Orleans') as FavoriteTeamId, (select TeamId from Team where TeamLongName = 'San Diego') as UnderdogTeamId,-3.5 as Spread from Game g where g.Team1Id = (select TeamId from Team where TeamLongName = 'New Orleans') and g.Team2Id = (select TeamId from Team where TeamLongName = 'San Diego') and  g.GameFilterId = (select GameFilterId from GameFilter where GameFilterName = 'Week 05')</v>
      </c>
      <c r="S77" s="3" t="s">
        <v>526</v>
      </c>
      <c r="T77" s="4" t="s">
        <v>528</v>
      </c>
      <c r="U77" s="4" t="s">
        <v>527</v>
      </c>
      <c r="V77" s="3" t="s">
        <v>530</v>
      </c>
      <c r="W77" s="4" t="s">
        <v>533</v>
      </c>
      <c r="X77" s="4" t="s">
        <v>532</v>
      </c>
      <c r="Y77" s="4" t="s">
        <v>531</v>
      </c>
    </row>
    <row r="78" spans="1:25" x14ac:dyDescent="0.25">
      <c r="A78" s="2">
        <v>41190.857638888891</v>
      </c>
      <c r="B78" s="5" t="s">
        <v>500</v>
      </c>
      <c r="C78" s="10">
        <v>-8</v>
      </c>
      <c r="D78" s="5" t="s">
        <v>456</v>
      </c>
      <c r="E78" s="3" t="s">
        <v>157</v>
      </c>
      <c r="G78" s="3" t="str">
        <f t="shared" si="6"/>
        <v>10/08/2012 20:35:00</v>
      </c>
      <c r="H78" s="3">
        <f t="shared" si="7"/>
        <v>2</v>
      </c>
      <c r="I78" s="3" t="str">
        <f t="shared" si="8"/>
        <v>Houston</v>
      </c>
      <c r="J78" s="3" t="str">
        <f t="shared" si="9"/>
        <v>NY Jets</v>
      </c>
      <c r="K78" s="3" t="str">
        <f t="shared" si="10"/>
        <v>insert into Game select GameFilterId, '10/08/2012 20:35:00' as GameDateTime, (select TeamId from Team where TeamLongName = 'Houston') as Team1Id, (select TeamId from Team where TeamLongName = 'NY Jets') as Team2Id, 2 as HomeTeam from GameFilter gf where gf.GameFilterName = 'Week 05'</v>
      </c>
      <c r="L78" s="3" t="s">
        <v>513</v>
      </c>
      <c r="M78" s="4" t="s">
        <v>517</v>
      </c>
      <c r="N78" s="4" t="s">
        <v>514</v>
      </c>
      <c r="O78" s="4" t="s">
        <v>515</v>
      </c>
      <c r="P78" s="3" t="s">
        <v>529</v>
      </c>
      <c r="Q78" s="4" t="s">
        <v>516</v>
      </c>
      <c r="R78" s="4" t="str">
        <f t="shared" si="11"/>
        <v>insert into GameSpread select g.GameId, (select TeamId from Team where TeamLongName = 'Houston') as FavoriteTeamId, (select TeamId from Team where TeamLongName = 'NY Jets') as UnderdogTeamId,-8 as Spread from Game g where g.Team1Id = (select TeamId from Team where TeamLongName = 'Houston') and g.Team2Id = (select TeamId from Team where TeamLongName = 'NY Jets') and  g.GameFilterId = (select GameFilterId from GameFilter where GameFilterName = 'Week 05')</v>
      </c>
      <c r="S78" s="3" t="s">
        <v>526</v>
      </c>
      <c r="T78" s="4" t="s">
        <v>528</v>
      </c>
      <c r="U78" s="4" t="s">
        <v>527</v>
      </c>
      <c r="V78" s="3" t="s">
        <v>530</v>
      </c>
      <c r="W78" s="4" t="s">
        <v>533</v>
      </c>
      <c r="X78" s="4" t="s">
        <v>532</v>
      </c>
      <c r="Y78" s="4" t="s">
        <v>531</v>
      </c>
    </row>
    <row r="79" spans="1:25" x14ac:dyDescent="0.25">
      <c r="A79" s="2">
        <v>41193.850694444445</v>
      </c>
      <c r="B79" s="5" t="s">
        <v>477</v>
      </c>
      <c r="C79" s="10">
        <v>-6</v>
      </c>
      <c r="D79" s="5" t="s">
        <v>461</v>
      </c>
      <c r="E79" s="3" t="s">
        <v>158</v>
      </c>
      <c r="G79" s="3" t="str">
        <f t="shared" si="6"/>
        <v>10/11/2012 20:25:00</v>
      </c>
      <c r="H79" s="3">
        <f t="shared" si="7"/>
        <v>2</v>
      </c>
      <c r="I79" s="3" t="str">
        <f t="shared" si="8"/>
        <v>Pittsburgh</v>
      </c>
      <c r="J79" s="3" t="str">
        <f t="shared" si="9"/>
        <v>Tennessee</v>
      </c>
      <c r="K79" s="3" t="str">
        <f t="shared" si="10"/>
        <v>insert into Game select GameFilterId, '10/11/2012 20:25:00' as GameDateTime, (select TeamId from Team where TeamLongName = 'Pittsburgh') as Team1Id, (select TeamId from Team where TeamLongName = 'Tennessee') as Team2Id, 2 as HomeTeam from GameFilter gf where gf.GameFilterName = 'Week 06'</v>
      </c>
      <c r="L79" s="3" t="s">
        <v>513</v>
      </c>
      <c r="M79" s="4" t="s">
        <v>517</v>
      </c>
      <c r="N79" s="4" t="s">
        <v>514</v>
      </c>
      <c r="O79" s="4" t="s">
        <v>515</v>
      </c>
      <c r="P79" s="3" t="s">
        <v>529</v>
      </c>
      <c r="Q79" s="4" t="s">
        <v>516</v>
      </c>
      <c r="R79" s="4" t="str">
        <f t="shared" si="11"/>
        <v>insert into GameSpread select g.GameId, (select TeamId from Team where TeamLongName = 'Pittsburgh') as FavoriteTeamId, (select TeamId from Team where TeamLongName = 'Tennessee') as UnderdogTeamId,-6 as Spread from Game g where g.Team1Id = (select TeamId from Team where TeamLongName = 'Pittsburgh') and g.Team2Id = (select TeamId from Team where TeamLongName = 'Tennessee') and  g.GameFilterId = (select GameFilterId from GameFilter where GameFilterName = 'Week 06')</v>
      </c>
      <c r="S79" s="3" t="s">
        <v>526</v>
      </c>
      <c r="T79" s="4" t="s">
        <v>528</v>
      </c>
      <c r="U79" s="4" t="s">
        <v>527</v>
      </c>
      <c r="V79" s="3" t="s">
        <v>530</v>
      </c>
      <c r="W79" s="4" t="s">
        <v>533</v>
      </c>
      <c r="X79" s="4" t="s">
        <v>532</v>
      </c>
      <c r="Y79" s="4" t="s">
        <v>531</v>
      </c>
    </row>
    <row r="80" spans="1:25" x14ac:dyDescent="0.25">
      <c r="A80" s="2">
        <v>41196.541666666664</v>
      </c>
      <c r="B80" s="5" t="s">
        <v>479</v>
      </c>
      <c r="C80" s="10">
        <v>-1</v>
      </c>
      <c r="D80" s="5" t="s">
        <v>455</v>
      </c>
      <c r="E80" s="3" t="s">
        <v>158</v>
      </c>
      <c r="G80" s="3" t="str">
        <f t="shared" si="6"/>
        <v>10/14/2012 13:00:00</v>
      </c>
      <c r="H80" s="3">
        <f t="shared" si="7"/>
        <v>2</v>
      </c>
      <c r="I80" s="3" t="str">
        <f t="shared" si="8"/>
        <v>Cincinnati</v>
      </c>
      <c r="J80" s="3" t="str">
        <f t="shared" si="9"/>
        <v>Cleveland</v>
      </c>
      <c r="K80" s="3" t="str">
        <f t="shared" si="10"/>
        <v>insert into Game select GameFilterId, '10/14/2012 13:00:00' as GameDateTime, (select TeamId from Team where TeamLongName = 'Cincinnati') as Team1Id, (select TeamId from Team where TeamLongName = 'Cleveland') as Team2Id, 2 as HomeTeam from GameFilter gf where gf.GameFilterName = 'Week 06'</v>
      </c>
      <c r="L80" s="3" t="s">
        <v>513</v>
      </c>
      <c r="M80" s="4" t="s">
        <v>517</v>
      </c>
      <c r="N80" s="4" t="s">
        <v>514</v>
      </c>
      <c r="O80" s="4" t="s">
        <v>515</v>
      </c>
      <c r="P80" s="3" t="s">
        <v>529</v>
      </c>
      <c r="Q80" s="4" t="s">
        <v>516</v>
      </c>
      <c r="R80" s="4" t="str">
        <f t="shared" si="11"/>
        <v>insert into GameSpread select g.GameId, (select TeamId from Team where TeamLongName = 'Cincinnati') as FavoriteTeamId, (select TeamId from Team where TeamLongName = 'Cleveland') as UnderdogTeamId,-1 as Spread from Game g where g.Team1Id = (select TeamId from Team where TeamLongName = 'Cincinnati') and g.Team2Id = (select TeamId from Team where TeamLongName = 'Cleveland') and  g.GameFilterId = (select GameFilterId from GameFilter where GameFilterName = 'Week 06')</v>
      </c>
      <c r="S80" s="3" t="s">
        <v>526</v>
      </c>
      <c r="T80" s="4" t="s">
        <v>528</v>
      </c>
      <c r="U80" s="4" t="s">
        <v>527</v>
      </c>
      <c r="V80" s="3" t="s">
        <v>530</v>
      </c>
      <c r="W80" s="4" t="s">
        <v>533</v>
      </c>
      <c r="X80" s="4" t="s">
        <v>532</v>
      </c>
      <c r="Y80" s="4" t="s">
        <v>531</v>
      </c>
    </row>
    <row r="81" spans="1:25" x14ac:dyDescent="0.25">
      <c r="A81" s="2">
        <v>41196.541666666664</v>
      </c>
      <c r="B81" s="5" t="s">
        <v>456</v>
      </c>
      <c r="C81" s="10">
        <v>-3</v>
      </c>
      <c r="D81" s="5" t="s">
        <v>453</v>
      </c>
      <c r="E81" s="3" t="s">
        <v>158</v>
      </c>
      <c r="G81" s="3" t="str">
        <f t="shared" si="6"/>
        <v>10/14/2012 13:00:00</v>
      </c>
      <c r="H81" s="3">
        <f t="shared" si="7"/>
        <v>1</v>
      </c>
      <c r="I81" s="3" t="str">
        <f t="shared" si="8"/>
        <v>NY Jets</v>
      </c>
      <c r="J81" s="3" t="str">
        <f t="shared" si="9"/>
        <v>Indianapolis</v>
      </c>
      <c r="K81" s="3" t="str">
        <f t="shared" si="10"/>
        <v>insert into Game select GameFilterId, '10/14/2012 13:00:00' as GameDateTime, (select TeamId from Team where TeamLongName = 'NY Jets') as Team1Id, (select TeamId from Team where TeamLongName = 'Indianapolis') as Team2Id, 1 as HomeTeam from GameFilter gf where gf.GameFilterName = 'Week 06'</v>
      </c>
      <c r="L81" s="3" t="s">
        <v>513</v>
      </c>
      <c r="M81" s="4" t="s">
        <v>517</v>
      </c>
      <c r="N81" s="4" t="s">
        <v>514</v>
      </c>
      <c r="O81" s="4" t="s">
        <v>515</v>
      </c>
      <c r="P81" s="3" t="s">
        <v>529</v>
      </c>
      <c r="Q81" s="4" t="s">
        <v>516</v>
      </c>
      <c r="R81" s="4" t="str">
        <f t="shared" si="11"/>
        <v>insert into GameSpread select g.GameId, (select TeamId from Team where TeamLongName = 'NY Jets') as FavoriteTeamId, (select TeamId from Team where TeamLongName = 'Indianapolis') as UnderdogTeamId,-3 as Spread from Game g where g.Team1Id = (select TeamId from Team where TeamLongName = 'NY Jets') and g.Team2Id = (select TeamId from Team where TeamLongName = 'Indianapolis') and  g.GameFilterId = (select GameFilterId from GameFilter where GameFilterName = 'Week 06')</v>
      </c>
      <c r="S81" s="3" t="s">
        <v>526</v>
      </c>
      <c r="T81" s="4" t="s">
        <v>528</v>
      </c>
      <c r="U81" s="4" t="s">
        <v>527</v>
      </c>
      <c r="V81" s="3" t="s">
        <v>530</v>
      </c>
      <c r="W81" s="4" t="s">
        <v>533</v>
      </c>
      <c r="X81" s="4" t="s">
        <v>532</v>
      </c>
      <c r="Y81" s="4" t="s">
        <v>531</v>
      </c>
    </row>
    <row r="82" spans="1:25" x14ac:dyDescent="0.25">
      <c r="A82" s="2">
        <v>41196.541666666664</v>
      </c>
      <c r="B82" s="5" t="s">
        <v>473</v>
      </c>
      <c r="C82" s="10">
        <v>-4</v>
      </c>
      <c r="D82" s="5" t="s">
        <v>493</v>
      </c>
      <c r="E82" s="3" t="s">
        <v>158</v>
      </c>
      <c r="G82" s="3" t="str">
        <f t="shared" si="6"/>
        <v>10/14/2012 13:00:00</v>
      </c>
      <c r="H82" s="3">
        <f t="shared" si="7"/>
        <v>1</v>
      </c>
      <c r="I82" s="3" t="str">
        <f t="shared" si="8"/>
        <v>Tampa Bay</v>
      </c>
      <c r="J82" s="3" t="str">
        <f t="shared" si="9"/>
        <v>Kansas City</v>
      </c>
      <c r="K82" s="3" t="str">
        <f t="shared" si="10"/>
        <v>insert into Game select GameFilterId, '10/14/2012 13:00:00' as GameDateTime, (select TeamId from Team where TeamLongName = 'Tampa Bay') as Team1Id, (select TeamId from Team where TeamLongName = 'Kansas City') as Team2Id, 1 as HomeTeam from GameFilter gf where gf.GameFilterName = 'Week 06'</v>
      </c>
      <c r="L82" s="3" t="s">
        <v>513</v>
      </c>
      <c r="M82" s="4" t="s">
        <v>517</v>
      </c>
      <c r="N82" s="4" t="s">
        <v>514</v>
      </c>
      <c r="O82" s="4" t="s">
        <v>515</v>
      </c>
      <c r="P82" s="3" t="s">
        <v>529</v>
      </c>
      <c r="Q82" s="4" t="s">
        <v>516</v>
      </c>
      <c r="R82" s="4" t="str">
        <f t="shared" si="11"/>
        <v>insert into GameSpread select g.GameId, (select TeamId from Team where TeamLongName = 'Tampa Bay') as FavoriteTeamId, (select TeamId from Team where TeamLongName = 'Kansas City') as UnderdogTeamId,-4 as Spread from Game g where g.Team1Id = (select TeamId from Team where TeamLongName = 'Tampa Bay') and g.Team2Id = (select TeamId from Team where TeamLongName = 'Kansas City') and  g.GameFilterId = (select GameFilterId from GameFilter where GameFilterName = 'Week 06')</v>
      </c>
      <c r="S82" s="3" t="s">
        <v>526</v>
      </c>
      <c r="T82" s="4" t="s">
        <v>528</v>
      </c>
      <c r="U82" s="4" t="s">
        <v>527</v>
      </c>
      <c r="V82" s="3" t="s">
        <v>530</v>
      </c>
      <c r="W82" s="4" t="s">
        <v>533</v>
      </c>
      <c r="X82" s="4" t="s">
        <v>532</v>
      </c>
      <c r="Y82" s="4" t="s">
        <v>531</v>
      </c>
    </row>
    <row r="83" spans="1:25" x14ac:dyDescent="0.25">
      <c r="A83" s="2">
        <v>41196.541666666664</v>
      </c>
      <c r="B83" s="5" t="s">
        <v>510</v>
      </c>
      <c r="C83" s="10">
        <v>-9</v>
      </c>
      <c r="D83" s="5" t="s">
        <v>496</v>
      </c>
      <c r="E83" s="3" t="s">
        <v>158</v>
      </c>
      <c r="G83" s="3" t="str">
        <f t="shared" si="6"/>
        <v>10/14/2012 13:00:00</v>
      </c>
      <c r="H83" s="3">
        <f t="shared" si="7"/>
        <v>1</v>
      </c>
      <c r="I83" s="3" t="str">
        <f t="shared" si="8"/>
        <v>Atlanta</v>
      </c>
      <c r="J83" s="3" t="str">
        <f t="shared" si="9"/>
        <v>Oakland</v>
      </c>
      <c r="K83" s="3" t="str">
        <f t="shared" si="10"/>
        <v>insert into Game select GameFilterId, '10/14/2012 13:00:00' as GameDateTime, (select TeamId from Team where TeamLongName = 'Atlanta') as Team1Id, (select TeamId from Team where TeamLongName = 'Oakland') as Team2Id, 1 as HomeTeam from GameFilter gf where gf.GameFilterName = 'Week 06'</v>
      </c>
      <c r="L83" s="3" t="s">
        <v>513</v>
      </c>
      <c r="M83" s="4" t="s">
        <v>517</v>
      </c>
      <c r="N83" s="4" t="s">
        <v>514</v>
      </c>
      <c r="O83" s="4" t="s">
        <v>515</v>
      </c>
      <c r="P83" s="3" t="s">
        <v>529</v>
      </c>
      <c r="Q83" s="4" t="s">
        <v>516</v>
      </c>
      <c r="R83" s="4" t="str">
        <f t="shared" si="11"/>
        <v>insert into GameSpread select g.GameId, (select TeamId from Team where TeamLongName = 'Atlanta') as FavoriteTeamId, (select TeamId from Team where TeamLongName = 'Oakland') as UnderdogTeamId,-9 as Spread from Game g where g.Team1Id = (select TeamId from Team where TeamLongName = 'Atlanta') and g.Team2Id = (select TeamId from Team where TeamLongName = 'Oakland') and  g.GameFilterId = (select GameFilterId from GameFilter where GameFilterName = 'Week 06')</v>
      </c>
      <c r="S83" s="3" t="s">
        <v>526</v>
      </c>
      <c r="T83" s="4" t="s">
        <v>528</v>
      </c>
      <c r="U83" s="4" t="s">
        <v>527</v>
      </c>
      <c r="V83" s="3" t="s">
        <v>530</v>
      </c>
      <c r="W83" s="4" t="s">
        <v>533</v>
      </c>
      <c r="X83" s="4" t="s">
        <v>532</v>
      </c>
      <c r="Y83" s="4" t="s">
        <v>531</v>
      </c>
    </row>
    <row r="84" spans="1:25" x14ac:dyDescent="0.25">
      <c r="A84" s="2">
        <v>41196.541666666664</v>
      </c>
      <c r="B84" s="5" t="s">
        <v>478</v>
      </c>
      <c r="C84" s="10">
        <v>-3.5</v>
      </c>
      <c r="D84" s="5" t="s">
        <v>451</v>
      </c>
      <c r="E84" s="3" t="s">
        <v>158</v>
      </c>
      <c r="G84" s="3" t="str">
        <f t="shared" si="6"/>
        <v>10/14/2012 13:00:00</v>
      </c>
      <c r="H84" s="3">
        <f t="shared" si="7"/>
        <v>1</v>
      </c>
      <c r="I84" s="3" t="str">
        <f t="shared" si="8"/>
        <v>Baltimore</v>
      </c>
      <c r="J84" s="3" t="str">
        <f t="shared" si="9"/>
        <v>Dallas</v>
      </c>
      <c r="K84" s="3" t="str">
        <f t="shared" si="10"/>
        <v>insert into Game select GameFilterId, '10/14/2012 13:00:00' as GameDateTime, (select TeamId from Team where TeamLongName = 'Baltimore') as Team1Id, (select TeamId from Team where TeamLongName = 'Dallas') as Team2Id, 1 as HomeTeam from GameFilter gf where gf.GameFilterName = 'Week 06'</v>
      </c>
      <c r="L84" s="3" t="s">
        <v>513</v>
      </c>
      <c r="M84" s="4" t="s">
        <v>517</v>
      </c>
      <c r="N84" s="4" t="s">
        <v>514</v>
      </c>
      <c r="O84" s="4" t="s">
        <v>515</v>
      </c>
      <c r="P84" s="3" t="s">
        <v>529</v>
      </c>
      <c r="Q84" s="4" t="s">
        <v>516</v>
      </c>
      <c r="R84" s="4" t="str">
        <f t="shared" si="11"/>
        <v>insert into GameSpread select g.GameId, (select TeamId from Team where TeamLongName = 'Baltimore') as FavoriteTeamId, (select TeamId from Team where TeamLongName = 'Dallas') as UnderdogTeamId,-3.5 as Spread from Game g where g.Team1Id = (select TeamId from Team where TeamLongName = 'Baltimore') and g.Team2Id = (select TeamId from Team where TeamLongName = 'Dallas') and  g.GameFilterId = (select GameFilterId from GameFilter where GameFilterName = 'Week 06')</v>
      </c>
      <c r="S84" s="3" t="s">
        <v>526</v>
      </c>
      <c r="T84" s="4" t="s">
        <v>528</v>
      </c>
      <c r="U84" s="4" t="s">
        <v>527</v>
      </c>
      <c r="V84" s="3" t="s">
        <v>530</v>
      </c>
      <c r="W84" s="4" t="s">
        <v>533</v>
      </c>
      <c r="X84" s="4" t="s">
        <v>532</v>
      </c>
      <c r="Y84" s="4" t="s">
        <v>531</v>
      </c>
    </row>
    <row r="85" spans="1:25" x14ac:dyDescent="0.25">
      <c r="A85" s="2">
        <v>41196.541666666664</v>
      </c>
      <c r="B85" s="5" t="s">
        <v>494</v>
      </c>
      <c r="C85" s="10">
        <v>-4</v>
      </c>
      <c r="D85" s="5" t="s">
        <v>509</v>
      </c>
      <c r="E85" s="3" t="s">
        <v>158</v>
      </c>
      <c r="G85" s="3" t="str">
        <f t="shared" si="6"/>
        <v>10/14/2012 13:00:00</v>
      </c>
      <c r="H85" s="3">
        <f t="shared" si="7"/>
        <v>1</v>
      </c>
      <c r="I85" s="3" t="str">
        <f t="shared" si="8"/>
        <v>Philadelphia</v>
      </c>
      <c r="J85" s="3" t="str">
        <f t="shared" si="9"/>
        <v>Detroit</v>
      </c>
      <c r="K85" s="3" t="str">
        <f t="shared" si="10"/>
        <v>insert into Game select GameFilterId, '10/14/2012 13:00:00' as GameDateTime, (select TeamId from Team where TeamLongName = 'Philadelphia') as Team1Id, (select TeamId from Team where TeamLongName = 'Detroit') as Team2Id, 1 as HomeTeam from GameFilter gf where gf.GameFilterName = 'Week 06'</v>
      </c>
      <c r="L85" s="3" t="s">
        <v>513</v>
      </c>
      <c r="M85" s="4" t="s">
        <v>517</v>
      </c>
      <c r="N85" s="4" t="s">
        <v>514</v>
      </c>
      <c r="O85" s="4" t="s">
        <v>515</v>
      </c>
      <c r="P85" s="3" t="s">
        <v>529</v>
      </c>
      <c r="Q85" s="4" t="s">
        <v>516</v>
      </c>
      <c r="R85" s="4" t="str">
        <f t="shared" si="11"/>
        <v>insert into GameSpread select g.GameId, (select TeamId from Team where TeamLongName = 'Philadelphia') as FavoriteTeamId, (select TeamId from Team where TeamLongName = 'Detroit') as UnderdogTeamId,-4 as Spread from Game g where g.Team1Id = (select TeamId from Team where TeamLongName = 'Philadelphia') and g.Team2Id = (select TeamId from Team where TeamLongName = 'Detroit') and  g.GameFilterId = (select GameFilterId from GameFilter where GameFilterName = 'Week 06')</v>
      </c>
      <c r="S85" s="3" t="s">
        <v>526</v>
      </c>
      <c r="T85" s="4" t="s">
        <v>528</v>
      </c>
      <c r="U85" s="4" t="s">
        <v>527</v>
      </c>
      <c r="V85" s="3" t="s">
        <v>530</v>
      </c>
      <c r="W85" s="4" t="s">
        <v>533</v>
      </c>
      <c r="X85" s="4" t="s">
        <v>532</v>
      </c>
      <c r="Y85" s="4" t="s">
        <v>531</v>
      </c>
    </row>
    <row r="86" spans="1:25" x14ac:dyDescent="0.25">
      <c r="A86" s="2">
        <v>41196.541666666664</v>
      </c>
      <c r="B86" s="5" t="s">
        <v>497</v>
      </c>
      <c r="C86" s="10">
        <v>-3.5</v>
      </c>
      <c r="D86" s="5" t="s">
        <v>467</v>
      </c>
      <c r="E86" s="3" t="s">
        <v>158</v>
      </c>
      <c r="G86" s="3" t="str">
        <f t="shared" si="6"/>
        <v>10/14/2012 13:00:00</v>
      </c>
      <c r="H86" s="3">
        <f t="shared" si="7"/>
        <v>1</v>
      </c>
      <c r="I86" s="3" t="str">
        <f t="shared" si="8"/>
        <v>Miami</v>
      </c>
      <c r="J86" s="3" t="str">
        <f t="shared" si="9"/>
        <v>St. Louis</v>
      </c>
      <c r="K86" s="3" t="str">
        <f t="shared" si="10"/>
        <v>insert into Game select GameFilterId, '10/14/2012 13:00:00' as GameDateTime, (select TeamId from Team where TeamLongName = 'Miami') as Team1Id, (select TeamId from Team where TeamLongName = 'St. Louis') as Team2Id, 1 as HomeTeam from GameFilter gf where gf.GameFilterName = 'Week 06'</v>
      </c>
      <c r="L86" s="3" t="s">
        <v>513</v>
      </c>
      <c r="M86" s="4" t="s">
        <v>517</v>
      </c>
      <c r="N86" s="4" t="s">
        <v>514</v>
      </c>
      <c r="O86" s="4" t="s">
        <v>515</v>
      </c>
      <c r="P86" s="3" t="s">
        <v>529</v>
      </c>
      <c r="Q86" s="4" t="s">
        <v>516</v>
      </c>
      <c r="R86" s="4" t="str">
        <f t="shared" si="11"/>
        <v>insert into GameSpread select g.GameId, (select TeamId from Team where TeamLongName = 'Miami') as FavoriteTeamId, (select TeamId from Team where TeamLongName = 'St. Louis') as UnderdogTeamId,-3.5 as Spread from Game g where g.Team1Id = (select TeamId from Team where TeamLongName = 'Miami') and g.Team2Id = (select TeamId from Team where TeamLongName = 'St. Louis') and  g.GameFilterId = (select GameFilterId from GameFilter where GameFilterName = 'Week 06')</v>
      </c>
      <c r="S86" s="3" t="s">
        <v>526</v>
      </c>
      <c r="T86" s="4" t="s">
        <v>528</v>
      </c>
      <c r="U86" s="4" t="s">
        <v>527</v>
      </c>
      <c r="V86" s="3" t="s">
        <v>530</v>
      </c>
      <c r="W86" s="4" t="s">
        <v>533</v>
      </c>
      <c r="X86" s="4" t="s">
        <v>532</v>
      </c>
      <c r="Y86" s="4" t="s">
        <v>531</v>
      </c>
    </row>
    <row r="87" spans="1:25" x14ac:dyDescent="0.25">
      <c r="A87" s="2">
        <v>41196.670138888891</v>
      </c>
      <c r="B87" s="5" t="s">
        <v>460</v>
      </c>
      <c r="C87" s="10">
        <v>-3.5</v>
      </c>
      <c r="D87" s="5" t="s">
        <v>502</v>
      </c>
      <c r="E87" s="3" t="s">
        <v>158</v>
      </c>
      <c r="G87" s="3" t="str">
        <f t="shared" si="6"/>
        <v>10/14/2012 16:05:00</v>
      </c>
      <c r="H87" s="3">
        <f t="shared" si="7"/>
        <v>2</v>
      </c>
      <c r="I87" s="3" t="str">
        <f t="shared" si="8"/>
        <v>New England</v>
      </c>
      <c r="J87" s="3" t="str">
        <f t="shared" si="9"/>
        <v>Seattle</v>
      </c>
      <c r="K87" s="3" t="str">
        <f t="shared" si="10"/>
        <v>insert into Game select GameFilterId, '10/14/2012 16:05:00' as GameDateTime, (select TeamId from Team where TeamLongName = 'New England') as Team1Id, (select TeamId from Team where TeamLongName = 'Seattle') as Team2Id, 2 as HomeTeam from GameFilter gf where gf.GameFilterName = 'Week 06'</v>
      </c>
      <c r="L87" s="3" t="s">
        <v>513</v>
      </c>
      <c r="M87" s="4" t="s">
        <v>517</v>
      </c>
      <c r="N87" s="4" t="s">
        <v>514</v>
      </c>
      <c r="O87" s="4" t="s">
        <v>515</v>
      </c>
      <c r="P87" s="3" t="s">
        <v>529</v>
      </c>
      <c r="Q87" s="4" t="s">
        <v>516</v>
      </c>
      <c r="R87" s="4" t="str">
        <f t="shared" si="11"/>
        <v>insert into GameSpread select g.GameId, (select TeamId from Team where TeamLongName = 'New England') as FavoriteTeamId, (select TeamId from Team where TeamLongName = 'Seattle') as UnderdogTeamId,-3.5 as Spread from Game g where g.Team1Id = (select TeamId from Team where TeamLongName = 'New England') and g.Team2Id = (select TeamId from Team where TeamLongName = 'Seattle') and  g.GameFilterId = (select GameFilterId from GameFilter where GameFilterName = 'Week 06')</v>
      </c>
      <c r="S87" s="3" t="s">
        <v>526</v>
      </c>
      <c r="T87" s="4" t="s">
        <v>528</v>
      </c>
      <c r="U87" s="4" t="s">
        <v>527</v>
      </c>
      <c r="V87" s="3" t="s">
        <v>530</v>
      </c>
      <c r="W87" s="4" t="s">
        <v>533</v>
      </c>
      <c r="X87" s="4" t="s">
        <v>532</v>
      </c>
      <c r="Y87" s="4" t="s">
        <v>531</v>
      </c>
    </row>
    <row r="88" spans="1:25" x14ac:dyDescent="0.25">
      <c r="A88" s="2">
        <v>41196.670138888891</v>
      </c>
      <c r="B88" s="5" t="s">
        <v>475</v>
      </c>
      <c r="C88" s="10">
        <v>-4.5</v>
      </c>
      <c r="D88" s="5" t="s">
        <v>457</v>
      </c>
      <c r="E88" s="3" t="s">
        <v>158</v>
      </c>
      <c r="G88" s="3" t="str">
        <f t="shared" si="6"/>
        <v>10/14/2012 16:05:00</v>
      </c>
      <c r="H88" s="3">
        <f t="shared" si="7"/>
        <v>1</v>
      </c>
      <c r="I88" s="3" t="str">
        <f t="shared" si="8"/>
        <v>Arizona</v>
      </c>
      <c r="J88" s="3" t="str">
        <f t="shared" si="9"/>
        <v>Buffalo</v>
      </c>
      <c r="K88" s="3" t="str">
        <f t="shared" si="10"/>
        <v>insert into Game select GameFilterId, '10/14/2012 16:05:00' as GameDateTime, (select TeamId from Team where TeamLongName = 'Arizona') as Team1Id, (select TeamId from Team where TeamLongName = 'Buffalo') as Team2Id, 1 as HomeTeam from GameFilter gf where gf.GameFilterName = 'Week 06'</v>
      </c>
      <c r="L88" s="3" t="s">
        <v>513</v>
      </c>
      <c r="M88" s="4" t="s">
        <v>517</v>
      </c>
      <c r="N88" s="4" t="s">
        <v>514</v>
      </c>
      <c r="O88" s="4" t="s">
        <v>515</v>
      </c>
      <c r="P88" s="3" t="s">
        <v>529</v>
      </c>
      <c r="Q88" s="4" t="s">
        <v>516</v>
      </c>
      <c r="R88" s="4" t="str">
        <f t="shared" si="11"/>
        <v>insert into GameSpread select g.GameId, (select TeamId from Team where TeamLongName = 'Arizona') as FavoriteTeamId, (select TeamId from Team where TeamLongName = 'Buffalo') as UnderdogTeamId,-4.5 as Spread from Game g where g.Team1Id = (select TeamId from Team where TeamLongName = 'Arizona') and g.Team2Id = (select TeamId from Team where TeamLongName = 'Buffalo') and  g.GameFilterId = (select GameFilterId from GameFilter where GameFilterName = 'Week 06')</v>
      </c>
      <c r="S88" s="3" t="s">
        <v>526</v>
      </c>
      <c r="T88" s="4" t="s">
        <v>528</v>
      </c>
      <c r="U88" s="4" t="s">
        <v>527</v>
      </c>
      <c r="V88" s="3" t="s">
        <v>530</v>
      </c>
      <c r="W88" s="4" t="s">
        <v>533</v>
      </c>
      <c r="X88" s="4" t="s">
        <v>532</v>
      </c>
      <c r="Y88" s="4" t="s">
        <v>531</v>
      </c>
    </row>
    <row r="89" spans="1:25" x14ac:dyDescent="0.25">
      <c r="A89" s="2">
        <v>41196.684027777781</v>
      </c>
      <c r="B89" s="5" t="s">
        <v>522</v>
      </c>
      <c r="C89" s="10">
        <v>-2</v>
      </c>
      <c r="D89" s="5" t="s">
        <v>488</v>
      </c>
      <c r="E89" s="3" t="s">
        <v>158</v>
      </c>
      <c r="G89" s="3" t="str">
        <f t="shared" si="6"/>
        <v>10/14/2012 16:25:00</v>
      </c>
      <c r="H89" s="3">
        <f t="shared" si="7"/>
        <v>1</v>
      </c>
      <c r="I89" s="3" t="str">
        <f t="shared" si="8"/>
        <v>Washington</v>
      </c>
      <c r="J89" s="3" t="str">
        <f t="shared" si="9"/>
        <v>Minnesota</v>
      </c>
      <c r="K89" s="3" t="str">
        <f t="shared" si="10"/>
        <v>insert into Game select GameFilterId, '10/14/2012 16:25:00' as GameDateTime, (select TeamId from Team where TeamLongName = 'Washington') as Team1Id, (select TeamId from Team where TeamLongName = 'Minnesota') as Team2Id, 1 as HomeTeam from GameFilter gf where gf.GameFilterName = 'Week 06'</v>
      </c>
      <c r="L89" s="3" t="s">
        <v>513</v>
      </c>
      <c r="M89" s="4" t="s">
        <v>517</v>
      </c>
      <c r="N89" s="4" t="s">
        <v>514</v>
      </c>
      <c r="O89" s="4" t="s">
        <v>515</v>
      </c>
      <c r="P89" s="3" t="s">
        <v>529</v>
      </c>
      <c r="Q89" s="4" t="s">
        <v>516</v>
      </c>
      <c r="R89" s="4" t="str">
        <f t="shared" si="11"/>
        <v>insert into GameSpread select g.GameId, (select TeamId from Team where TeamLongName = 'Washington') as FavoriteTeamId, (select TeamId from Team where TeamLongName = 'Minnesota') as UnderdogTeamId,-2 as Spread from Game g where g.Team1Id = (select TeamId from Team where TeamLongName = 'Washington') and g.Team2Id = (select TeamId from Team where TeamLongName = 'Minnesota') and  g.GameFilterId = (select GameFilterId from GameFilter where GameFilterName = 'Week 06')</v>
      </c>
      <c r="S89" s="3" t="s">
        <v>526</v>
      </c>
      <c r="T89" s="4" t="s">
        <v>528</v>
      </c>
      <c r="U89" s="4" t="s">
        <v>527</v>
      </c>
      <c r="V89" s="3" t="s">
        <v>530</v>
      </c>
      <c r="W89" s="4" t="s">
        <v>533</v>
      </c>
      <c r="X89" s="4" t="s">
        <v>532</v>
      </c>
      <c r="Y89" s="4" t="s">
        <v>531</v>
      </c>
    </row>
    <row r="90" spans="1:25" x14ac:dyDescent="0.25">
      <c r="A90" s="2">
        <v>41196.684027777781</v>
      </c>
      <c r="B90" s="5" t="s">
        <v>508</v>
      </c>
      <c r="C90" s="10">
        <v>-6.5</v>
      </c>
      <c r="D90" s="5" t="s">
        <v>520</v>
      </c>
      <c r="E90" s="3" t="s">
        <v>158</v>
      </c>
      <c r="G90" s="3" t="str">
        <f t="shared" si="6"/>
        <v>10/14/2012 16:25:00</v>
      </c>
      <c r="H90" s="3">
        <f t="shared" si="7"/>
        <v>1</v>
      </c>
      <c r="I90" s="3" t="str">
        <f t="shared" si="8"/>
        <v>San Francisco</v>
      </c>
      <c r="J90" s="3" t="str">
        <f t="shared" si="9"/>
        <v>NY Giants</v>
      </c>
      <c r="K90" s="3" t="str">
        <f t="shared" si="10"/>
        <v>insert into Game select GameFilterId, '10/14/2012 16:25:00' as GameDateTime, (select TeamId from Team where TeamLongName = 'San Francisco') as Team1Id, (select TeamId from Team where TeamLongName = 'NY Giants') as Team2Id, 1 as HomeTeam from GameFilter gf where gf.GameFilterName = 'Week 06'</v>
      </c>
      <c r="L90" s="3" t="s">
        <v>513</v>
      </c>
      <c r="M90" s="4" t="s">
        <v>517</v>
      </c>
      <c r="N90" s="4" t="s">
        <v>514</v>
      </c>
      <c r="O90" s="4" t="s">
        <v>515</v>
      </c>
      <c r="P90" s="3" t="s">
        <v>529</v>
      </c>
      <c r="Q90" s="4" t="s">
        <v>516</v>
      </c>
      <c r="R90" s="4" t="str">
        <f t="shared" si="11"/>
        <v>insert into GameSpread select g.GameId, (select TeamId from Team where TeamLongName = 'San Francisco') as FavoriteTeamId, (select TeamId from Team where TeamLongName = 'NY Giants') as UnderdogTeamId,-6.5 as Spread from Game g where g.Team1Id = (select TeamId from Team where TeamLongName = 'San Francisco') and g.Team2Id = (select TeamId from Team where TeamLongName = 'NY Giants') and  g.GameFilterId = (select GameFilterId from GameFilter where GameFilterName = 'Week 06')</v>
      </c>
      <c r="S90" s="3" t="s">
        <v>526</v>
      </c>
      <c r="T90" s="4" t="s">
        <v>528</v>
      </c>
      <c r="U90" s="4" t="s">
        <v>527</v>
      </c>
      <c r="V90" s="3" t="s">
        <v>530</v>
      </c>
      <c r="W90" s="4" t="s">
        <v>533</v>
      </c>
      <c r="X90" s="4" t="s">
        <v>532</v>
      </c>
      <c r="Y90" s="4" t="s">
        <v>531</v>
      </c>
    </row>
    <row r="91" spans="1:25" x14ac:dyDescent="0.25">
      <c r="A91" s="2">
        <v>41196.854166666664</v>
      </c>
      <c r="B91" s="5" t="s">
        <v>464</v>
      </c>
      <c r="C91" s="10">
        <v>-3.5</v>
      </c>
      <c r="D91" s="5" t="s">
        <v>523</v>
      </c>
      <c r="E91" s="3" t="s">
        <v>158</v>
      </c>
      <c r="G91" s="3" t="str">
        <f t="shared" si="6"/>
        <v>10/14/2012 20:30:00</v>
      </c>
      <c r="H91" s="3">
        <f t="shared" si="7"/>
        <v>1</v>
      </c>
      <c r="I91" s="3" t="str">
        <f t="shared" si="8"/>
        <v>Houston</v>
      </c>
      <c r="J91" s="3" t="str">
        <f t="shared" si="9"/>
        <v>Green Bay</v>
      </c>
      <c r="K91" s="3" t="str">
        <f t="shared" si="10"/>
        <v>insert into Game select GameFilterId, '10/14/2012 20:30:00' as GameDateTime, (select TeamId from Team where TeamLongName = 'Houston') as Team1Id, (select TeamId from Team where TeamLongName = 'Green Bay') as Team2Id, 1 as HomeTeam from GameFilter gf where gf.GameFilterName = 'Week 06'</v>
      </c>
      <c r="L91" s="3" t="s">
        <v>513</v>
      </c>
      <c r="M91" s="4" t="s">
        <v>517</v>
      </c>
      <c r="N91" s="4" t="s">
        <v>514</v>
      </c>
      <c r="O91" s="4" t="s">
        <v>515</v>
      </c>
      <c r="P91" s="3" t="s">
        <v>529</v>
      </c>
      <c r="Q91" s="4" t="s">
        <v>516</v>
      </c>
      <c r="R91" s="4" t="str">
        <f t="shared" si="11"/>
        <v>insert into GameSpread select g.GameId, (select TeamId from Team where TeamLongName = 'Houston') as FavoriteTeamId, (select TeamId from Team where TeamLongName = 'Green Bay') as UnderdogTeamId,-3.5 as Spread from Game g where g.Team1Id = (select TeamId from Team where TeamLongName = 'Houston') and g.Team2Id = (select TeamId from Team where TeamLongName = 'Green Bay') and  g.GameFilterId = (select GameFilterId from GameFilter where GameFilterName = 'Week 06')</v>
      </c>
      <c r="S91" s="3" t="s">
        <v>526</v>
      </c>
      <c r="T91" s="4" t="s">
        <v>528</v>
      </c>
      <c r="U91" s="4" t="s">
        <v>527</v>
      </c>
      <c r="V91" s="3" t="s">
        <v>530</v>
      </c>
      <c r="W91" s="4" t="s">
        <v>533</v>
      </c>
      <c r="X91" s="4" t="s">
        <v>532</v>
      </c>
      <c r="Y91" s="4" t="s">
        <v>531</v>
      </c>
    </row>
    <row r="92" spans="1:25" x14ac:dyDescent="0.25">
      <c r="A92" s="2">
        <v>41197.861111111109</v>
      </c>
      <c r="B92" s="5" t="s">
        <v>506</v>
      </c>
      <c r="C92" s="10">
        <v>-1</v>
      </c>
      <c r="D92" s="5" t="s">
        <v>511</v>
      </c>
      <c r="E92" s="3" t="s">
        <v>158</v>
      </c>
      <c r="G92" s="3" t="str">
        <f t="shared" si="6"/>
        <v>10/15/2012 20:40:00</v>
      </c>
      <c r="H92" s="3">
        <f t="shared" si="7"/>
        <v>1</v>
      </c>
      <c r="I92" s="3" t="str">
        <f t="shared" si="8"/>
        <v>San Diego</v>
      </c>
      <c r="J92" s="3" t="str">
        <f t="shared" si="9"/>
        <v>Denver</v>
      </c>
      <c r="K92" s="3" t="str">
        <f t="shared" si="10"/>
        <v>insert into Game select GameFilterId, '10/15/2012 20:40:00' as GameDateTime, (select TeamId from Team where TeamLongName = 'San Diego') as Team1Id, (select TeamId from Team where TeamLongName = 'Denver') as Team2Id, 1 as HomeTeam from GameFilter gf where gf.GameFilterName = 'Week 06'</v>
      </c>
      <c r="L92" s="3" t="s">
        <v>513</v>
      </c>
      <c r="M92" s="4" t="s">
        <v>517</v>
      </c>
      <c r="N92" s="4" t="s">
        <v>514</v>
      </c>
      <c r="O92" s="4" t="s">
        <v>515</v>
      </c>
      <c r="P92" s="3" t="s">
        <v>529</v>
      </c>
      <c r="Q92" s="4" t="s">
        <v>516</v>
      </c>
      <c r="R92" s="4" t="str">
        <f t="shared" si="11"/>
        <v>insert into GameSpread select g.GameId, (select TeamId from Team where TeamLongName = 'San Diego') as FavoriteTeamId, (select TeamId from Team where TeamLongName = 'Denver') as UnderdogTeamId,-1 as Spread from Game g where g.Team1Id = (select TeamId from Team where TeamLongName = 'San Diego') and g.Team2Id = (select TeamId from Team where TeamLongName = 'Denver') and  g.GameFilterId = (select GameFilterId from GameFilter where GameFilterName = 'Week 06')</v>
      </c>
      <c r="S92" s="3" t="s">
        <v>526</v>
      </c>
      <c r="T92" s="4" t="s">
        <v>528</v>
      </c>
      <c r="U92" s="4" t="s">
        <v>527</v>
      </c>
      <c r="V92" s="3" t="s">
        <v>530</v>
      </c>
      <c r="W92" s="4" t="s">
        <v>533</v>
      </c>
      <c r="X92" s="4" t="s">
        <v>532</v>
      </c>
      <c r="Y92" s="4" t="s">
        <v>531</v>
      </c>
    </row>
    <row r="93" spans="1:25" x14ac:dyDescent="0.25">
      <c r="A93" s="2">
        <v>41200.850694444445</v>
      </c>
      <c r="B93" s="5" t="s">
        <v>508</v>
      </c>
      <c r="C93" s="10">
        <v>-7.5</v>
      </c>
      <c r="D93" s="5" t="s">
        <v>474</v>
      </c>
      <c r="E93" s="3" t="s">
        <v>159</v>
      </c>
      <c r="G93" s="3" t="str">
        <f t="shared" si="6"/>
        <v>10/18/2012 20:25:00</v>
      </c>
      <c r="H93" s="3">
        <f t="shared" si="7"/>
        <v>1</v>
      </c>
      <c r="I93" s="3" t="str">
        <f t="shared" si="8"/>
        <v>San Francisco</v>
      </c>
      <c r="J93" s="3" t="str">
        <f t="shared" si="9"/>
        <v>Seattle</v>
      </c>
      <c r="K93" s="3" t="str">
        <f t="shared" si="10"/>
        <v>insert into Game select GameFilterId, '10/18/2012 20:25:00' as GameDateTime, (select TeamId from Team where TeamLongName = 'San Francisco') as Team1Id, (select TeamId from Team where TeamLongName = 'Seattle') as Team2Id, 1 as HomeTeam from GameFilter gf where gf.GameFilterName = 'Week 07'</v>
      </c>
      <c r="L93" s="3" t="s">
        <v>513</v>
      </c>
      <c r="M93" s="4" t="s">
        <v>517</v>
      </c>
      <c r="N93" s="4" t="s">
        <v>514</v>
      </c>
      <c r="O93" s="4" t="s">
        <v>515</v>
      </c>
      <c r="P93" s="3" t="s">
        <v>529</v>
      </c>
      <c r="Q93" s="4" t="s">
        <v>516</v>
      </c>
      <c r="R93" s="4" t="str">
        <f t="shared" si="11"/>
        <v>insert into GameSpread select g.GameId, (select TeamId from Team where TeamLongName = 'San Francisco') as FavoriteTeamId, (select TeamId from Team where TeamLongName = 'Seattle') as UnderdogTeamId,-7.5 as Spread from Game g where g.Team1Id = (select TeamId from Team where TeamLongName = 'San Francisco') and g.Team2Id = (select TeamId from Team where TeamLongName = 'Seattle') and  g.GameFilterId = (select GameFilterId from GameFilter where GameFilterName = 'Week 07')</v>
      </c>
      <c r="S93" s="3" t="s">
        <v>526</v>
      </c>
      <c r="T93" s="4" t="s">
        <v>528</v>
      </c>
      <c r="U93" s="4" t="s">
        <v>527</v>
      </c>
      <c r="V93" s="3" t="s">
        <v>530</v>
      </c>
      <c r="W93" s="4" t="s">
        <v>533</v>
      </c>
      <c r="X93" s="4" t="s">
        <v>532</v>
      </c>
      <c r="Y93" s="4" t="s">
        <v>531</v>
      </c>
    </row>
    <row r="94" spans="1:25" x14ac:dyDescent="0.25">
      <c r="A94" s="2">
        <v>41203.541666666664</v>
      </c>
      <c r="B94" s="5" t="s">
        <v>492</v>
      </c>
      <c r="C94" s="10">
        <v>-3</v>
      </c>
      <c r="D94" s="5" t="s">
        <v>507</v>
      </c>
      <c r="E94" s="3" t="s">
        <v>159</v>
      </c>
      <c r="G94" s="3" t="str">
        <f t="shared" si="6"/>
        <v>10/21/2012 13:00:00</v>
      </c>
      <c r="H94" s="3">
        <f t="shared" si="7"/>
        <v>1</v>
      </c>
      <c r="I94" s="3" t="str">
        <f t="shared" si="8"/>
        <v>Buffalo</v>
      </c>
      <c r="J94" s="3" t="str">
        <f t="shared" si="9"/>
        <v>Tennessee</v>
      </c>
      <c r="K94" s="3" t="str">
        <f t="shared" si="10"/>
        <v>insert into Game select GameFilterId, '10/21/2012 13:00:00' as GameDateTime, (select TeamId from Team where TeamLongName = 'Buffalo') as Team1Id, (select TeamId from Team where TeamLongName = 'Tennessee') as Team2Id, 1 as HomeTeam from GameFilter gf where gf.GameFilterName = 'Week 07'</v>
      </c>
      <c r="L94" s="3" t="s">
        <v>513</v>
      </c>
      <c r="M94" s="4" t="s">
        <v>517</v>
      </c>
      <c r="N94" s="4" t="s">
        <v>514</v>
      </c>
      <c r="O94" s="4" t="s">
        <v>515</v>
      </c>
      <c r="P94" s="3" t="s">
        <v>529</v>
      </c>
      <c r="Q94" s="4" t="s">
        <v>516</v>
      </c>
      <c r="R94" s="4" t="str">
        <f t="shared" si="11"/>
        <v>insert into GameSpread select g.GameId, (select TeamId from Team where TeamLongName = 'Buffalo') as FavoriteTeamId, (select TeamId from Team where TeamLongName = 'Tennessee') as UnderdogTeamId,-3 as Spread from Game g where g.Team1Id = (select TeamId from Team where TeamLongName = 'Buffalo') and g.Team2Id = (select TeamId from Team where TeamLongName = 'Tennessee') and  g.GameFilterId = (select GameFilterId from GameFilter where GameFilterName = 'Week 07')</v>
      </c>
      <c r="S94" s="3" t="s">
        <v>526</v>
      </c>
      <c r="T94" s="4" t="s">
        <v>528</v>
      </c>
      <c r="U94" s="4" t="s">
        <v>527</v>
      </c>
      <c r="V94" s="3" t="s">
        <v>530</v>
      </c>
      <c r="W94" s="4" t="s">
        <v>533</v>
      </c>
      <c r="X94" s="4" t="s">
        <v>532</v>
      </c>
      <c r="Y94" s="4" t="s">
        <v>531</v>
      </c>
    </row>
    <row r="95" spans="1:25" x14ac:dyDescent="0.25">
      <c r="A95" s="2">
        <v>41203.541666666664</v>
      </c>
      <c r="B95" s="5" t="s">
        <v>462</v>
      </c>
      <c r="C95" s="10">
        <v>-6</v>
      </c>
      <c r="D95" s="5" t="s">
        <v>487</v>
      </c>
      <c r="E95" s="3" t="s">
        <v>159</v>
      </c>
      <c r="G95" s="3" t="str">
        <f t="shared" si="6"/>
        <v>10/21/2012 13:00:00</v>
      </c>
      <c r="H95" s="3">
        <f t="shared" si="7"/>
        <v>1</v>
      </c>
      <c r="I95" s="3" t="str">
        <f t="shared" si="8"/>
        <v>Minnesota</v>
      </c>
      <c r="J95" s="3" t="str">
        <f t="shared" si="9"/>
        <v>Arizona</v>
      </c>
      <c r="K95" s="3" t="str">
        <f t="shared" si="10"/>
        <v>insert into Game select GameFilterId, '10/21/2012 13:00:00' as GameDateTime, (select TeamId from Team where TeamLongName = 'Minnesota') as Team1Id, (select TeamId from Team where TeamLongName = 'Arizona') as Team2Id, 1 as HomeTeam from GameFilter gf where gf.GameFilterName = 'Week 07'</v>
      </c>
      <c r="L95" s="3" t="s">
        <v>513</v>
      </c>
      <c r="M95" s="4" t="s">
        <v>517</v>
      </c>
      <c r="N95" s="4" t="s">
        <v>514</v>
      </c>
      <c r="O95" s="4" t="s">
        <v>515</v>
      </c>
      <c r="P95" s="3" t="s">
        <v>529</v>
      </c>
      <c r="Q95" s="4" t="s">
        <v>516</v>
      </c>
      <c r="R95" s="4" t="str">
        <f t="shared" si="11"/>
        <v>insert into GameSpread select g.GameId, (select TeamId from Team where TeamLongName = 'Minnesota') as FavoriteTeamId, (select TeamId from Team where TeamLongName = 'Arizona') as UnderdogTeamId,-6 as Spread from Game g where g.Team1Id = (select TeamId from Team where TeamLongName = 'Minnesota') and g.Team2Id = (select TeamId from Team where TeamLongName = 'Arizona') and  g.GameFilterId = (select GameFilterId from GameFilter where GameFilterName = 'Week 07')</v>
      </c>
      <c r="S95" s="3" t="s">
        <v>526</v>
      </c>
      <c r="T95" s="4" t="s">
        <v>528</v>
      </c>
      <c r="U95" s="4" t="s">
        <v>527</v>
      </c>
      <c r="V95" s="3" t="s">
        <v>530</v>
      </c>
      <c r="W95" s="4" t="s">
        <v>533</v>
      </c>
      <c r="X95" s="4" t="s">
        <v>532</v>
      </c>
      <c r="Y95" s="4" t="s">
        <v>531</v>
      </c>
    </row>
    <row r="96" spans="1:25" x14ac:dyDescent="0.25">
      <c r="A96" s="2">
        <v>41203.541666666664</v>
      </c>
      <c r="B96" s="5" t="s">
        <v>489</v>
      </c>
      <c r="C96" s="10">
        <v>-2.5</v>
      </c>
      <c r="D96" s="5" t="s">
        <v>499</v>
      </c>
      <c r="E96" s="3" t="s">
        <v>159</v>
      </c>
      <c r="G96" s="3" t="str">
        <f t="shared" si="6"/>
        <v>10/21/2012 13:00:00</v>
      </c>
      <c r="H96" s="3">
        <f t="shared" si="7"/>
        <v>1</v>
      </c>
      <c r="I96" s="3" t="str">
        <f t="shared" si="8"/>
        <v>Indianapolis</v>
      </c>
      <c r="J96" s="3" t="str">
        <f t="shared" si="9"/>
        <v>Cleveland</v>
      </c>
      <c r="K96" s="3" t="str">
        <f t="shared" si="10"/>
        <v>insert into Game select GameFilterId, '10/21/2012 13:00:00' as GameDateTime, (select TeamId from Team where TeamLongName = 'Indianapolis') as Team1Id, (select TeamId from Team where TeamLongName = 'Cleveland') as Team2Id, 1 as HomeTeam from GameFilter gf where gf.GameFilterName = 'Week 07'</v>
      </c>
      <c r="L96" s="3" t="s">
        <v>513</v>
      </c>
      <c r="M96" s="4" t="s">
        <v>517</v>
      </c>
      <c r="N96" s="4" t="s">
        <v>514</v>
      </c>
      <c r="O96" s="4" t="s">
        <v>515</v>
      </c>
      <c r="P96" s="3" t="s">
        <v>529</v>
      </c>
      <c r="Q96" s="4" t="s">
        <v>516</v>
      </c>
      <c r="R96" s="4" t="str">
        <f t="shared" si="11"/>
        <v>insert into GameSpread select g.GameId, (select TeamId from Team where TeamLongName = 'Indianapolis') as FavoriteTeamId, (select TeamId from Team where TeamLongName = 'Cleveland') as UnderdogTeamId,-2.5 as Spread from Game g where g.Team1Id = (select TeamId from Team where TeamLongName = 'Indianapolis') and g.Team2Id = (select TeamId from Team where TeamLongName = 'Cleveland') and  g.GameFilterId = (select GameFilterId from GameFilter where GameFilterName = 'Week 07')</v>
      </c>
      <c r="S96" s="3" t="s">
        <v>526</v>
      </c>
      <c r="T96" s="4" t="s">
        <v>528</v>
      </c>
      <c r="U96" s="4" t="s">
        <v>527</v>
      </c>
      <c r="V96" s="3" t="s">
        <v>530</v>
      </c>
      <c r="W96" s="4" t="s">
        <v>533</v>
      </c>
      <c r="X96" s="4" t="s">
        <v>532</v>
      </c>
      <c r="Y96" s="4" t="s">
        <v>531</v>
      </c>
    </row>
    <row r="97" spans="1:25" x14ac:dyDescent="0.25">
      <c r="A97" s="2">
        <v>41203.541666666664</v>
      </c>
      <c r="B97" s="5" t="s">
        <v>464</v>
      </c>
      <c r="C97" s="10">
        <v>-6.5</v>
      </c>
      <c r="D97" s="5" t="s">
        <v>495</v>
      </c>
      <c r="E97" s="3" t="s">
        <v>159</v>
      </c>
      <c r="G97" s="3" t="str">
        <f t="shared" si="6"/>
        <v>10/21/2012 13:00:00</v>
      </c>
      <c r="H97" s="3">
        <f t="shared" si="7"/>
        <v>1</v>
      </c>
      <c r="I97" s="3" t="str">
        <f t="shared" si="8"/>
        <v>Houston</v>
      </c>
      <c r="J97" s="3" t="str">
        <f t="shared" si="9"/>
        <v>Baltimore</v>
      </c>
      <c r="K97" s="3" t="str">
        <f t="shared" si="10"/>
        <v>insert into Game select GameFilterId, '10/21/2012 13:00:00' as GameDateTime, (select TeamId from Team where TeamLongName = 'Houston') as Team1Id, (select TeamId from Team where TeamLongName = 'Baltimore') as Team2Id, 1 as HomeTeam from GameFilter gf where gf.GameFilterName = 'Week 07'</v>
      </c>
      <c r="L97" s="3" t="s">
        <v>513</v>
      </c>
      <c r="M97" s="4" t="s">
        <v>517</v>
      </c>
      <c r="N97" s="4" t="s">
        <v>514</v>
      </c>
      <c r="O97" s="4" t="s">
        <v>515</v>
      </c>
      <c r="P97" s="3" t="s">
        <v>529</v>
      </c>
      <c r="Q97" s="4" t="s">
        <v>516</v>
      </c>
      <c r="R97" s="4" t="str">
        <f t="shared" si="11"/>
        <v>insert into GameSpread select g.GameId, (select TeamId from Team where TeamLongName = 'Houston') as FavoriteTeamId, (select TeamId from Team where TeamLongName = 'Baltimore') as UnderdogTeamId,-6.5 as Spread from Game g where g.Team1Id = (select TeamId from Team where TeamLongName = 'Houston') and g.Team2Id = (select TeamId from Team where TeamLongName = 'Baltimore') and  g.GameFilterId = (select GameFilterId from GameFilter where GameFilterName = 'Week 07')</v>
      </c>
      <c r="S97" s="3" t="s">
        <v>526</v>
      </c>
      <c r="T97" s="4" t="s">
        <v>528</v>
      </c>
      <c r="U97" s="4" t="s">
        <v>527</v>
      </c>
      <c r="V97" s="3" t="s">
        <v>530</v>
      </c>
      <c r="W97" s="4" t="s">
        <v>533</v>
      </c>
      <c r="X97" s="4" t="s">
        <v>532</v>
      </c>
      <c r="Y97" s="4" t="s">
        <v>531</v>
      </c>
    </row>
    <row r="98" spans="1:25" x14ac:dyDescent="0.25">
      <c r="A98" s="2">
        <v>41203.541666666664</v>
      </c>
      <c r="B98" s="5" t="s">
        <v>523</v>
      </c>
      <c r="C98" s="10">
        <v>-5.5</v>
      </c>
      <c r="D98" s="5" t="s">
        <v>503</v>
      </c>
      <c r="E98" s="3" t="s">
        <v>159</v>
      </c>
      <c r="G98" s="3" t="str">
        <f t="shared" ref="G98:G161" si="12">TEXT(A98,"mm/dd/yyyy HH:MM:SS")</f>
        <v>10/21/2012 13:00:00</v>
      </c>
      <c r="H98" s="3">
        <f t="shared" ref="H98:H161" si="13">IF(ISERR(FIND("At ",B98)),2,1)</f>
        <v>2</v>
      </c>
      <c r="I98" s="3" t="str">
        <f t="shared" ref="I98:I161" si="14">IF(H98=1,REPLACE(B98,1,3,""),B98)</f>
        <v>Green Bay</v>
      </c>
      <c r="J98" s="3" t="str">
        <f t="shared" ref="J98:J161" si="15">IF(H98=2,REPLACE(D98,1,3,""),D98)</f>
        <v>St. Louis</v>
      </c>
      <c r="K98" s="3" t="str">
        <f t="shared" si="10"/>
        <v>insert into Game select GameFilterId, '10/21/2012 13:00:00' as GameDateTime, (select TeamId from Team where TeamLongName = 'Green Bay') as Team1Id, (select TeamId from Team where TeamLongName = 'St. Louis') as Team2Id, 2 as HomeTeam from GameFilter gf where gf.GameFilterName = 'Week 07'</v>
      </c>
      <c r="L98" s="3" t="s">
        <v>513</v>
      </c>
      <c r="M98" s="4" t="s">
        <v>517</v>
      </c>
      <c r="N98" s="4" t="s">
        <v>514</v>
      </c>
      <c r="O98" s="4" t="s">
        <v>515</v>
      </c>
      <c r="P98" s="3" t="s">
        <v>529</v>
      </c>
      <c r="Q98" s="4" t="s">
        <v>516</v>
      </c>
      <c r="R98" s="4" t="str">
        <f t="shared" si="11"/>
        <v>insert into GameSpread select g.GameId, (select TeamId from Team where TeamLongName = 'Green Bay') as FavoriteTeamId, (select TeamId from Team where TeamLongName = 'St. Louis') as UnderdogTeamId,-5.5 as Spread from Game g where g.Team1Id = (select TeamId from Team where TeamLongName = 'Green Bay') and g.Team2Id = (select TeamId from Team where TeamLongName = 'St. Louis') and  g.GameFilterId = (select GameFilterId from GameFilter where GameFilterName = 'Week 07')</v>
      </c>
      <c r="S98" s="3" t="s">
        <v>526</v>
      </c>
      <c r="T98" s="4" t="s">
        <v>528</v>
      </c>
      <c r="U98" s="4" t="s">
        <v>527</v>
      </c>
      <c r="V98" s="3" t="s">
        <v>530</v>
      </c>
      <c r="W98" s="4" t="s">
        <v>533</v>
      </c>
      <c r="X98" s="4" t="s">
        <v>532</v>
      </c>
      <c r="Y98" s="4" t="s">
        <v>531</v>
      </c>
    </row>
    <row r="99" spans="1:25" x14ac:dyDescent="0.25">
      <c r="A99" s="2">
        <v>41203.541666666664</v>
      </c>
      <c r="B99" s="5" t="s">
        <v>451</v>
      </c>
      <c r="C99" s="10">
        <v>-2</v>
      </c>
      <c r="D99" s="5" t="s">
        <v>491</v>
      </c>
      <c r="E99" s="3" t="s">
        <v>159</v>
      </c>
      <c r="G99" s="3" t="str">
        <f t="shared" si="12"/>
        <v>10/21/2012 13:00:00</v>
      </c>
      <c r="H99" s="3">
        <f t="shared" si="13"/>
        <v>2</v>
      </c>
      <c r="I99" s="3" t="str">
        <f t="shared" si="14"/>
        <v>Dallas</v>
      </c>
      <c r="J99" s="3" t="str">
        <f t="shared" si="15"/>
        <v>Carolina</v>
      </c>
      <c r="K99" s="3" t="str">
        <f t="shared" si="10"/>
        <v>insert into Game select GameFilterId, '10/21/2012 13:00:00' as GameDateTime, (select TeamId from Team where TeamLongName = 'Dallas') as Team1Id, (select TeamId from Team where TeamLongName = 'Carolina') as Team2Id, 2 as HomeTeam from GameFilter gf where gf.GameFilterName = 'Week 07'</v>
      </c>
      <c r="L99" s="3" t="s">
        <v>513</v>
      </c>
      <c r="M99" s="4" t="s">
        <v>517</v>
      </c>
      <c r="N99" s="4" t="s">
        <v>514</v>
      </c>
      <c r="O99" s="4" t="s">
        <v>515</v>
      </c>
      <c r="P99" s="3" t="s">
        <v>529</v>
      </c>
      <c r="Q99" s="4" t="s">
        <v>516</v>
      </c>
      <c r="R99" s="4" t="str">
        <f t="shared" si="11"/>
        <v>insert into GameSpread select g.GameId, (select TeamId from Team where TeamLongName = 'Dallas') as FavoriteTeamId, (select TeamId from Team where TeamLongName = 'Carolina') as UnderdogTeamId,-2 as Spread from Game g where g.Team1Id = (select TeamId from Team where TeamLongName = 'Dallas') and g.Team2Id = (select TeamId from Team where TeamLongName = 'Carolina') and  g.GameFilterId = (select GameFilterId from GameFilter where GameFilterName = 'Week 07')</v>
      </c>
      <c r="S99" s="3" t="s">
        <v>526</v>
      </c>
      <c r="T99" s="4" t="s">
        <v>528</v>
      </c>
      <c r="U99" s="4" t="s">
        <v>527</v>
      </c>
      <c r="V99" s="3" t="s">
        <v>530</v>
      </c>
      <c r="W99" s="4" t="s">
        <v>533</v>
      </c>
      <c r="X99" s="4" t="s">
        <v>532</v>
      </c>
      <c r="Y99" s="4" t="s">
        <v>531</v>
      </c>
    </row>
    <row r="100" spans="1:25" x14ac:dyDescent="0.25">
      <c r="A100" s="2">
        <v>41203.541666666664</v>
      </c>
      <c r="B100" s="5" t="s">
        <v>450</v>
      </c>
      <c r="C100" s="10">
        <v>-6</v>
      </c>
      <c r="D100" s="5" t="s">
        <v>459</v>
      </c>
      <c r="E100" s="3" t="s">
        <v>159</v>
      </c>
      <c r="G100" s="3" t="str">
        <f t="shared" si="12"/>
        <v>10/21/2012 13:00:00</v>
      </c>
      <c r="H100" s="3">
        <f t="shared" si="13"/>
        <v>1</v>
      </c>
      <c r="I100" s="3" t="str">
        <f t="shared" si="14"/>
        <v>NY Giants</v>
      </c>
      <c r="J100" s="3" t="str">
        <f t="shared" si="15"/>
        <v>Washington</v>
      </c>
      <c r="K100" s="3" t="str">
        <f t="shared" si="10"/>
        <v>insert into Game select GameFilterId, '10/21/2012 13:00:00' as GameDateTime, (select TeamId from Team where TeamLongName = 'NY Giants') as Team1Id, (select TeamId from Team where TeamLongName = 'Washington') as Team2Id, 1 as HomeTeam from GameFilter gf where gf.GameFilterName = 'Week 07'</v>
      </c>
      <c r="L100" s="3" t="s">
        <v>513</v>
      </c>
      <c r="M100" s="4" t="s">
        <v>517</v>
      </c>
      <c r="N100" s="4" t="s">
        <v>514</v>
      </c>
      <c r="O100" s="4" t="s">
        <v>515</v>
      </c>
      <c r="P100" s="3" t="s">
        <v>529</v>
      </c>
      <c r="Q100" s="4" t="s">
        <v>516</v>
      </c>
      <c r="R100" s="4" t="str">
        <f t="shared" si="11"/>
        <v>insert into GameSpread select g.GameId, (select TeamId from Team where TeamLongName = 'NY Giants') as FavoriteTeamId, (select TeamId from Team where TeamLongName = 'Washington') as UnderdogTeamId,-6 as Spread from Game g where g.Team1Id = (select TeamId from Team where TeamLongName = 'NY Giants') and g.Team2Id = (select TeamId from Team where TeamLongName = 'Washington') and  g.GameFilterId = (select GameFilterId from GameFilter where GameFilterName = 'Week 07')</v>
      </c>
      <c r="S100" s="3" t="s">
        <v>526</v>
      </c>
      <c r="T100" s="4" t="s">
        <v>528</v>
      </c>
      <c r="U100" s="4" t="s">
        <v>527</v>
      </c>
      <c r="V100" s="3" t="s">
        <v>530</v>
      </c>
      <c r="W100" s="4" t="s">
        <v>533</v>
      </c>
      <c r="X100" s="4" t="s">
        <v>532</v>
      </c>
      <c r="Y100" s="4" t="s">
        <v>531</v>
      </c>
    </row>
    <row r="101" spans="1:25" x14ac:dyDescent="0.25">
      <c r="A101" s="2">
        <v>41203.541666666664</v>
      </c>
      <c r="B101" s="5" t="s">
        <v>490</v>
      </c>
      <c r="C101" s="10">
        <v>-3</v>
      </c>
      <c r="D101" s="5" t="s">
        <v>473</v>
      </c>
      <c r="E101" s="3" t="s">
        <v>159</v>
      </c>
      <c r="G101" s="3" t="str">
        <f t="shared" si="12"/>
        <v>10/21/2012 13:00:00</v>
      </c>
      <c r="H101" s="3">
        <f t="shared" si="13"/>
        <v>2</v>
      </c>
      <c r="I101" s="3" t="str">
        <f t="shared" si="14"/>
        <v>New Orleans</v>
      </c>
      <c r="J101" s="3" t="str">
        <f t="shared" si="15"/>
        <v>Tampa Bay</v>
      </c>
      <c r="K101" s="3" t="str">
        <f t="shared" si="10"/>
        <v>insert into Game select GameFilterId, '10/21/2012 13:00:00' as GameDateTime, (select TeamId from Team where TeamLongName = 'New Orleans') as Team1Id, (select TeamId from Team where TeamLongName = 'Tampa Bay') as Team2Id, 2 as HomeTeam from GameFilter gf where gf.GameFilterName = 'Week 07'</v>
      </c>
      <c r="L101" s="3" t="s">
        <v>513</v>
      </c>
      <c r="M101" s="4" t="s">
        <v>517</v>
      </c>
      <c r="N101" s="4" t="s">
        <v>514</v>
      </c>
      <c r="O101" s="4" t="s">
        <v>515</v>
      </c>
      <c r="P101" s="3" t="s">
        <v>529</v>
      </c>
      <c r="Q101" s="4" t="s">
        <v>516</v>
      </c>
      <c r="R101" s="4" t="str">
        <f t="shared" si="11"/>
        <v>insert into GameSpread select g.GameId, (select TeamId from Team where TeamLongName = 'New Orleans') as FavoriteTeamId, (select TeamId from Team where TeamLongName = 'Tampa Bay') as UnderdogTeamId,-3 as Spread from Game g where g.Team1Id = (select TeamId from Team where TeamLongName = 'New Orleans') and g.Team2Id = (select TeamId from Team where TeamLongName = 'Tampa Bay') and  g.GameFilterId = (select GameFilterId from GameFilter where GameFilterName = 'Week 07')</v>
      </c>
      <c r="S101" s="3" t="s">
        <v>526</v>
      </c>
      <c r="T101" s="4" t="s">
        <v>528</v>
      </c>
      <c r="U101" s="4" t="s">
        <v>527</v>
      </c>
      <c r="V101" s="3" t="s">
        <v>530</v>
      </c>
      <c r="W101" s="4" t="s">
        <v>533</v>
      </c>
      <c r="X101" s="4" t="s">
        <v>532</v>
      </c>
      <c r="Y101" s="4" t="s">
        <v>531</v>
      </c>
    </row>
    <row r="102" spans="1:25" x14ac:dyDescent="0.25">
      <c r="A102" s="2">
        <v>41203.684027777781</v>
      </c>
      <c r="B102" s="5" t="s">
        <v>486</v>
      </c>
      <c r="C102" s="10">
        <v>-10.5</v>
      </c>
      <c r="D102" s="5" t="s">
        <v>505</v>
      </c>
      <c r="E102" s="3" t="s">
        <v>159</v>
      </c>
      <c r="G102" s="3" t="str">
        <f t="shared" si="12"/>
        <v>10/21/2012 16:25:00</v>
      </c>
      <c r="H102" s="3">
        <f t="shared" si="13"/>
        <v>1</v>
      </c>
      <c r="I102" s="3" t="str">
        <f t="shared" si="14"/>
        <v>New England</v>
      </c>
      <c r="J102" s="3" t="str">
        <f t="shared" si="15"/>
        <v>NY Jets</v>
      </c>
      <c r="K102" s="3" t="str">
        <f t="shared" si="10"/>
        <v>insert into Game select GameFilterId, '10/21/2012 16:25:00' as GameDateTime, (select TeamId from Team where TeamLongName = 'New England') as Team1Id, (select TeamId from Team where TeamLongName = 'NY Jets') as Team2Id, 1 as HomeTeam from GameFilter gf where gf.GameFilterName = 'Week 07'</v>
      </c>
      <c r="L102" s="3" t="s">
        <v>513</v>
      </c>
      <c r="M102" s="4" t="s">
        <v>517</v>
      </c>
      <c r="N102" s="4" t="s">
        <v>514</v>
      </c>
      <c r="O102" s="4" t="s">
        <v>515</v>
      </c>
      <c r="P102" s="3" t="s">
        <v>529</v>
      </c>
      <c r="Q102" s="4" t="s">
        <v>516</v>
      </c>
      <c r="R102" s="4" t="str">
        <f t="shared" si="11"/>
        <v>insert into GameSpread select g.GameId, (select TeamId from Team where TeamLongName = 'New England') as FavoriteTeamId, (select TeamId from Team where TeamLongName = 'NY Jets') as UnderdogTeamId,-10.5 as Spread from Game g where g.Team1Id = (select TeamId from Team where TeamLongName = 'New England') and g.Team2Id = (select TeamId from Team where TeamLongName = 'NY Jets') and  g.GameFilterId = (select GameFilterId from GameFilter where GameFilterName = 'Week 07')</v>
      </c>
      <c r="S102" s="3" t="s">
        <v>526</v>
      </c>
      <c r="T102" s="4" t="s">
        <v>528</v>
      </c>
      <c r="U102" s="4" t="s">
        <v>527</v>
      </c>
      <c r="V102" s="3" t="s">
        <v>530</v>
      </c>
      <c r="W102" s="4" t="s">
        <v>533</v>
      </c>
      <c r="X102" s="4" t="s">
        <v>532</v>
      </c>
      <c r="Y102" s="4" t="s">
        <v>531</v>
      </c>
    </row>
    <row r="103" spans="1:25" x14ac:dyDescent="0.25">
      <c r="A103" s="2">
        <v>41203.684027777781</v>
      </c>
      <c r="B103" s="5" t="s">
        <v>480</v>
      </c>
      <c r="C103" s="10">
        <v>-4</v>
      </c>
      <c r="D103" s="5" t="s">
        <v>463</v>
      </c>
      <c r="E103" s="3" t="s">
        <v>159</v>
      </c>
      <c r="G103" s="3" t="str">
        <f t="shared" si="12"/>
        <v>10/21/2012 16:25:00</v>
      </c>
      <c r="H103" s="3">
        <f t="shared" si="13"/>
        <v>1</v>
      </c>
      <c r="I103" s="3" t="str">
        <f t="shared" si="14"/>
        <v>Oakland</v>
      </c>
      <c r="J103" s="3" t="str">
        <f t="shared" si="15"/>
        <v>Jacksonville</v>
      </c>
      <c r="K103" s="3" t="str">
        <f t="shared" si="10"/>
        <v>insert into Game select GameFilterId, '10/21/2012 16:25:00' as GameDateTime, (select TeamId from Team where TeamLongName = 'Oakland') as Team1Id, (select TeamId from Team where TeamLongName = 'Jacksonville') as Team2Id, 1 as HomeTeam from GameFilter gf where gf.GameFilterName = 'Week 07'</v>
      </c>
      <c r="L103" s="3" t="s">
        <v>513</v>
      </c>
      <c r="M103" s="4" t="s">
        <v>517</v>
      </c>
      <c r="N103" s="4" t="s">
        <v>514</v>
      </c>
      <c r="O103" s="4" t="s">
        <v>515</v>
      </c>
      <c r="P103" s="3" t="s">
        <v>529</v>
      </c>
      <c r="Q103" s="4" t="s">
        <v>516</v>
      </c>
      <c r="R103" s="4" t="str">
        <f t="shared" si="11"/>
        <v>insert into GameSpread select g.GameId, (select TeamId from Team where TeamLongName = 'Oakland') as FavoriteTeamId, (select TeamId from Team where TeamLongName = 'Jacksonville') as UnderdogTeamId,-4 as Spread from Game g where g.Team1Id = (select TeamId from Team where TeamLongName = 'Oakland') and g.Team2Id = (select TeamId from Team where TeamLongName = 'Jacksonville') and  g.GameFilterId = (select GameFilterId from GameFilter where GameFilterName = 'Week 07')</v>
      </c>
      <c r="S103" s="3" t="s">
        <v>526</v>
      </c>
      <c r="T103" s="4" t="s">
        <v>528</v>
      </c>
      <c r="U103" s="4" t="s">
        <v>527</v>
      </c>
      <c r="V103" s="3" t="s">
        <v>530</v>
      </c>
      <c r="W103" s="4" t="s">
        <v>533</v>
      </c>
      <c r="X103" s="4" t="s">
        <v>532</v>
      </c>
      <c r="Y103" s="4" t="s">
        <v>531</v>
      </c>
    </row>
    <row r="104" spans="1:25" x14ac:dyDescent="0.25">
      <c r="A104" s="2">
        <v>41203.854166666664</v>
      </c>
      <c r="B104" s="5" t="s">
        <v>477</v>
      </c>
      <c r="C104" s="10">
        <v>-1.5</v>
      </c>
      <c r="D104" s="5" t="s">
        <v>498</v>
      </c>
      <c r="E104" s="3" t="s">
        <v>159</v>
      </c>
      <c r="G104" s="3" t="str">
        <f t="shared" si="12"/>
        <v>10/21/2012 20:30:00</v>
      </c>
      <c r="H104" s="3">
        <f t="shared" si="13"/>
        <v>2</v>
      </c>
      <c r="I104" s="3" t="str">
        <f t="shared" si="14"/>
        <v>Pittsburgh</v>
      </c>
      <c r="J104" s="3" t="str">
        <f t="shared" si="15"/>
        <v>Cincinnati</v>
      </c>
      <c r="K104" s="3" t="str">
        <f t="shared" si="10"/>
        <v>insert into Game select GameFilterId, '10/21/2012 20:30:00' as GameDateTime, (select TeamId from Team where TeamLongName = 'Pittsburgh') as Team1Id, (select TeamId from Team where TeamLongName = 'Cincinnati') as Team2Id, 2 as HomeTeam from GameFilter gf where gf.GameFilterName = 'Week 07'</v>
      </c>
      <c r="L104" s="3" t="s">
        <v>513</v>
      </c>
      <c r="M104" s="4" t="s">
        <v>517</v>
      </c>
      <c r="N104" s="4" t="s">
        <v>514</v>
      </c>
      <c r="O104" s="4" t="s">
        <v>515</v>
      </c>
      <c r="P104" s="3" t="s">
        <v>529</v>
      </c>
      <c r="Q104" s="4" t="s">
        <v>516</v>
      </c>
      <c r="R104" s="4" t="str">
        <f t="shared" si="11"/>
        <v>insert into GameSpread select g.GameId, (select TeamId from Team where TeamLongName = 'Pittsburgh') as FavoriteTeamId, (select TeamId from Team where TeamLongName = 'Cincinnati') as UnderdogTeamId,-1.5 as Spread from Game g where g.Team1Id = (select TeamId from Team where TeamLongName = 'Pittsburgh') and g.Team2Id = (select TeamId from Team where TeamLongName = 'Cincinnati') and  g.GameFilterId = (select GameFilterId from GameFilter where GameFilterName = 'Week 07')</v>
      </c>
      <c r="S104" s="3" t="s">
        <v>526</v>
      </c>
      <c r="T104" s="4" t="s">
        <v>528</v>
      </c>
      <c r="U104" s="4" t="s">
        <v>527</v>
      </c>
      <c r="V104" s="3" t="s">
        <v>530</v>
      </c>
      <c r="W104" s="4" t="s">
        <v>533</v>
      </c>
      <c r="X104" s="4" t="s">
        <v>532</v>
      </c>
      <c r="Y104" s="4" t="s">
        <v>531</v>
      </c>
    </row>
    <row r="105" spans="1:25" x14ac:dyDescent="0.25">
      <c r="A105" s="2">
        <v>41204.861111111109</v>
      </c>
      <c r="B105" s="5" t="s">
        <v>452</v>
      </c>
      <c r="C105" s="10">
        <v>-6</v>
      </c>
      <c r="D105" s="5" t="s">
        <v>509</v>
      </c>
      <c r="E105" s="3" t="s">
        <v>159</v>
      </c>
      <c r="G105" s="3" t="str">
        <f t="shared" si="12"/>
        <v>10/22/2012 20:40:00</v>
      </c>
      <c r="H105" s="3">
        <f t="shared" si="13"/>
        <v>1</v>
      </c>
      <c r="I105" s="3" t="str">
        <f t="shared" si="14"/>
        <v>Chicago</v>
      </c>
      <c r="J105" s="3" t="str">
        <f t="shared" si="15"/>
        <v>Detroit</v>
      </c>
      <c r="K105" s="3" t="str">
        <f t="shared" si="10"/>
        <v>insert into Game select GameFilterId, '10/22/2012 20:40:00' as GameDateTime, (select TeamId from Team where TeamLongName = 'Chicago') as Team1Id, (select TeamId from Team where TeamLongName = 'Detroit') as Team2Id, 1 as HomeTeam from GameFilter gf where gf.GameFilterName = 'Week 07'</v>
      </c>
      <c r="L105" s="3" t="s">
        <v>513</v>
      </c>
      <c r="M105" s="4" t="s">
        <v>517</v>
      </c>
      <c r="N105" s="4" t="s">
        <v>514</v>
      </c>
      <c r="O105" s="4" t="s">
        <v>515</v>
      </c>
      <c r="P105" s="3" t="s">
        <v>529</v>
      </c>
      <c r="Q105" s="4" t="s">
        <v>516</v>
      </c>
      <c r="R105" s="4" t="str">
        <f t="shared" si="11"/>
        <v>insert into GameSpread select g.GameId, (select TeamId from Team where TeamLongName = 'Chicago') as FavoriteTeamId, (select TeamId from Team where TeamLongName = 'Detroit') as UnderdogTeamId,-6 as Spread from Game g where g.Team1Id = (select TeamId from Team where TeamLongName = 'Chicago') and g.Team2Id = (select TeamId from Team where TeamLongName = 'Detroit') and  g.GameFilterId = (select GameFilterId from GameFilter where GameFilterName = 'Week 07')</v>
      </c>
      <c r="S105" s="3" t="s">
        <v>526</v>
      </c>
      <c r="T105" s="4" t="s">
        <v>528</v>
      </c>
      <c r="U105" s="4" t="s">
        <v>527</v>
      </c>
      <c r="V105" s="3" t="s">
        <v>530</v>
      </c>
      <c r="W105" s="4" t="s">
        <v>533</v>
      </c>
      <c r="X105" s="4" t="s">
        <v>532</v>
      </c>
      <c r="Y105" s="4" t="s">
        <v>531</v>
      </c>
    </row>
    <row r="106" spans="1:25" x14ac:dyDescent="0.25">
      <c r="A106" s="2">
        <v>41207.850694444445</v>
      </c>
      <c r="B106" s="5" t="s">
        <v>462</v>
      </c>
      <c r="C106" s="10">
        <v>-6.5</v>
      </c>
      <c r="D106" s="5" t="s">
        <v>485</v>
      </c>
      <c r="E106" s="3" t="s">
        <v>160</v>
      </c>
      <c r="G106" s="3" t="str">
        <f t="shared" si="12"/>
        <v>10/25/2012 20:25:00</v>
      </c>
      <c r="H106" s="3">
        <f t="shared" si="13"/>
        <v>1</v>
      </c>
      <c r="I106" s="3" t="str">
        <f t="shared" si="14"/>
        <v>Minnesota</v>
      </c>
      <c r="J106" s="3" t="str">
        <f t="shared" si="15"/>
        <v>Tampa Bay</v>
      </c>
      <c r="K106" s="3" t="str">
        <f t="shared" si="10"/>
        <v>insert into Game select GameFilterId, '10/25/2012 20:25:00' as GameDateTime, (select TeamId from Team where TeamLongName = 'Minnesota') as Team1Id, (select TeamId from Team where TeamLongName = 'Tampa Bay') as Team2Id, 1 as HomeTeam from GameFilter gf where gf.GameFilterName = 'Week 08'</v>
      </c>
      <c r="L106" s="3" t="s">
        <v>513</v>
      </c>
      <c r="M106" s="4" t="s">
        <v>517</v>
      </c>
      <c r="N106" s="4" t="s">
        <v>514</v>
      </c>
      <c r="O106" s="4" t="s">
        <v>515</v>
      </c>
      <c r="P106" s="3" t="s">
        <v>529</v>
      </c>
      <c r="Q106" s="4" t="s">
        <v>516</v>
      </c>
      <c r="R106" s="4" t="str">
        <f t="shared" si="11"/>
        <v>insert into GameSpread select g.GameId, (select TeamId from Team where TeamLongName = 'Minnesota') as FavoriteTeamId, (select TeamId from Team where TeamLongName = 'Tampa Bay') as UnderdogTeamId,-6.5 as Spread from Game g where g.Team1Id = (select TeamId from Team where TeamLongName = 'Minnesota') and g.Team2Id = (select TeamId from Team where TeamLongName = 'Tampa Bay') and  g.GameFilterId = (select GameFilterId from GameFilter where GameFilterName = 'Week 08')</v>
      </c>
      <c r="S106" s="3" t="s">
        <v>526</v>
      </c>
      <c r="T106" s="4" t="s">
        <v>528</v>
      </c>
      <c r="U106" s="4" t="s">
        <v>527</v>
      </c>
      <c r="V106" s="3" t="s">
        <v>530</v>
      </c>
      <c r="W106" s="4" t="s">
        <v>533</v>
      </c>
      <c r="X106" s="4" t="s">
        <v>532</v>
      </c>
      <c r="Y106" s="4" t="s">
        <v>531</v>
      </c>
    </row>
    <row r="107" spans="1:25" x14ac:dyDescent="0.25">
      <c r="A107" s="2">
        <v>41210.541666666664</v>
      </c>
      <c r="B107" s="5" t="s">
        <v>460</v>
      </c>
      <c r="C107" s="10">
        <v>-6.5</v>
      </c>
      <c r="D107" s="5" t="s">
        <v>503</v>
      </c>
      <c r="E107" s="3" t="s">
        <v>160</v>
      </c>
      <c r="F107" s="3" t="s">
        <v>524</v>
      </c>
      <c r="G107" s="3" t="str">
        <f t="shared" si="12"/>
        <v>10/28/2012 13:00:00</v>
      </c>
      <c r="H107" s="3">
        <f t="shared" si="13"/>
        <v>2</v>
      </c>
      <c r="I107" s="3" t="str">
        <f t="shared" si="14"/>
        <v>New England</v>
      </c>
      <c r="J107" s="3" t="str">
        <f t="shared" si="15"/>
        <v>St. Louis</v>
      </c>
      <c r="K107" s="3" t="str">
        <f t="shared" si="10"/>
        <v>insert into Game select GameFilterId, '10/28/2012 13:00:00' as GameDateTime, (select TeamId from Team where TeamLongName = 'New England') as Team1Id, (select TeamId from Team where TeamLongName = 'St. Louis') as Team2Id, 2 as HomeTeam from GameFilter gf where gf.GameFilterName = 'Week 08'</v>
      </c>
      <c r="L107" s="3" t="s">
        <v>513</v>
      </c>
      <c r="M107" s="4" t="s">
        <v>517</v>
      </c>
      <c r="N107" s="4" t="s">
        <v>514</v>
      </c>
      <c r="O107" s="4" t="s">
        <v>515</v>
      </c>
      <c r="P107" s="3" t="s">
        <v>529</v>
      </c>
      <c r="Q107" s="4" t="s">
        <v>516</v>
      </c>
      <c r="R107" s="4" t="str">
        <f t="shared" si="11"/>
        <v>insert into GameSpread select g.GameId, (select TeamId from Team where TeamLongName = 'New England') as FavoriteTeamId, (select TeamId from Team where TeamLongName = 'St. Louis') as UnderdogTeamId,-6.5 as Spread from Game g where g.Team1Id = (select TeamId from Team where TeamLongName = 'New England') and g.Team2Id = (select TeamId from Team where TeamLongName = 'St. Louis') and  g.GameFilterId = (select GameFilterId from GameFilter where GameFilterName = 'Week 08')</v>
      </c>
      <c r="S107" s="3" t="s">
        <v>526</v>
      </c>
      <c r="T107" s="4" t="s">
        <v>528</v>
      </c>
      <c r="U107" s="4" t="s">
        <v>527</v>
      </c>
      <c r="V107" s="3" t="s">
        <v>530</v>
      </c>
      <c r="W107" s="4" t="s">
        <v>533</v>
      </c>
      <c r="X107" s="4" t="s">
        <v>532</v>
      </c>
      <c r="Y107" s="4" t="s">
        <v>531</v>
      </c>
    </row>
    <row r="108" spans="1:25" x14ac:dyDescent="0.25">
      <c r="A108" s="2">
        <v>41210.541666666664</v>
      </c>
      <c r="B108" s="5" t="s">
        <v>461</v>
      </c>
      <c r="C108" s="10">
        <v>-3.5</v>
      </c>
      <c r="D108" s="5" t="s">
        <v>453</v>
      </c>
      <c r="E108" s="3" t="s">
        <v>160</v>
      </c>
      <c r="G108" s="3" t="str">
        <f t="shared" si="12"/>
        <v>10/28/2012 13:00:00</v>
      </c>
      <c r="H108" s="3">
        <f t="shared" si="13"/>
        <v>1</v>
      </c>
      <c r="I108" s="3" t="str">
        <f t="shared" si="14"/>
        <v>Tennessee</v>
      </c>
      <c r="J108" s="3" t="str">
        <f t="shared" si="15"/>
        <v>Indianapolis</v>
      </c>
      <c r="K108" s="3" t="str">
        <f t="shared" si="10"/>
        <v>insert into Game select GameFilterId, '10/28/2012 13:00:00' as GameDateTime, (select TeamId from Team where TeamLongName = 'Tennessee') as Team1Id, (select TeamId from Team where TeamLongName = 'Indianapolis') as Team2Id, 1 as HomeTeam from GameFilter gf where gf.GameFilterName = 'Week 08'</v>
      </c>
      <c r="L108" s="3" t="s">
        <v>513</v>
      </c>
      <c r="M108" s="4" t="s">
        <v>517</v>
      </c>
      <c r="N108" s="4" t="s">
        <v>514</v>
      </c>
      <c r="O108" s="4" t="s">
        <v>515</v>
      </c>
      <c r="P108" s="3" t="s">
        <v>529</v>
      </c>
      <c r="Q108" s="4" t="s">
        <v>516</v>
      </c>
      <c r="R108" s="4" t="str">
        <f t="shared" si="11"/>
        <v>insert into GameSpread select g.GameId, (select TeamId from Team where TeamLongName = 'Tennessee') as FavoriteTeamId, (select TeamId from Team where TeamLongName = 'Indianapolis') as UnderdogTeamId,-3.5 as Spread from Game g where g.Team1Id = (select TeamId from Team where TeamLongName = 'Tennessee') and g.Team2Id = (select TeamId from Team where TeamLongName = 'Indianapolis') and  g.GameFilterId = (select GameFilterId from GameFilter where GameFilterName = 'Week 08')</v>
      </c>
      <c r="S108" s="3" t="s">
        <v>526</v>
      </c>
      <c r="T108" s="4" t="s">
        <v>528</v>
      </c>
      <c r="U108" s="4" t="s">
        <v>527</v>
      </c>
      <c r="V108" s="3" t="s">
        <v>530</v>
      </c>
      <c r="W108" s="4" t="s">
        <v>533</v>
      </c>
      <c r="X108" s="4" t="s">
        <v>532</v>
      </c>
      <c r="Y108" s="4" t="s">
        <v>531</v>
      </c>
    </row>
    <row r="109" spans="1:25" x14ac:dyDescent="0.25">
      <c r="A109" s="2">
        <v>41210.541666666664</v>
      </c>
      <c r="B109" s="5" t="s">
        <v>470</v>
      </c>
      <c r="C109" s="10">
        <v>-13</v>
      </c>
      <c r="D109" s="5" t="s">
        <v>463</v>
      </c>
      <c r="E109" s="3" t="s">
        <v>160</v>
      </c>
      <c r="G109" s="3" t="str">
        <f t="shared" si="12"/>
        <v>10/28/2012 13:00:00</v>
      </c>
      <c r="H109" s="3">
        <f t="shared" si="13"/>
        <v>1</v>
      </c>
      <c r="I109" s="3" t="str">
        <f t="shared" si="14"/>
        <v>Green Bay</v>
      </c>
      <c r="J109" s="3" t="str">
        <f t="shared" si="15"/>
        <v>Jacksonville</v>
      </c>
      <c r="K109" s="3" t="str">
        <f t="shared" si="10"/>
        <v>insert into Game select GameFilterId, '10/28/2012 13:00:00' as GameDateTime, (select TeamId from Team where TeamLongName = 'Green Bay') as Team1Id, (select TeamId from Team where TeamLongName = 'Jacksonville') as Team2Id, 1 as HomeTeam from GameFilter gf where gf.GameFilterName = 'Week 08'</v>
      </c>
      <c r="L109" s="3" t="s">
        <v>513</v>
      </c>
      <c r="M109" s="4" t="s">
        <v>517</v>
      </c>
      <c r="N109" s="4" t="s">
        <v>514</v>
      </c>
      <c r="O109" s="4" t="s">
        <v>515</v>
      </c>
      <c r="P109" s="3" t="s">
        <v>529</v>
      </c>
      <c r="Q109" s="4" t="s">
        <v>516</v>
      </c>
      <c r="R109" s="4" t="str">
        <f t="shared" si="11"/>
        <v>insert into GameSpread select g.GameId, (select TeamId from Team where TeamLongName = 'Green Bay') as FavoriteTeamId, (select TeamId from Team where TeamLongName = 'Jacksonville') as UnderdogTeamId,-13 as Spread from Game g where g.Team1Id = (select TeamId from Team where TeamLongName = 'Green Bay') and g.Team2Id = (select TeamId from Team where TeamLongName = 'Jacksonville') and  g.GameFilterId = (select GameFilterId from GameFilter where GameFilterName = 'Week 08')</v>
      </c>
      <c r="S109" s="3" t="s">
        <v>526</v>
      </c>
      <c r="T109" s="4" t="s">
        <v>528</v>
      </c>
      <c r="U109" s="4" t="s">
        <v>527</v>
      </c>
      <c r="V109" s="3" t="s">
        <v>530</v>
      </c>
      <c r="W109" s="4" t="s">
        <v>533</v>
      </c>
      <c r="X109" s="4" t="s">
        <v>532</v>
      </c>
      <c r="Y109" s="4" t="s">
        <v>531</v>
      </c>
    </row>
    <row r="110" spans="1:25" x14ac:dyDescent="0.25">
      <c r="A110" s="2">
        <v>41210.541666666664</v>
      </c>
      <c r="B110" s="5" t="s">
        <v>481</v>
      </c>
      <c r="C110" s="10">
        <v>-3</v>
      </c>
      <c r="D110" s="5" t="s">
        <v>455</v>
      </c>
      <c r="E110" s="3" t="s">
        <v>160</v>
      </c>
      <c r="G110" s="3" t="str">
        <f t="shared" si="12"/>
        <v>10/28/2012 13:00:00</v>
      </c>
      <c r="H110" s="3">
        <f t="shared" si="13"/>
        <v>2</v>
      </c>
      <c r="I110" s="3" t="str">
        <f t="shared" si="14"/>
        <v>San Diego</v>
      </c>
      <c r="J110" s="3" t="str">
        <f t="shared" si="15"/>
        <v>Cleveland</v>
      </c>
      <c r="K110" s="3" t="str">
        <f t="shared" si="10"/>
        <v>insert into Game select GameFilterId, '10/28/2012 13:00:00' as GameDateTime, (select TeamId from Team where TeamLongName = 'San Diego') as Team1Id, (select TeamId from Team where TeamLongName = 'Cleveland') as Team2Id, 2 as HomeTeam from GameFilter gf where gf.GameFilterName = 'Week 08'</v>
      </c>
      <c r="L110" s="3" t="s">
        <v>513</v>
      </c>
      <c r="M110" s="4" t="s">
        <v>517</v>
      </c>
      <c r="N110" s="4" t="s">
        <v>514</v>
      </c>
      <c r="O110" s="4" t="s">
        <v>515</v>
      </c>
      <c r="P110" s="3" t="s">
        <v>529</v>
      </c>
      <c r="Q110" s="4" t="s">
        <v>516</v>
      </c>
      <c r="R110" s="4" t="str">
        <f t="shared" si="11"/>
        <v>insert into GameSpread select g.GameId, (select TeamId from Team where TeamLongName = 'San Diego') as FavoriteTeamId, (select TeamId from Team where TeamLongName = 'Cleveland') as UnderdogTeamId,-3 as Spread from Game g where g.Team1Id = (select TeamId from Team where TeamLongName = 'San Diego') and g.Team2Id = (select TeamId from Team where TeamLongName = 'Cleveland') and  g.GameFilterId = (select GameFilterId from GameFilter where GameFilterName = 'Week 08')</v>
      </c>
      <c r="S110" s="3" t="s">
        <v>526</v>
      </c>
      <c r="T110" s="4" t="s">
        <v>528</v>
      </c>
      <c r="U110" s="4" t="s">
        <v>527</v>
      </c>
      <c r="V110" s="3" t="s">
        <v>530</v>
      </c>
      <c r="W110" s="4" t="s">
        <v>533</v>
      </c>
      <c r="X110" s="4" t="s">
        <v>532</v>
      </c>
      <c r="Y110" s="4" t="s">
        <v>531</v>
      </c>
    </row>
    <row r="111" spans="1:25" x14ac:dyDescent="0.25">
      <c r="A111" s="2">
        <v>41210.541666666664</v>
      </c>
      <c r="B111" s="5" t="s">
        <v>494</v>
      </c>
      <c r="C111" s="10">
        <v>-2.5</v>
      </c>
      <c r="D111" s="5" t="s">
        <v>468</v>
      </c>
      <c r="E111" s="3" t="s">
        <v>160</v>
      </c>
      <c r="G111" s="3" t="str">
        <f t="shared" si="12"/>
        <v>10/28/2012 13:00:00</v>
      </c>
      <c r="H111" s="3">
        <f t="shared" si="13"/>
        <v>1</v>
      </c>
      <c r="I111" s="3" t="str">
        <f t="shared" si="14"/>
        <v>Philadelphia</v>
      </c>
      <c r="J111" s="3" t="str">
        <f t="shared" si="15"/>
        <v>Atlanta</v>
      </c>
      <c r="K111" s="3" t="str">
        <f t="shared" si="10"/>
        <v>insert into Game select GameFilterId, '10/28/2012 13:00:00' as GameDateTime, (select TeamId from Team where TeamLongName = 'Philadelphia') as Team1Id, (select TeamId from Team where TeamLongName = 'Atlanta') as Team2Id, 1 as HomeTeam from GameFilter gf where gf.GameFilterName = 'Week 08'</v>
      </c>
      <c r="L111" s="3" t="s">
        <v>513</v>
      </c>
      <c r="M111" s="4" t="s">
        <v>517</v>
      </c>
      <c r="N111" s="4" t="s">
        <v>514</v>
      </c>
      <c r="O111" s="4" t="s">
        <v>515</v>
      </c>
      <c r="P111" s="3" t="s">
        <v>529</v>
      </c>
      <c r="Q111" s="4" t="s">
        <v>516</v>
      </c>
      <c r="R111" s="4" t="str">
        <f t="shared" si="11"/>
        <v>insert into GameSpread select g.GameId, (select TeamId from Team where TeamLongName = 'Philadelphia') as FavoriteTeamId, (select TeamId from Team where TeamLongName = 'Atlanta') as UnderdogTeamId,-2.5 as Spread from Game g where g.Team1Id = (select TeamId from Team where TeamLongName = 'Philadelphia') and g.Team2Id = (select TeamId from Team where TeamLongName = 'Atlanta') and  g.GameFilterId = (select GameFilterId from GameFilter where GameFilterName = 'Week 08')</v>
      </c>
      <c r="S111" s="3" t="s">
        <v>526</v>
      </c>
      <c r="T111" s="4" t="s">
        <v>528</v>
      </c>
      <c r="U111" s="4" t="s">
        <v>527</v>
      </c>
      <c r="V111" s="3" t="s">
        <v>530</v>
      </c>
      <c r="W111" s="4" t="s">
        <v>533</v>
      </c>
      <c r="X111" s="4" t="s">
        <v>532</v>
      </c>
      <c r="Y111" s="4" t="s">
        <v>531</v>
      </c>
    </row>
    <row r="112" spans="1:25" x14ac:dyDescent="0.25">
      <c r="A112" s="2">
        <v>41210.541666666664</v>
      </c>
      <c r="B112" s="5" t="s">
        <v>466</v>
      </c>
      <c r="C112" s="10">
        <v>-3</v>
      </c>
      <c r="D112" s="5" t="s">
        <v>474</v>
      </c>
      <c r="E112" s="3" t="s">
        <v>160</v>
      </c>
      <c r="G112" s="3" t="str">
        <f t="shared" si="12"/>
        <v>10/28/2012 13:00:00</v>
      </c>
      <c r="H112" s="3">
        <f t="shared" si="13"/>
        <v>1</v>
      </c>
      <c r="I112" s="3" t="str">
        <f t="shared" si="14"/>
        <v>Detroit</v>
      </c>
      <c r="J112" s="3" t="str">
        <f t="shared" si="15"/>
        <v>Seattle</v>
      </c>
      <c r="K112" s="3" t="str">
        <f t="shared" si="10"/>
        <v>insert into Game select GameFilterId, '10/28/2012 13:00:00' as GameDateTime, (select TeamId from Team where TeamLongName = 'Detroit') as Team1Id, (select TeamId from Team where TeamLongName = 'Seattle') as Team2Id, 1 as HomeTeam from GameFilter gf where gf.GameFilterName = 'Week 08'</v>
      </c>
      <c r="L112" s="3" t="s">
        <v>513</v>
      </c>
      <c r="M112" s="4" t="s">
        <v>517</v>
      </c>
      <c r="N112" s="4" t="s">
        <v>514</v>
      </c>
      <c r="O112" s="4" t="s">
        <v>515</v>
      </c>
      <c r="P112" s="3" t="s">
        <v>529</v>
      </c>
      <c r="Q112" s="4" t="s">
        <v>516</v>
      </c>
      <c r="R112" s="4" t="str">
        <f t="shared" si="11"/>
        <v>insert into GameSpread select g.GameId, (select TeamId from Team where TeamLongName = 'Detroit') as FavoriteTeamId, (select TeamId from Team where TeamLongName = 'Seattle') as UnderdogTeamId,-3 as Spread from Game g where g.Team1Id = (select TeamId from Team where TeamLongName = 'Detroit') and g.Team2Id = (select TeamId from Team where TeamLongName = 'Seattle') and  g.GameFilterId = (select GameFilterId from GameFilter where GameFilterName = 'Week 08')</v>
      </c>
      <c r="S112" s="3" t="s">
        <v>526</v>
      </c>
      <c r="T112" s="4" t="s">
        <v>528</v>
      </c>
      <c r="U112" s="4" t="s">
        <v>527</v>
      </c>
      <c r="V112" s="3" t="s">
        <v>530</v>
      </c>
      <c r="W112" s="4" t="s">
        <v>533</v>
      </c>
      <c r="X112" s="4" t="s">
        <v>532</v>
      </c>
      <c r="Y112" s="4" t="s">
        <v>531</v>
      </c>
    </row>
    <row r="113" spans="1:25" x14ac:dyDescent="0.25">
      <c r="A113" s="2">
        <v>41210.541666666664</v>
      </c>
      <c r="B113" s="5" t="s">
        <v>456</v>
      </c>
      <c r="C113" s="10">
        <v>-2.5</v>
      </c>
      <c r="D113" s="5" t="s">
        <v>465</v>
      </c>
      <c r="E113" s="3" t="s">
        <v>160</v>
      </c>
      <c r="G113" s="3" t="str">
        <f t="shared" si="12"/>
        <v>10/28/2012 13:00:00</v>
      </c>
      <c r="H113" s="3">
        <f t="shared" si="13"/>
        <v>1</v>
      </c>
      <c r="I113" s="3" t="str">
        <f t="shared" si="14"/>
        <v>NY Jets</v>
      </c>
      <c r="J113" s="3" t="str">
        <f t="shared" si="15"/>
        <v>Miami</v>
      </c>
      <c r="K113" s="3" t="str">
        <f t="shared" si="10"/>
        <v>insert into Game select GameFilterId, '10/28/2012 13:00:00' as GameDateTime, (select TeamId from Team where TeamLongName = 'NY Jets') as Team1Id, (select TeamId from Team where TeamLongName = 'Miami') as Team2Id, 1 as HomeTeam from GameFilter gf where gf.GameFilterName = 'Week 08'</v>
      </c>
      <c r="L113" s="3" t="s">
        <v>513</v>
      </c>
      <c r="M113" s="4" t="s">
        <v>517</v>
      </c>
      <c r="N113" s="4" t="s">
        <v>514</v>
      </c>
      <c r="O113" s="4" t="s">
        <v>515</v>
      </c>
      <c r="P113" s="3" t="s">
        <v>529</v>
      </c>
      <c r="Q113" s="4" t="s">
        <v>516</v>
      </c>
      <c r="R113" s="4" t="str">
        <f t="shared" si="11"/>
        <v>insert into GameSpread select g.GameId, (select TeamId from Team where TeamLongName = 'NY Jets') as FavoriteTeamId, (select TeamId from Team where TeamLongName = 'Miami') as UnderdogTeamId,-2.5 as Spread from Game g where g.Team1Id = (select TeamId from Team where TeamLongName = 'NY Jets') and g.Team2Id = (select TeamId from Team where TeamLongName = 'Miami') and  g.GameFilterId = (select GameFilterId from GameFilter where GameFilterName = 'Week 08')</v>
      </c>
      <c r="S113" s="3" t="s">
        <v>526</v>
      </c>
      <c r="T113" s="4" t="s">
        <v>528</v>
      </c>
      <c r="U113" s="4" t="s">
        <v>527</v>
      </c>
      <c r="V113" s="3" t="s">
        <v>530</v>
      </c>
      <c r="W113" s="4" t="s">
        <v>533</v>
      </c>
      <c r="X113" s="4" t="s">
        <v>532</v>
      </c>
      <c r="Y113" s="4" t="s">
        <v>531</v>
      </c>
    </row>
    <row r="114" spans="1:25" x14ac:dyDescent="0.25">
      <c r="A114" s="2">
        <v>41210.541666666664</v>
      </c>
      <c r="B114" s="5" t="s">
        <v>452</v>
      </c>
      <c r="C114" s="10">
        <v>-8</v>
      </c>
      <c r="D114" s="5" t="s">
        <v>472</v>
      </c>
      <c r="E114" s="3" t="s">
        <v>160</v>
      </c>
      <c r="G114" s="3" t="str">
        <f t="shared" si="12"/>
        <v>10/28/2012 13:00:00</v>
      </c>
      <c r="H114" s="3">
        <f t="shared" si="13"/>
        <v>1</v>
      </c>
      <c r="I114" s="3" t="str">
        <f t="shared" si="14"/>
        <v>Chicago</v>
      </c>
      <c r="J114" s="3" t="str">
        <f t="shared" si="15"/>
        <v>Carolina</v>
      </c>
      <c r="K114" s="3" t="str">
        <f t="shared" si="10"/>
        <v>insert into Game select GameFilterId, '10/28/2012 13:00:00' as GameDateTime, (select TeamId from Team where TeamLongName = 'Chicago') as Team1Id, (select TeamId from Team where TeamLongName = 'Carolina') as Team2Id, 1 as HomeTeam from GameFilter gf where gf.GameFilterName = 'Week 08'</v>
      </c>
      <c r="L114" s="3" t="s">
        <v>513</v>
      </c>
      <c r="M114" s="4" t="s">
        <v>517</v>
      </c>
      <c r="N114" s="4" t="s">
        <v>514</v>
      </c>
      <c r="O114" s="4" t="s">
        <v>515</v>
      </c>
      <c r="P114" s="3" t="s">
        <v>529</v>
      </c>
      <c r="Q114" s="4" t="s">
        <v>516</v>
      </c>
      <c r="R114" s="4" t="str">
        <f t="shared" si="11"/>
        <v>insert into GameSpread select g.GameId, (select TeamId from Team where TeamLongName = 'Chicago') as FavoriteTeamId, (select TeamId from Team where TeamLongName = 'Carolina') as UnderdogTeamId,-8 as Spread from Game g where g.Team1Id = (select TeamId from Team where TeamLongName = 'Chicago') and g.Team2Id = (select TeamId from Team where TeamLongName = 'Carolina') and  g.GameFilterId = (select GameFilterId from GameFilter where GameFilterName = 'Week 08')</v>
      </c>
      <c r="S114" s="3" t="s">
        <v>526</v>
      </c>
      <c r="T114" s="4" t="s">
        <v>528</v>
      </c>
      <c r="U114" s="4" t="s">
        <v>527</v>
      </c>
      <c r="V114" s="3" t="s">
        <v>530</v>
      </c>
      <c r="W114" s="4" t="s">
        <v>533</v>
      </c>
      <c r="X114" s="4" t="s">
        <v>532</v>
      </c>
      <c r="Y114" s="4" t="s">
        <v>531</v>
      </c>
    </row>
    <row r="115" spans="1:25" x14ac:dyDescent="0.25">
      <c r="A115" s="2">
        <v>41210.541666666664</v>
      </c>
      <c r="B115" s="5" t="s">
        <v>504</v>
      </c>
      <c r="C115" s="10">
        <v>-5</v>
      </c>
      <c r="D115" s="5" t="s">
        <v>459</v>
      </c>
      <c r="E115" s="3" t="s">
        <v>160</v>
      </c>
      <c r="G115" s="3" t="str">
        <f t="shared" si="12"/>
        <v>10/28/2012 13:00:00</v>
      </c>
      <c r="H115" s="3">
        <f t="shared" si="13"/>
        <v>1</v>
      </c>
      <c r="I115" s="3" t="str">
        <f t="shared" si="14"/>
        <v>Pittsburgh</v>
      </c>
      <c r="J115" s="3" t="str">
        <f t="shared" si="15"/>
        <v>Washington</v>
      </c>
      <c r="K115" s="3" t="str">
        <f t="shared" si="10"/>
        <v>insert into Game select GameFilterId, '10/28/2012 13:00:00' as GameDateTime, (select TeamId from Team where TeamLongName = 'Pittsburgh') as Team1Id, (select TeamId from Team where TeamLongName = 'Washington') as Team2Id, 1 as HomeTeam from GameFilter gf where gf.GameFilterName = 'Week 08'</v>
      </c>
      <c r="L115" s="3" t="s">
        <v>513</v>
      </c>
      <c r="M115" s="4" t="s">
        <v>517</v>
      </c>
      <c r="N115" s="4" t="s">
        <v>514</v>
      </c>
      <c r="O115" s="4" t="s">
        <v>515</v>
      </c>
      <c r="P115" s="3" t="s">
        <v>529</v>
      </c>
      <c r="Q115" s="4" t="s">
        <v>516</v>
      </c>
      <c r="R115" s="4" t="str">
        <f t="shared" si="11"/>
        <v>insert into GameSpread select g.GameId, (select TeamId from Team where TeamLongName = 'Pittsburgh') as FavoriteTeamId, (select TeamId from Team where TeamLongName = 'Washington') as UnderdogTeamId,-5 as Spread from Game g where g.Team1Id = (select TeamId from Team where TeamLongName = 'Pittsburgh') and g.Team2Id = (select TeamId from Team where TeamLongName = 'Washington') and  g.GameFilterId = (select GameFilterId from GameFilter where GameFilterName = 'Week 08')</v>
      </c>
      <c r="S115" s="3" t="s">
        <v>526</v>
      </c>
      <c r="T115" s="4" t="s">
        <v>528</v>
      </c>
      <c r="U115" s="4" t="s">
        <v>527</v>
      </c>
      <c r="V115" s="3" t="s">
        <v>530</v>
      </c>
      <c r="W115" s="4" t="s">
        <v>533</v>
      </c>
      <c r="X115" s="4" t="s">
        <v>532</v>
      </c>
      <c r="Y115" s="4" t="s">
        <v>531</v>
      </c>
    </row>
    <row r="116" spans="1:25" x14ac:dyDescent="0.25">
      <c r="A116" s="2">
        <v>41210.670138888891</v>
      </c>
      <c r="B116" s="5" t="s">
        <v>469</v>
      </c>
      <c r="C116" s="10">
        <v>-1.5</v>
      </c>
      <c r="D116" s="5" t="s">
        <v>496</v>
      </c>
      <c r="E116" s="3" t="s">
        <v>160</v>
      </c>
      <c r="G116" s="3" t="str">
        <f t="shared" si="12"/>
        <v>10/28/2012 16:05:00</v>
      </c>
      <c r="H116" s="3">
        <f t="shared" si="13"/>
        <v>1</v>
      </c>
      <c r="I116" s="3" t="str">
        <f t="shared" si="14"/>
        <v>Kansas City</v>
      </c>
      <c r="J116" s="3" t="str">
        <f t="shared" si="15"/>
        <v>Oakland</v>
      </c>
      <c r="K116" s="3" t="str">
        <f t="shared" si="10"/>
        <v>insert into Game select GameFilterId, '10/28/2012 16:05:00' as GameDateTime, (select TeamId from Team where TeamLongName = 'Kansas City') as Team1Id, (select TeamId from Team where TeamLongName = 'Oakland') as Team2Id, 1 as HomeTeam from GameFilter gf where gf.GameFilterName = 'Week 08'</v>
      </c>
      <c r="L116" s="3" t="s">
        <v>513</v>
      </c>
      <c r="M116" s="4" t="s">
        <v>517</v>
      </c>
      <c r="N116" s="4" t="s">
        <v>514</v>
      </c>
      <c r="O116" s="4" t="s">
        <v>515</v>
      </c>
      <c r="P116" s="3" t="s">
        <v>529</v>
      </c>
      <c r="Q116" s="4" t="s">
        <v>516</v>
      </c>
      <c r="R116" s="4" t="str">
        <f t="shared" si="11"/>
        <v>insert into GameSpread select g.GameId, (select TeamId from Team where TeamLongName = 'Kansas City') as FavoriteTeamId, (select TeamId from Team where TeamLongName = 'Oakland') as UnderdogTeamId,-1.5 as Spread from Game g where g.Team1Id = (select TeamId from Team where TeamLongName = 'Kansas City') and g.Team2Id = (select TeamId from Team where TeamLongName = 'Oakland') and  g.GameFilterId = (select GameFilterId from GameFilter where GameFilterName = 'Week 08')</v>
      </c>
      <c r="S116" s="3" t="s">
        <v>526</v>
      </c>
      <c r="T116" s="4" t="s">
        <v>528</v>
      </c>
      <c r="U116" s="4" t="s">
        <v>527</v>
      </c>
      <c r="V116" s="3" t="s">
        <v>530</v>
      </c>
      <c r="W116" s="4" t="s">
        <v>533</v>
      </c>
      <c r="X116" s="4" t="s">
        <v>532</v>
      </c>
      <c r="Y116" s="4" t="s">
        <v>531</v>
      </c>
    </row>
    <row r="117" spans="1:25" x14ac:dyDescent="0.25">
      <c r="A117" s="2">
        <v>41210.684027777781</v>
      </c>
      <c r="B117" s="5" t="s">
        <v>520</v>
      </c>
      <c r="C117" s="10">
        <v>-1</v>
      </c>
      <c r="D117" s="5" t="s">
        <v>521</v>
      </c>
      <c r="E117" s="3" t="s">
        <v>160</v>
      </c>
      <c r="G117" s="3" t="str">
        <f t="shared" si="12"/>
        <v>10/28/2012 16:25:00</v>
      </c>
      <c r="H117" s="3">
        <f t="shared" si="13"/>
        <v>2</v>
      </c>
      <c r="I117" s="3" t="str">
        <f t="shared" si="14"/>
        <v>NY Giants</v>
      </c>
      <c r="J117" s="3" t="str">
        <f t="shared" si="15"/>
        <v>Dallas</v>
      </c>
      <c r="K117" s="3" t="str">
        <f t="shared" si="10"/>
        <v>insert into Game select GameFilterId, '10/28/2012 16:25:00' as GameDateTime, (select TeamId from Team where TeamLongName = 'NY Giants') as Team1Id, (select TeamId from Team where TeamLongName = 'Dallas') as Team2Id, 2 as HomeTeam from GameFilter gf where gf.GameFilterName = 'Week 08'</v>
      </c>
      <c r="L117" s="3" t="s">
        <v>513</v>
      </c>
      <c r="M117" s="4" t="s">
        <v>517</v>
      </c>
      <c r="N117" s="4" t="s">
        <v>514</v>
      </c>
      <c r="O117" s="4" t="s">
        <v>515</v>
      </c>
      <c r="P117" s="3" t="s">
        <v>529</v>
      </c>
      <c r="Q117" s="4" t="s">
        <v>516</v>
      </c>
      <c r="R117" s="4" t="str">
        <f t="shared" si="11"/>
        <v>insert into GameSpread select g.GameId, (select TeamId from Team where TeamLongName = 'NY Giants') as FavoriteTeamId, (select TeamId from Team where TeamLongName = 'Dallas') as UnderdogTeamId,-1 as Spread from Game g where g.Team1Id = (select TeamId from Team where TeamLongName = 'NY Giants') and g.Team2Id = (select TeamId from Team where TeamLongName = 'Dallas') and  g.GameFilterId = (select GameFilterId from GameFilter where GameFilterName = 'Week 08')</v>
      </c>
      <c r="S117" s="3" t="s">
        <v>526</v>
      </c>
      <c r="T117" s="4" t="s">
        <v>528</v>
      </c>
      <c r="U117" s="4" t="s">
        <v>527</v>
      </c>
      <c r="V117" s="3" t="s">
        <v>530</v>
      </c>
      <c r="W117" s="4" t="s">
        <v>533</v>
      </c>
      <c r="X117" s="4" t="s">
        <v>532</v>
      </c>
      <c r="Y117" s="4" t="s">
        <v>531</v>
      </c>
    </row>
    <row r="118" spans="1:25" x14ac:dyDescent="0.25">
      <c r="A118" s="2">
        <v>41210.854166666664</v>
      </c>
      <c r="B118" s="5" t="s">
        <v>476</v>
      </c>
      <c r="C118" s="10">
        <v>-6</v>
      </c>
      <c r="D118" s="5" t="s">
        <v>490</v>
      </c>
      <c r="E118" s="3" t="s">
        <v>160</v>
      </c>
      <c r="G118" s="3" t="str">
        <f t="shared" si="12"/>
        <v>10/28/2012 20:30:00</v>
      </c>
      <c r="H118" s="3">
        <f t="shared" si="13"/>
        <v>1</v>
      </c>
      <c r="I118" s="3" t="str">
        <f t="shared" si="14"/>
        <v>Denver</v>
      </c>
      <c r="J118" s="3" t="str">
        <f t="shared" si="15"/>
        <v>New Orleans</v>
      </c>
      <c r="K118" s="3" t="str">
        <f t="shared" si="10"/>
        <v>insert into Game select GameFilterId, '10/28/2012 20:30:00' as GameDateTime, (select TeamId from Team where TeamLongName = 'Denver') as Team1Id, (select TeamId from Team where TeamLongName = 'New Orleans') as Team2Id, 1 as HomeTeam from GameFilter gf where gf.GameFilterName = 'Week 08'</v>
      </c>
      <c r="L118" s="3" t="s">
        <v>513</v>
      </c>
      <c r="M118" s="4" t="s">
        <v>517</v>
      </c>
      <c r="N118" s="4" t="s">
        <v>514</v>
      </c>
      <c r="O118" s="4" t="s">
        <v>515</v>
      </c>
      <c r="P118" s="3" t="s">
        <v>529</v>
      </c>
      <c r="Q118" s="4" t="s">
        <v>516</v>
      </c>
      <c r="R118" s="4" t="str">
        <f t="shared" si="11"/>
        <v>insert into GameSpread select g.GameId, (select TeamId from Team where TeamLongName = 'Denver') as FavoriteTeamId, (select TeamId from Team where TeamLongName = 'New Orleans') as UnderdogTeamId,-6 as Spread from Game g where g.Team1Id = (select TeamId from Team where TeamLongName = 'Denver') and g.Team2Id = (select TeamId from Team where TeamLongName = 'New Orleans') and  g.GameFilterId = (select GameFilterId from GameFilter where GameFilterName = 'Week 08')</v>
      </c>
      <c r="S118" s="3" t="s">
        <v>526</v>
      </c>
      <c r="T118" s="4" t="s">
        <v>528</v>
      </c>
      <c r="U118" s="4" t="s">
        <v>527</v>
      </c>
      <c r="V118" s="3" t="s">
        <v>530</v>
      </c>
      <c r="W118" s="4" t="s">
        <v>533</v>
      </c>
      <c r="X118" s="4" t="s">
        <v>532</v>
      </c>
      <c r="Y118" s="4" t="s">
        <v>531</v>
      </c>
    </row>
    <row r="119" spans="1:25" x14ac:dyDescent="0.25">
      <c r="A119" s="2">
        <v>41211.861111111109</v>
      </c>
      <c r="B119" s="5" t="s">
        <v>471</v>
      </c>
      <c r="C119" s="10">
        <v>-6.5</v>
      </c>
      <c r="D119" s="5" t="s">
        <v>475</v>
      </c>
      <c r="E119" s="3" t="s">
        <v>160</v>
      </c>
      <c r="G119" s="3" t="str">
        <f t="shared" si="12"/>
        <v>10/29/2012 20:40:00</v>
      </c>
      <c r="H119" s="3">
        <f t="shared" si="13"/>
        <v>2</v>
      </c>
      <c r="I119" s="3" t="str">
        <f t="shared" si="14"/>
        <v>San Francisco</v>
      </c>
      <c r="J119" s="3" t="str">
        <f t="shared" si="15"/>
        <v>Arizona</v>
      </c>
      <c r="K119" s="3" t="str">
        <f t="shared" si="10"/>
        <v>insert into Game select GameFilterId, '10/29/2012 20:40:00' as GameDateTime, (select TeamId from Team where TeamLongName = 'San Francisco') as Team1Id, (select TeamId from Team where TeamLongName = 'Arizona') as Team2Id, 2 as HomeTeam from GameFilter gf where gf.GameFilterName = 'Week 08'</v>
      </c>
      <c r="L119" s="3" t="s">
        <v>513</v>
      </c>
      <c r="M119" s="4" t="s">
        <v>517</v>
      </c>
      <c r="N119" s="4" t="s">
        <v>514</v>
      </c>
      <c r="O119" s="4" t="s">
        <v>515</v>
      </c>
      <c r="P119" s="3" t="s">
        <v>529</v>
      </c>
      <c r="Q119" s="4" t="s">
        <v>516</v>
      </c>
      <c r="R119" s="4" t="str">
        <f t="shared" si="11"/>
        <v>insert into GameSpread select g.GameId, (select TeamId from Team where TeamLongName = 'San Francisco') as FavoriteTeamId, (select TeamId from Team where TeamLongName = 'Arizona') as UnderdogTeamId,-6.5 as Spread from Game g where g.Team1Id = (select TeamId from Team where TeamLongName = 'San Francisco') and g.Team2Id = (select TeamId from Team where TeamLongName = 'Arizona') and  g.GameFilterId = (select GameFilterId from GameFilter where GameFilterName = 'Week 08')</v>
      </c>
      <c r="S119" s="3" t="s">
        <v>526</v>
      </c>
      <c r="T119" s="4" t="s">
        <v>528</v>
      </c>
      <c r="U119" s="4" t="s">
        <v>527</v>
      </c>
      <c r="V119" s="3" t="s">
        <v>530</v>
      </c>
      <c r="W119" s="4" t="s">
        <v>533</v>
      </c>
      <c r="X119" s="4" t="s">
        <v>532</v>
      </c>
      <c r="Y119" s="4" t="s">
        <v>531</v>
      </c>
    </row>
    <row r="120" spans="1:25" x14ac:dyDescent="0.25">
      <c r="A120" s="2">
        <v>41214.850694444445</v>
      </c>
      <c r="B120" s="5" t="s">
        <v>506</v>
      </c>
      <c r="C120" s="10">
        <v>-8</v>
      </c>
      <c r="D120" s="5" t="s">
        <v>493</v>
      </c>
      <c r="E120" s="3" t="s">
        <v>161</v>
      </c>
      <c r="G120" s="3" t="str">
        <f t="shared" si="12"/>
        <v>11/01/2012 20:25:00</v>
      </c>
      <c r="H120" s="3">
        <f t="shared" si="13"/>
        <v>1</v>
      </c>
      <c r="I120" s="3" t="str">
        <f t="shared" si="14"/>
        <v>San Diego</v>
      </c>
      <c r="J120" s="3" t="str">
        <f t="shared" si="15"/>
        <v>Kansas City</v>
      </c>
      <c r="K120" s="3" t="str">
        <f t="shared" si="10"/>
        <v>insert into Game select GameFilterId, '11/01/2012 20:25:00' as GameDateTime, (select TeamId from Team where TeamLongName = 'San Diego') as Team1Id, (select TeamId from Team where TeamLongName = 'Kansas City') as Team2Id, 1 as HomeTeam from GameFilter gf where gf.GameFilterName = 'Week 09'</v>
      </c>
      <c r="L120" s="3" t="s">
        <v>513</v>
      </c>
      <c r="M120" s="4" t="s">
        <v>517</v>
      </c>
      <c r="N120" s="4" t="s">
        <v>514</v>
      </c>
      <c r="O120" s="4" t="s">
        <v>515</v>
      </c>
      <c r="P120" s="3" t="s">
        <v>529</v>
      </c>
      <c r="Q120" s="4" t="s">
        <v>516</v>
      </c>
      <c r="R120" s="4" t="str">
        <f t="shared" si="11"/>
        <v>insert into GameSpread select g.GameId, (select TeamId from Team where TeamLongName = 'San Diego') as FavoriteTeamId, (select TeamId from Team where TeamLongName = 'Kansas City') as UnderdogTeamId,-8 as Spread from Game g where g.Team1Id = (select TeamId from Team where TeamLongName = 'San Diego') and g.Team2Id = (select TeamId from Team where TeamLongName = 'Kansas City') and  g.GameFilterId = (select GameFilterId from GameFilter where GameFilterName = 'Week 09')</v>
      </c>
      <c r="S120" s="3" t="s">
        <v>526</v>
      </c>
      <c r="T120" s="4" t="s">
        <v>528</v>
      </c>
      <c r="U120" s="4" t="s">
        <v>527</v>
      </c>
      <c r="V120" s="3" t="s">
        <v>530</v>
      </c>
      <c r="W120" s="4" t="s">
        <v>533</v>
      </c>
      <c r="X120" s="4" t="s">
        <v>532</v>
      </c>
      <c r="Y120" s="4" t="s">
        <v>531</v>
      </c>
    </row>
    <row r="121" spans="1:25" x14ac:dyDescent="0.25">
      <c r="A121" s="2">
        <v>41217.541666666664</v>
      </c>
      <c r="B121" s="5" t="s">
        <v>511</v>
      </c>
      <c r="C121" s="10">
        <v>-3.5</v>
      </c>
      <c r="D121" s="5" t="s">
        <v>498</v>
      </c>
      <c r="E121" s="3" t="s">
        <v>161</v>
      </c>
      <c r="G121" s="3" t="str">
        <f t="shared" si="12"/>
        <v>11/04/2012 13:00:00</v>
      </c>
      <c r="H121" s="3">
        <f t="shared" si="13"/>
        <v>2</v>
      </c>
      <c r="I121" s="3" t="str">
        <f t="shared" si="14"/>
        <v>Denver</v>
      </c>
      <c r="J121" s="3" t="str">
        <f t="shared" si="15"/>
        <v>Cincinnati</v>
      </c>
      <c r="K121" s="3" t="str">
        <f t="shared" si="10"/>
        <v>insert into Game select GameFilterId, '11/04/2012 13:00:00' as GameDateTime, (select TeamId from Team where TeamLongName = 'Denver') as Team1Id, (select TeamId from Team where TeamLongName = 'Cincinnati') as Team2Id, 2 as HomeTeam from GameFilter gf where gf.GameFilterName = 'Week 09'</v>
      </c>
      <c r="L121" s="3" t="s">
        <v>513</v>
      </c>
      <c r="M121" s="4" t="s">
        <v>517</v>
      </c>
      <c r="N121" s="4" t="s">
        <v>514</v>
      </c>
      <c r="O121" s="4" t="s">
        <v>515</v>
      </c>
      <c r="P121" s="3" t="s">
        <v>529</v>
      </c>
      <c r="Q121" s="4" t="s">
        <v>516</v>
      </c>
      <c r="R121" s="4" t="str">
        <f t="shared" si="11"/>
        <v>insert into GameSpread select g.GameId, (select TeamId from Team where TeamLongName = 'Denver') as FavoriteTeamId, (select TeamId from Team where TeamLongName = 'Cincinnati') as UnderdogTeamId,-3.5 as Spread from Game g where g.Team1Id = (select TeamId from Team where TeamLongName = 'Denver') and g.Team2Id = (select TeamId from Team where TeamLongName = 'Cincinnati') and  g.GameFilterId = (select GameFilterId from GameFilter where GameFilterName = 'Week 09')</v>
      </c>
      <c r="S121" s="3" t="s">
        <v>526</v>
      </c>
      <c r="T121" s="4" t="s">
        <v>528</v>
      </c>
      <c r="U121" s="4" t="s">
        <v>527</v>
      </c>
      <c r="V121" s="3" t="s">
        <v>530</v>
      </c>
      <c r="W121" s="4" t="s">
        <v>533</v>
      </c>
      <c r="X121" s="4" t="s">
        <v>532</v>
      </c>
      <c r="Y121" s="4" t="s">
        <v>531</v>
      </c>
    </row>
    <row r="122" spans="1:25" x14ac:dyDescent="0.25">
      <c r="A122" s="2">
        <v>41217.541666666664</v>
      </c>
      <c r="B122" s="5" t="s">
        <v>470</v>
      </c>
      <c r="C122" s="10">
        <v>-10</v>
      </c>
      <c r="D122" s="5" t="s">
        <v>487</v>
      </c>
      <c r="E122" s="3" t="s">
        <v>161</v>
      </c>
      <c r="G122" s="3" t="str">
        <f t="shared" si="12"/>
        <v>11/04/2012 13:00:00</v>
      </c>
      <c r="H122" s="3">
        <f t="shared" si="13"/>
        <v>1</v>
      </c>
      <c r="I122" s="3" t="str">
        <f t="shared" si="14"/>
        <v>Green Bay</v>
      </c>
      <c r="J122" s="3" t="str">
        <f t="shared" si="15"/>
        <v>Arizona</v>
      </c>
      <c r="K122" s="3" t="str">
        <f t="shared" si="10"/>
        <v>insert into Game select GameFilterId, '11/04/2012 13:00:00' as GameDateTime, (select TeamId from Team where TeamLongName = 'Green Bay') as Team1Id, (select TeamId from Team where TeamLongName = 'Arizona') as Team2Id, 1 as HomeTeam from GameFilter gf where gf.GameFilterName = 'Week 09'</v>
      </c>
      <c r="L122" s="3" t="s">
        <v>513</v>
      </c>
      <c r="M122" s="4" t="s">
        <v>517</v>
      </c>
      <c r="N122" s="4" t="s">
        <v>514</v>
      </c>
      <c r="O122" s="4" t="s">
        <v>515</v>
      </c>
      <c r="P122" s="3" t="s">
        <v>529</v>
      </c>
      <c r="Q122" s="4" t="s">
        <v>516</v>
      </c>
      <c r="R122" s="4" t="str">
        <f t="shared" si="11"/>
        <v>insert into GameSpread select g.GameId, (select TeamId from Team where TeamLongName = 'Green Bay') as FavoriteTeamId, (select TeamId from Team where TeamLongName = 'Arizona') as UnderdogTeamId,-10 as Spread from Game g where g.Team1Id = (select TeamId from Team where TeamLongName = 'Green Bay') and g.Team2Id = (select TeamId from Team where TeamLongName = 'Arizona') and  g.GameFilterId = (select GameFilterId from GameFilter where GameFilterName = 'Week 09')</v>
      </c>
      <c r="S122" s="3" t="s">
        <v>526</v>
      </c>
      <c r="T122" s="4" t="s">
        <v>528</v>
      </c>
      <c r="U122" s="4" t="s">
        <v>527</v>
      </c>
      <c r="V122" s="3" t="s">
        <v>530</v>
      </c>
      <c r="W122" s="4" t="s">
        <v>533</v>
      </c>
      <c r="X122" s="4" t="s">
        <v>532</v>
      </c>
      <c r="Y122" s="4" t="s">
        <v>531</v>
      </c>
    </row>
    <row r="123" spans="1:25" x14ac:dyDescent="0.25">
      <c r="A123" s="2">
        <v>41217.541666666664</v>
      </c>
      <c r="B123" s="5" t="s">
        <v>465</v>
      </c>
      <c r="C123" s="10">
        <v>-2.5</v>
      </c>
      <c r="D123" s="5" t="s">
        <v>489</v>
      </c>
      <c r="E123" s="3" t="s">
        <v>161</v>
      </c>
      <c r="G123" s="3" t="str">
        <f t="shared" si="12"/>
        <v>11/04/2012 13:00:00</v>
      </c>
      <c r="H123" s="3">
        <f t="shared" si="13"/>
        <v>2</v>
      </c>
      <c r="I123" s="3" t="str">
        <f t="shared" si="14"/>
        <v>Miami</v>
      </c>
      <c r="J123" s="3" t="str">
        <f t="shared" si="15"/>
        <v>Indianapolis</v>
      </c>
      <c r="K123" s="3" t="str">
        <f t="shared" si="10"/>
        <v>insert into Game select GameFilterId, '11/04/2012 13:00:00' as GameDateTime, (select TeamId from Team where TeamLongName = 'Miami') as Team1Id, (select TeamId from Team where TeamLongName = 'Indianapolis') as Team2Id, 2 as HomeTeam from GameFilter gf where gf.GameFilterName = 'Week 09'</v>
      </c>
      <c r="L123" s="3" t="s">
        <v>513</v>
      </c>
      <c r="M123" s="4" t="s">
        <v>517</v>
      </c>
      <c r="N123" s="4" t="s">
        <v>514</v>
      </c>
      <c r="O123" s="4" t="s">
        <v>515</v>
      </c>
      <c r="P123" s="3" t="s">
        <v>529</v>
      </c>
      <c r="Q123" s="4" t="s">
        <v>516</v>
      </c>
      <c r="R123" s="4" t="str">
        <f t="shared" si="11"/>
        <v>insert into GameSpread select g.GameId, (select TeamId from Team where TeamLongName = 'Miami') as FavoriteTeamId, (select TeamId from Team where TeamLongName = 'Indianapolis') as UnderdogTeamId,-2.5 as Spread from Game g where g.Team1Id = (select TeamId from Team where TeamLongName = 'Miami') and g.Team2Id = (select TeamId from Team where TeamLongName = 'Indianapolis') and  g.GameFilterId = (select GameFilterId from GameFilter where GameFilterName = 'Week 09')</v>
      </c>
      <c r="S123" s="3" t="s">
        <v>526</v>
      </c>
      <c r="T123" s="4" t="s">
        <v>528</v>
      </c>
      <c r="U123" s="4" t="s">
        <v>527</v>
      </c>
      <c r="V123" s="3" t="s">
        <v>530</v>
      </c>
      <c r="W123" s="4" t="s">
        <v>533</v>
      </c>
      <c r="X123" s="4" t="s">
        <v>532</v>
      </c>
      <c r="Y123" s="4" t="s">
        <v>531</v>
      </c>
    </row>
    <row r="124" spans="1:25" x14ac:dyDescent="0.25">
      <c r="A124" s="2">
        <v>41217.541666666664</v>
      </c>
      <c r="B124" s="5" t="s">
        <v>495</v>
      </c>
      <c r="C124" s="10">
        <v>-3.5</v>
      </c>
      <c r="D124" s="5" t="s">
        <v>455</v>
      </c>
      <c r="E124" s="3" t="s">
        <v>161</v>
      </c>
      <c r="G124" s="3" t="str">
        <f t="shared" si="12"/>
        <v>11/04/2012 13:00:00</v>
      </c>
      <c r="H124" s="3">
        <f t="shared" si="13"/>
        <v>2</v>
      </c>
      <c r="I124" s="3" t="str">
        <f t="shared" si="14"/>
        <v>Baltimore</v>
      </c>
      <c r="J124" s="3" t="str">
        <f t="shared" si="15"/>
        <v>Cleveland</v>
      </c>
      <c r="K124" s="3" t="str">
        <f t="shared" si="10"/>
        <v>insert into Game select GameFilterId, '11/04/2012 13:00:00' as GameDateTime, (select TeamId from Team where TeamLongName = 'Baltimore') as Team1Id, (select TeamId from Team where TeamLongName = 'Cleveland') as Team2Id, 2 as HomeTeam from GameFilter gf where gf.GameFilterName = 'Week 09'</v>
      </c>
      <c r="L124" s="3" t="s">
        <v>513</v>
      </c>
      <c r="M124" s="4" t="s">
        <v>517</v>
      </c>
      <c r="N124" s="4" t="s">
        <v>514</v>
      </c>
      <c r="O124" s="4" t="s">
        <v>515</v>
      </c>
      <c r="P124" s="3" t="s">
        <v>529</v>
      </c>
      <c r="Q124" s="4" t="s">
        <v>516</v>
      </c>
      <c r="R124" s="4" t="str">
        <f t="shared" si="11"/>
        <v>insert into GameSpread select g.GameId, (select TeamId from Team where TeamLongName = 'Baltimore') as FavoriteTeamId, (select TeamId from Team where TeamLongName = 'Cleveland') as UnderdogTeamId,-3.5 as Spread from Game g where g.Team1Id = (select TeamId from Team where TeamLongName = 'Baltimore') and g.Team2Id = (select TeamId from Team where TeamLongName = 'Cleveland') and  g.GameFilterId = (select GameFilterId from GameFilter where GameFilterName = 'Week 09')</v>
      </c>
      <c r="S124" s="3" t="s">
        <v>526</v>
      </c>
      <c r="T124" s="4" t="s">
        <v>528</v>
      </c>
      <c r="U124" s="4" t="s">
        <v>527</v>
      </c>
      <c r="V124" s="3" t="s">
        <v>530</v>
      </c>
      <c r="W124" s="4" t="s">
        <v>533</v>
      </c>
      <c r="X124" s="4" t="s">
        <v>532</v>
      </c>
      <c r="Y124" s="4" t="s">
        <v>531</v>
      </c>
    </row>
    <row r="125" spans="1:25" x14ac:dyDescent="0.25">
      <c r="A125" s="2">
        <v>41217.541666666664</v>
      </c>
      <c r="B125" s="5" t="s">
        <v>464</v>
      </c>
      <c r="C125" s="10">
        <v>-10</v>
      </c>
      <c r="D125" s="5" t="s">
        <v>457</v>
      </c>
      <c r="E125" s="3" t="s">
        <v>161</v>
      </c>
      <c r="G125" s="3" t="str">
        <f t="shared" si="12"/>
        <v>11/04/2012 13:00:00</v>
      </c>
      <c r="H125" s="3">
        <f t="shared" si="13"/>
        <v>1</v>
      </c>
      <c r="I125" s="3" t="str">
        <f t="shared" si="14"/>
        <v>Houston</v>
      </c>
      <c r="J125" s="3" t="str">
        <f t="shared" si="15"/>
        <v>Buffalo</v>
      </c>
      <c r="K125" s="3" t="str">
        <f t="shared" si="10"/>
        <v>insert into Game select GameFilterId, '11/04/2012 13:00:00' as GameDateTime, (select TeamId from Team where TeamLongName = 'Houston') as Team1Id, (select TeamId from Team where TeamLongName = 'Buffalo') as Team2Id, 1 as HomeTeam from GameFilter gf where gf.GameFilterName = 'Week 09'</v>
      </c>
      <c r="L125" s="3" t="s">
        <v>513</v>
      </c>
      <c r="M125" s="4" t="s">
        <v>517</v>
      </c>
      <c r="N125" s="4" t="s">
        <v>514</v>
      </c>
      <c r="O125" s="4" t="s">
        <v>515</v>
      </c>
      <c r="P125" s="3" t="s">
        <v>529</v>
      </c>
      <c r="Q125" s="4" t="s">
        <v>516</v>
      </c>
      <c r="R125" s="4" t="str">
        <f t="shared" si="11"/>
        <v>insert into GameSpread select g.GameId, (select TeamId from Team where TeamLongName = 'Houston') as FavoriteTeamId, (select TeamId from Team where TeamLongName = 'Buffalo') as UnderdogTeamId,-10 as Spread from Game g where g.Team1Id = (select TeamId from Team where TeamLongName = 'Houston') and g.Team2Id = (select TeamId from Team where TeamLongName = 'Buffalo') and  g.GameFilterId = (select GameFilterId from GameFilter where GameFilterName = 'Week 09')</v>
      </c>
      <c r="S125" s="3" t="s">
        <v>526</v>
      </c>
      <c r="T125" s="4" t="s">
        <v>528</v>
      </c>
      <c r="U125" s="4" t="s">
        <v>527</v>
      </c>
      <c r="V125" s="3" t="s">
        <v>530</v>
      </c>
      <c r="W125" s="4" t="s">
        <v>533</v>
      </c>
      <c r="X125" s="4" t="s">
        <v>532</v>
      </c>
      <c r="Y125" s="4" t="s">
        <v>531</v>
      </c>
    </row>
    <row r="126" spans="1:25" x14ac:dyDescent="0.25">
      <c r="A126" s="2">
        <v>41217.541666666664</v>
      </c>
      <c r="B126" s="5" t="s">
        <v>522</v>
      </c>
      <c r="C126" s="10">
        <v>-3</v>
      </c>
      <c r="D126" s="5" t="s">
        <v>472</v>
      </c>
      <c r="E126" s="3" t="s">
        <v>161</v>
      </c>
      <c r="G126" s="3" t="str">
        <f t="shared" si="12"/>
        <v>11/04/2012 13:00:00</v>
      </c>
      <c r="H126" s="3">
        <f t="shared" si="13"/>
        <v>1</v>
      </c>
      <c r="I126" s="3" t="str">
        <f t="shared" si="14"/>
        <v>Washington</v>
      </c>
      <c r="J126" s="3" t="str">
        <f t="shared" si="15"/>
        <v>Carolina</v>
      </c>
      <c r="K126" s="3" t="str">
        <f t="shared" si="10"/>
        <v>insert into Game select GameFilterId, '11/04/2012 13:00:00' as GameDateTime, (select TeamId from Team where TeamLongName = 'Washington') as Team1Id, (select TeamId from Team where TeamLongName = 'Carolina') as Team2Id, 1 as HomeTeam from GameFilter gf where gf.GameFilterName = 'Week 09'</v>
      </c>
      <c r="L126" s="3" t="s">
        <v>513</v>
      </c>
      <c r="M126" s="4" t="s">
        <v>517</v>
      </c>
      <c r="N126" s="4" t="s">
        <v>514</v>
      </c>
      <c r="O126" s="4" t="s">
        <v>515</v>
      </c>
      <c r="P126" s="3" t="s">
        <v>529</v>
      </c>
      <c r="Q126" s="4" t="s">
        <v>516</v>
      </c>
      <c r="R126" s="4" t="str">
        <f t="shared" si="11"/>
        <v>insert into GameSpread select g.GameId, (select TeamId from Team where TeamLongName = 'Washington') as FavoriteTeamId, (select TeamId from Team where TeamLongName = 'Carolina') as UnderdogTeamId,-3 as Spread from Game g where g.Team1Id = (select TeamId from Team where TeamLongName = 'Washington') and g.Team2Id = (select TeamId from Team where TeamLongName = 'Carolina') and  g.GameFilterId = (select GameFilterId from GameFilter where GameFilterName = 'Week 09')</v>
      </c>
      <c r="S126" s="3" t="s">
        <v>526</v>
      </c>
      <c r="T126" s="4" t="s">
        <v>528</v>
      </c>
      <c r="U126" s="4" t="s">
        <v>527</v>
      </c>
      <c r="V126" s="3" t="s">
        <v>530</v>
      </c>
      <c r="W126" s="4" t="s">
        <v>533</v>
      </c>
      <c r="X126" s="4" t="s">
        <v>532</v>
      </c>
      <c r="Y126" s="4" t="s">
        <v>531</v>
      </c>
    </row>
    <row r="127" spans="1:25" x14ac:dyDescent="0.25">
      <c r="A127" s="2">
        <v>41217.541666666664</v>
      </c>
      <c r="B127" s="5" t="s">
        <v>509</v>
      </c>
      <c r="C127" s="10">
        <v>-3.5</v>
      </c>
      <c r="D127" s="5" t="s">
        <v>501</v>
      </c>
      <c r="E127" s="3" t="s">
        <v>161</v>
      </c>
      <c r="G127" s="3" t="str">
        <f t="shared" si="12"/>
        <v>11/04/2012 13:00:00</v>
      </c>
      <c r="H127" s="3">
        <f t="shared" si="13"/>
        <v>2</v>
      </c>
      <c r="I127" s="3" t="str">
        <f t="shared" si="14"/>
        <v>Detroit</v>
      </c>
      <c r="J127" s="3" t="str">
        <f t="shared" si="15"/>
        <v>Jacksonville</v>
      </c>
      <c r="K127" s="3" t="str">
        <f t="shared" si="10"/>
        <v>insert into Game select GameFilterId, '11/04/2012 13:00:00' as GameDateTime, (select TeamId from Team where TeamLongName = 'Detroit') as Team1Id, (select TeamId from Team where TeamLongName = 'Jacksonville') as Team2Id, 2 as HomeTeam from GameFilter gf where gf.GameFilterName = 'Week 09'</v>
      </c>
      <c r="L127" s="3" t="s">
        <v>513</v>
      </c>
      <c r="M127" s="4" t="s">
        <v>517</v>
      </c>
      <c r="N127" s="4" t="s">
        <v>514</v>
      </c>
      <c r="O127" s="4" t="s">
        <v>515</v>
      </c>
      <c r="P127" s="3" t="s">
        <v>529</v>
      </c>
      <c r="Q127" s="4" t="s">
        <v>516</v>
      </c>
      <c r="R127" s="4" t="str">
        <f t="shared" si="11"/>
        <v>insert into GameSpread select g.GameId, (select TeamId from Team where TeamLongName = 'Detroit') as FavoriteTeamId, (select TeamId from Team where TeamLongName = 'Jacksonville') as UnderdogTeamId,-3.5 as Spread from Game g where g.Team1Id = (select TeamId from Team where TeamLongName = 'Detroit') and g.Team2Id = (select TeamId from Team where TeamLongName = 'Jacksonville') and  g.GameFilterId = (select GameFilterId from GameFilter where GameFilterName = 'Week 09')</v>
      </c>
      <c r="S127" s="3" t="s">
        <v>526</v>
      </c>
      <c r="T127" s="4" t="s">
        <v>528</v>
      </c>
      <c r="U127" s="4" t="s">
        <v>527</v>
      </c>
      <c r="V127" s="3" t="s">
        <v>530</v>
      </c>
      <c r="W127" s="4" t="s">
        <v>533</v>
      </c>
      <c r="X127" s="4" t="s">
        <v>532</v>
      </c>
      <c r="Y127" s="4" t="s">
        <v>531</v>
      </c>
    </row>
    <row r="128" spans="1:25" x14ac:dyDescent="0.25">
      <c r="A128" s="2">
        <v>41217.541666666664</v>
      </c>
      <c r="B128" s="5" t="s">
        <v>484</v>
      </c>
      <c r="C128" s="10">
        <v>-3.5</v>
      </c>
      <c r="D128" s="5" t="s">
        <v>461</v>
      </c>
      <c r="E128" s="3" t="s">
        <v>161</v>
      </c>
      <c r="G128" s="3" t="str">
        <f t="shared" si="12"/>
        <v>11/04/2012 13:00:00</v>
      </c>
      <c r="H128" s="3">
        <f t="shared" si="13"/>
        <v>2</v>
      </c>
      <c r="I128" s="3" t="str">
        <f t="shared" si="14"/>
        <v>Chicago</v>
      </c>
      <c r="J128" s="3" t="str">
        <f t="shared" si="15"/>
        <v>Tennessee</v>
      </c>
      <c r="K128" s="3" t="str">
        <f t="shared" si="10"/>
        <v>insert into Game select GameFilterId, '11/04/2012 13:00:00' as GameDateTime, (select TeamId from Team where TeamLongName = 'Chicago') as Team1Id, (select TeamId from Team where TeamLongName = 'Tennessee') as Team2Id, 2 as HomeTeam from GameFilter gf where gf.GameFilterName = 'Week 09'</v>
      </c>
      <c r="L128" s="3" t="s">
        <v>513</v>
      </c>
      <c r="M128" s="4" t="s">
        <v>517</v>
      </c>
      <c r="N128" s="4" t="s">
        <v>514</v>
      </c>
      <c r="O128" s="4" t="s">
        <v>515</v>
      </c>
      <c r="P128" s="3" t="s">
        <v>529</v>
      </c>
      <c r="Q128" s="4" t="s">
        <v>516</v>
      </c>
      <c r="R128" s="4" t="str">
        <f t="shared" si="11"/>
        <v>insert into GameSpread select g.GameId, (select TeamId from Team where TeamLongName = 'Chicago') as FavoriteTeamId, (select TeamId from Team where TeamLongName = 'Tennessee') as UnderdogTeamId,-3.5 as Spread from Game g where g.Team1Id = (select TeamId from Team where TeamLongName = 'Chicago') and g.Team2Id = (select TeamId from Team where TeamLongName = 'Tennessee') and  g.GameFilterId = (select GameFilterId from GameFilter where GameFilterName = 'Week 09')</v>
      </c>
      <c r="S128" s="3" t="s">
        <v>526</v>
      </c>
      <c r="T128" s="4" t="s">
        <v>528</v>
      </c>
      <c r="U128" s="4" t="s">
        <v>527</v>
      </c>
      <c r="V128" s="3" t="s">
        <v>530</v>
      </c>
      <c r="W128" s="4" t="s">
        <v>533</v>
      </c>
      <c r="X128" s="4" t="s">
        <v>532</v>
      </c>
      <c r="Y128" s="4" t="s">
        <v>531</v>
      </c>
    </row>
    <row r="129" spans="1:25" x14ac:dyDescent="0.25">
      <c r="A129" s="2">
        <v>41217.670138888891</v>
      </c>
      <c r="B129" s="5" t="s">
        <v>502</v>
      </c>
      <c r="C129" s="10">
        <v>-5</v>
      </c>
      <c r="D129" s="5" t="s">
        <v>488</v>
      </c>
      <c r="E129" s="3" t="s">
        <v>161</v>
      </c>
      <c r="G129" s="3" t="str">
        <f t="shared" si="12"/>
        <v>11/04/2012 16:05:00</v>
      </c>
      <c r="H129" s="3">
        <f t="shared" si="13"/>
        <v>1</v>
      </c>
      <c r="I129" s="3" t="str">
        <f t="shared" si="14"/>
        <v>Seattle</v>
      </c>
      <c r="J129" s="3" t="str">
        <f t="shared" si="15"/>
        <v>Minnesota</v>
      </c>
      <c r="K129" s="3" t="str">
        <f t="shared" si="10"/>
        <v>insert into Game select GameFilterId, '11/04/2012 16:05:00' as GameDateTime, (select TeamId from Team where TeamLongName = 'Seattle') as Team1Id, (select TeamId from Team where TeamLongName = 'Minnesota') as Team2Id, 1 as HomeTeam from GameFilter gf where gf.GameFilterName = 'Week 09'</v>
      </c>
      <c r="L129" s="3" t="s">
        <v>513</v>
      </c>
      <c r="M129" s="4" t="s">
        <v>517</v>
      </c>
      <c r="N129" s="4" t="s">
        <v>514</v>
      </c>
      <c r="O129" s="4" t="s">
        <v>515</v>
      </c>
      <c r="P129" s="3" t="s">
        <v>529</v>
      </c>
      <c r="Q129" s="4" t="s">
        <v>516</v>
      </c>
      <c r="R129" s="4" t="str">
        <f t="shared" si="11"/>
        <v>insert into GameSpread select g.GameId, (select TeamId from Team where TeamLongName = 'Seattle') as FavoriteTeamId, (select TeamId from Team where TeamLongName = 'Minnesota') as UnderdogTeamId,-5 as Spread from Game g where g.Team1Id = (select TeamId from Team where TeamLongName = 'Seattle') and g.Team2Id = (select TeamId from Team where TeamLongName = 'Minnesota') and  g.GameFilterId = (select GameFilterId from GameFilter where GameFilterName = 'Week 09')</v>
      </c>
      <c r="S129" s="3" t="s">
        <v>526</v>
      </c>
      <c r="T129" s="4" t="s">
        <v>528</v>
      </c>
      <c r="U129" s="4" t="s">
        <v>527</v>
      </c>
      <c r="V129" s="3" t="s">
        <v>530</v>
      </c>
      <c r="W129" s="4" t="s">
        <v>533</v>
      </c>
      <c r="X129" s="4" t="s">
        <v>532</v>
      </c>
      <c r="Y129" s="4" t="s">
        <v>531</v>
      </c>
    </row>
    <row r="130" spans="1:25" x14ac:dyDescent="0.25">
      <c r="A130" s="2">
        <v>41217.670138888891</v>
      </c>
      <c r="B130" s="5" t="s">
        <v>480</v>
      </c>
      <c r="C130" s="10">
        <v>-1.5</v>
      </c>
      <c r="D130" s="5" t="s">
        <v>485</v>
      </c>
      <c r="E130" s="3" t="s">
        <v>161</v>
      </c>
      <c r="G130" s="3" t="str">
        <f t="shared" si="12"/>
        <v>11/04/2012 16:05:00</v>
      </c>
      <c r="H130" s="3">
        <f t="shared" si="13"/>
        <v>1</v>
      </c>
      <c r="I130" s="3" t="str">
        <f t="shared" si="14"/>
        <v>Oakland</v>
      </c>
      <c r="J130" s="3" t="str">
        <f t="shared" si="15"/>
        <v>Tampa Bay</v>
      </c>
      <c r="K130" s="3" t="str">
        <f t="shared" ref="K130:K193" si="16">L130&amp;G130&amp;M130&amp;I130&amp;N130&amp;J130&amp;O130&amp;H130&amp;P130&amp;E130&amp;Q130</f>
        <v>insert into Game select GameFilterId, '11/04/2012 16:05:00' as GameDateTime, (select TeamId from Team where TeamLongName = 'Oakland') as Team1Id, (select TeamId from Team where TeamLongName = 'Tampa Bay') as Team2Id, 1 as HomeTeam from GameFilter gf where gf.GameFilterName = 'Week 09'</v>
      </c>
      <c r="L130" s="3" t="s">
        <v>513</v>
      </c>
      <c r="M130" s="4" t="s">
        <v>517</v>
      </c>
      <c r="N130" s="4" t="s">
        <v>514</v>
      </c>
      <c r="O130" s="4" t="s">
        <v>515</v>
      </c>
      <c r="P130" s="3" t="s">
        <v>529</v>
      </c>
      <c r="Q130" s="4" t="s">
        <v>516</v>
      </c>
      <c r="R130" s="4" t="str">
        <f t="shared" si="11"/>
        <v>insert into GameSpread select g.GameId, (select TeamId from Team where TeamLongName = 'Oakland') as FavoriteTeamId, (select TeamId from Team where TeamLongName = 'Tampa Bay') as UnderdogTeamId,-1.5 as Spread from Game g where g.Team1Id = (select TeamId from Team where TeamLongName = 'Oakland') and g.Team2Id = (select TeamId from Team where TeamLongName = 'Tampa Bay') and  g.GameFilterId = (select GameFilterId from GameFilter where GameFilterName = 'Week 09')</v>
      </c>
      <c r="S130" s="3" t="s">
        <v>526</v>
      </c>
      <c r="T130" s="4" t="s">
        <v>528</v>
      </c>
      <c r="U130" s="4" t="s">
        <v>527</v>
      </c>
      <c r="V130" s="3" t="s">
        <v>530</v>
      </c>
      <c r="W130" s="4" t="s">
        <v>533</v>
      </c>
      <c r="X130" s="4" t="s">
        <v>532</v>
      </c>
      <c r="Y130" s="4" t="s">
        <v>531</v>
      </c>
    </row>
    <row r="131" spans="1:25" x14ac:dyDescent="0.25">
      <c r="A131" s="2">
        <v>41217.684027777781</v>
      </c>
      <c r="B131" s="5" t="s">
        <v>450</v>
      </c>
      <c r="C131" s="10">
        <v>-3.5</v>
      </c>
      <c r="D131" s="5" t="s">
        <v>477</v>
      </c>
      <c r="E131" s="3" t="s">
        <v>161</v>
      </c>
      <c r="G131" s="3" t="str">
        <f t="shared" si="12"/>
        <v>11/04/2012 16:25:00</v>
      </c>
      <c r="H131" s="3">
        <f t="shared" si="13"/>
        <v>1</v>
      </c>
      <c r="I131" s="3" t="str">
        <f t="shared" si="14"/>
        <v>NY Giants</v>
      </c>
      <c r="J131" s="3" t="str">
        <f t="shared" si="15"/>
        <v>Pittsburgh</v>
      </c>
      <c r="K131" s="3" t="str">
        <f t="shared" si="16"/>
        <v>insert into Game select GameFilterId, '11/04/2012 16:25:00' as GameDateTime, (select TeamId from Team where TeamLongName = 'NY Giants') as Team1Id, (select TeamId from Team where TeamLongName = 'Pittsburgh') as Team2Id, 1 as HomeTeam from GameFilter gf where gf.GameFilterName = 'Week 09'</v>
      </c>
      <c r="L131" s="3" t="s">
        <v>513</v>
      </c>
      <c r="M131" s="4" t="s">
        <v>517</v>
      </c>
      <c r="N131" s="4" t="s">
        <v>514</v>
      </c>
      <c r="O131" s="4" t="s">
        <v>515</v>
      </c>
      <c r="P131" s="3" t="s">
        <v>529</v>
      </c>
      <c r="Q131" s="4" t="s">
        <v>516</v>
      </c>
      <c r="R131" s="4" t="str">
        <f t="shared" ref="R131:R194" si="17">S131&amp;I131&amp;T131&amp;J131&amp;U131&amp;C131&amp;V131&amp;I131&amp;W131&amp;J131&amp;X131&amp;E131&amp;Y131</f>
        <v>insert into GameSpread select g.GameId, (select TeamId from Team where TeamLongName = 'NY Giants') as FavoriteTeamId, (select TeamId from Team where TeamLongName = 'Pittsburgh') as UnderdogTeamId,-3.5 as Spread from Game g where g.Team1Id = (select TeamId from Team where TeamLongName = 'NY Giants') and g.Team2Id = (select TeamId from Team where TeamLongName = 'Pittsburgh') and  g.GameFilterId = (select GameFilterId from GameFilter where GameFilterName = 'Week 09')</v>
      </c>
      <c r="S131" s="3" t="s">
        <v>526</v>
      </c>
      <c r="T131" s="4" t="s">
        <v>528</v>
      </c>
      <c r="U131" s="4" t="s">
        <v>527</v>
      </c>
      <c r="V131" s="3" t="s">
        <v>530</v>
      </c>
      <c r="W131" s="4" t="s">
        <v>533</v>
      </c>
      <c r="X131" s="4" t="s">
        <v>532</v>
      </c>
      <c r="Y131" s="4" t="s">
        <v>531</v>
      </c>
    </row>
    <row r="132" spans="1:25" x14ac:dyDescent="0.25">
      <c r="A132" s="2">
        <v>41217.854166666664</v>
      </c>
      <c r="B132" s="5" t="s">
        <v>510</v>
      </c>
      <c r="C132" s="10">
        <v>-4.5</v>
      </c>
      <c r="D132" s="5" t="s">
        <v>451</v>
      </c>
      <c r="E132" s="3" t="s">
        <v>161</v>
      </c>
      <c r="G132" s="3" t="str">
        <f t="shared" si="12"/>
        <v>11/04/2012 20:30:00</v>
      </c>
      <c r="H132" s="3">
        <f t="shared" si="13"/>
        <v>1</v>
      </c>
      <c r="I132" s="3" t="str">
        <f t="shared" si="14"/>
        <v>Atlanta</v>
      </c>
      <c r="J132" s="3" t="str">
        <f t="shared" si="15"/>
        <v>Dallas</v>
      </c>
      <c r="K132" s="3" t="str">
        <f t="shared" si="16"/>
        <v>insert into Game select GameFilterId, '11/04/2012 20:30:00' as GameDateTime, (select TeamId from Team where TeamLongName = 'Atlanta') as Team1Id, (select TeamId from Team where TeamLongName = 'Dallas') as Team2Id, 1 as HomeTeam from GameFilter gf where gf.GameFilterName = 'Week 09'</v>
      </c>
      <c r="L132" s="3" t="s">
        <v>513</v>
      </c>
      <c r="M132" s="4" t="s">
        <v>517</v>
      </c>
      <c r="N132" s="4" t="s">
        <v>514</v>
      </c>
      <c r="O132" s="4" t="s">
        <v>515</v>
      </c>
      <c r="P132" s="3" t="s">
        <v>529</v>
      </c>
      <c r="Q132" s="4" t="s">
        <v>516</v>
      </c>
      <c r="R132" s="4" t="str">
        <f t="shared" si="17"/>
        <v>insert into GameSpread select g.GameId, (select TeamId from Team where TeamLongName = 'Atlanta') as FavoriteTeamId, (select TeamId from Team where TeamLongName = 'Dallas') as UnderdogTeamId,-4.5 as Spread from Game g where g.Team1Id = (select TeamId from Team where TeamLongName = 'Atlanta') and g.Team2Id = (select TeamId from Team where TeamLongName = 'Dallas') and  g.GameFilterId = (select GameFilterId from GameFilter where GameFilterName = 'Week 09')</v>
      </c>
      <c r="S132" s="3" t="s">
        <v>526</v>
      </c>
      <c r="T132" s="4" t="s">
        <v>528</v>
      </c>
      <c r="U132" s="4" t="s">
        <v>527</v>
      </c>
      <c r="V132" s="3" t="s">
        <v>530</v>
      </c>
      <c r="W132" s="4" t="s">
        <v>533</v>
      </c>
      <c r="X132" s="4" t="s">
        <v>532</v>
      </c>
      <c r="Y132" s="4" t="s">
        <v>531</v>
      </c>
    </row>
    <row r="133" spans="1:25" x14ac:dyDescent="0.25">
      <c r="A133" s="2">
        <v>41218.861111111109</v>
      </c>
      <c r="B133" s="5" t="s">
        <v>458</v>
      </c>
      <c r="C133" s="10">
        <v>-3.5</v>
      </c>
      <c r="D133" s="5" t="s">
        <v>454</v>
      </c>
      <c r="E133" s="3" t="s">
        <v>161</v>
      </c>
      <c r="G133" s="3" t="str">
        <f t="shared" si="12"/>
        <v>11/05/2012 20:40:00</v>
      </c>
      <c r="H133" s="3">
        <f t="shared" si="13"/>
        <v>1</v>
      </c>
      <c r="I133" s="3" t="str">
        <f t="shared" si="14"/>
        <v>New Orleans</v>
      </c>
      <c r="J133" s="3" t="str">
        <f t="shared" si="15"/>
        <v>Philadelphia</v>
      </c>
      <c r="K133" s="3" t="str">
        <f t="shared" si="16"/>
        <v>insert into Game select GameFilterId, '11/05/2012 20:40:00' as GameDateTime, (select TeamId from Team where TeamLongName = 'New Orleans') as Team1Id, (select TeamId from Team where TeamLongName = 'Philadelphia') as Team2Id, 1 as HomeTeam from GameFilter gf where gf.GameFilterName = 'Week 09'</v>
      </c>
      <c r="L133" s="3" t="s">
        <v>513</v>
      </c>
      <c r="M133" s="4" t="s">
        <v>517</v>
      </c>
      <c r="N133" s="4" t="s">
        <v>514</v>
      </c>
      <c r="O133" s="4" t="s">
        <v>515</v>
      </c>
      <c r="P133" s="3" t="s">
        <v>529</v>
      </c>
      <c r="Q133" s="4" t="s">
        <v>516</v>
      </c>
      <c r="R133" s="4" t="str">
        <f t="shared" si="17"/>
        <v>insert into GameSpread select g.GameId, (select TeamId from Team where TeamLongName = 'New Orleans') as FavoriteTeamId, (select TeamId from Team where TeamLongName = 'Philadelphia') as UnderdogTeamId,-3.5 as Spread from Game g where g.Team1Id = (select TeamId from Team where TeamLongName = 'New Orleans') and g.Team2Id = (select TeamId from Team where TeamLongName = 'Philadelphia') and  g.GameFilterId = (select GameFilterId from GameFilter where GameFilterName = 'Week 09')</v>
      </c>
      <c r="S133" s="3" t="s">
        <v>526</v>
      </c>
      <c r="T133" s="4" t="s">
        <v>528</v>
      </c>
      <c r="U133" s="4" t="s">
        <v>527</v>
      </c>
      <c r="V133" s="3" t="s">
        <v>530</v>
      </c>
      <c r="W133" s="4" t="s">
        <v>533</v>
      </c>
      <c r="X133" s="4" t="s">
        <v>532</v>
      </c>
      <c r="Y133" s="4" t="s">
        <v>531</v>
      </c>
    </row>
    <row r="134" spans="1:25" x14ac:dyDescent="0.25">
      <c r="A134" s="2">
        <v>41221.850694444445</v>
      </c>
      <c r="B134" s="5" t="s">
        <v>453</v>
      </c>
      <c r="C134" s="10">
        <v>-3</v>
      </c>
      <c r="D134" s="5" t="s">
        <v>501</v>
      </c>
      <c r="E134" s="3" t="s">
        <v>162</v>
      </c>
      <c r="G134" s="3" t="str">
        <f t="shared" si="12"/>
        <v>11/08/2012 20:25:00</v>
      </c>
      <c r="H134" s="3">
        <f t="shared" si="13"/>
        <v>2</v>
      </c>
      <c r="I134" s="3" t="str">
        <f t="shared" si="14"/>
        <v>Indianapolis</v>
      </c>
      <c r="J134" s="3" t="str">
        <f t="shared" si="15"/>
        <v>Jacksonville</v>
      </c>
      <c r="K134" s="3" t="str">
        <f t="shared" si="16"/>
        <v>insert into Game select GameFilterId, '11/08/2012 20:25:00' as GameDateTime, (select TeamId from Team where TeamLongName = 'Indianapolis') as Team1Id, (select TeamId from Team where TeamLongName = 'Jacksonville') as Team2Id, 2 as HomeTeam from GameFilter gf where gf.GameFilterName = 'Week 10'</v>
      </c>
      <c r="L134" s="3" t="s">
        <v>513</v>
      </c>
      <c r="M134" s="4" t="s">
        <v>517</v>
      </c>
      <c r="N134" s="4" t="s">
        <v>514</v>
      </c>
      <c r="O134" s="4" t="s">
        <v>515</v>
      </c>
      <c r="P134" s="3" t="s">
        <v>529</v>
      </c>
      <c r="Q134" s="4" t="s">
        <v>516</v>
      </c>
      <c r="R134" s="4" t="str">
        <f t="shared" si="17"/>
        <v>insert into GameSpread select g.GameId, (select TeamId from Team where TeamLongName = 'Indianapolis') as FavoriteTeamId, (select TeamId from Team where TeamLongName = 'Jacksonville') as UnderdogTeamId,-3 as Spread from Game g where g.Team1Id = (select TeamId from Team where TeamLongName = 'Indianapolis') and g.Team2Id = (select TeamId from Team where TeamLongName = 'Jacksonville') and  g.GameFilterId = (select GameFilterId from GameFilter where GameFilterName = 'Week 10')</v>
      </c>
      <c r="S134" s="3" t="s">
        <v>526</v>
      </c>
      <c r="T134" s="4" t="s">
        <v>528</v>
      </c>
      <c r="U134" s="4" t="s">
        <v>527</v>
      </c>
      <c r="V134" s="3" t="s">
        <v>530</v>
      </c>
      <c r="W134" s="4" t="s">
        <v>533</v>
      </c>
      <c r="X134" s="4" t="s">
        <v>532</v>
      </c>
      <c r="Y134" s="4" t="s">
        <v>531</v>
      </c>
    </row>
    <row r="135" spans="1:25" x14ac:dyDescent="0.25">
      <c r="A135" s="2">
        <v>41224.541666666664</v>
      </c>
      <c r="B135" s="5" t="s">
        <v>486</v>
      </c>
      <c r="C135" s="10">
        <v>-11</v>
      </c>
      <c r="D135" s="5" t="s">
        <v>457</v>
      </c>
      <c r="E135" s="3" t="s">
        <v>162</v>
      </c>
      <c r="G135" s="3" t="str">
        <f t="shared" si="12"/>
        <v>11/11/2012 13:00:00</v>
      </c>
      <c r="H135" s="3">
        <f t="shared" si="13"/>
        <v>1</v>
      </c>
      <c r="I135" s="3" t="str">
        <f t="shared" si="14"/>
        <v>New England</v>
      </c>
      <c r="J135" s="3" t="str">
        <f t="shared" si="15"/>
        <v>Buffalo</v>
      </c>
      <c r="K135" s="3" t="str">
        <f t="shared" si="16"/>
        <v>insert into Game select GameFilterId, '11/11/2012 13:00:00' as GameDateTime, (select TeamId from Team where TeamLongName = 'New England') as Team1Id, (select TeamId from Team where TeamLongName = 'Buffalo') as Team2Id, 1 as HomeTeam from GameFilter gf where gf.GameFilterName = 'Week 10'</v>
      </c>
      <c r="L135" s="3" t="s">
        <v>513</v>
      </c>
      <c r="M135" s="4" t="s">
        <v>517</v>
      </c>
      <c r="N135" s="4" t="s">
        <v>514</v>
      </c>
      <c r="O135" s="4" t="s">
        <v>515</v>
      </c>
      <c r="P135" s="3" t="s">
        <v>529</v>
      </c>
      <c r="Q135" s="4" t="s">
        <v>516</v>
      </c>
      <c r="R135" s="4" t="str">
        <f t="shared" si="17"/>
        <v>insert into GameSpread select g.GameId, (select TeamId from Team where TeamLongName = 'New England') as FavoriteTeamId, (select TeamId from Team where TeamLongName = 'Buffalo') as UnderdogTeamId,-11 as Spread from Game g where g.Team1Id = (select TeamId from Team where TeamLongName = 'New England') and g.Team2Id = (select TeamId from Team where TeamLongName = 'Buffalo') and  g.GameFilterId = (select GameFilterId from GameFilter where GameFilterName = 'Week 10')</v>
      </c>
      <c r="S135" s="3" t="s">
        <v>526</v>
      </c>
      <c r="T135" s="4" t="s">
        <v>528</v>
      </c>
      <c r="U135" s="4" t="s">
        <v>527</v>
      </c>
      <c r="V135" s="3" t="s">
        <v>530</v>
      </c>
      <c r="W135" s="4" t="s">
        <v>533</v>
      </c>
      <c r="X135" s="4" t="s">
        <v>532</v>
      </c>
      <c r="Y135" s="4" t="s">
        <v>531</v>
      </c>
    </row>
    <row r="136" spans="1:25" x14ac:dyDescent="0.25">
      <c r="A136" s="2">
        <v>41224.541666666664</v>
      </c>
      <c r="B136" s="5" t="s">
        <v>520</v>
      </c>
      <c r="C136" s="10">
        <v>-4</v>
      </c>
      <c r="D136" s="5" t="s">
        <v>498</v>
      </c>
      <c r="E136" s="3" t="s">
        <v>162</v>
      </c>
      <c r="G136" s="3" t="str">
        <f t="shared" si="12"/>
        <v>11/11/2012 13:00:00</v>
      </c>
      <c r="H136" s="3">
        <f t="shared" si="13"/>
        <v>2</v>
      </c>
      <c r="I136" s="3" t="str">
        <f t="shared" si="14"/>
        <v>NY Giants</v>
      </c>
      <c r="J136" s="3" t="str">
        <f t="shared" si="15"/>
        <v>Cincinnati</v>
      </c>
      <c r="K136" s="3" t="str">
        <f t="shared" si="16"/>
        <v>insert into Game select GameFilterId, '11/11/2012 13:00:00' as GameDateTime, (select TeamId from Team where TeamLongName = 'NY Giants') as Team1Id, (select TeamId from Team where TeamLongName = 'Cincinnati') as Team2Id, 2 as HomeTeam from GameFilter gf where gf.GameFilterName = 'Week 10'</v>
      </c>
      <c r="L136" s="3" t="s">
        <v>513</v>
      </c>
      <c r="M136" s="4" t="s">
        <v>517</v>
      </c>
      <c r="N136" s="4" t="s">
        <v>514</v>
      </c>
      <c r="O136" s="4" t="s">
        <v>515</v>
      </c>
      <c r="P136" s="3" t="s">
        <v>529</v>
      </c>
      <c r="Q136" s="4" t="s">
        <v>516</v>
      </c>
      <c r="R136" s="4" t="str">
        <f t="shared" si="17"/>
        <v>insert into GameSpread select g.GameId, (select TeamId from Team where TeamLongName = 'NY Giants') as FavoriteTeamId, (select TeamId from Team where TeamLongName = 'Cincinnati') as UnderdogTeamId,-4 as Spread from Game g where g.Team1Id = (select TeamId from Team where TeamLongName = 'NY Giants') and g.Team2Id = (select TeamId from Team where TeamLongName = 'Cincinnati') and  g.GameFilterId = (select GameFilterId from GameFilter where GameFilterName = 'Week 10')</v>
      </c>
      <c r="S136" s="3" t="s">
        <v>526</v>
      </c>
      <c r="T136" s="4" t="s">
        <v>528</v>
      </c>
      <c r="U136" s="4" t="s">
        <v>527</v>
      </c>
      <c r="V136" s="3" t="s">
        <v>530</v>
      </c>
      <c r="W136" s="4" t="s">
        <v>533</v>
      </c>
      <c r="X136" s="4" t="s">
        <v>532</v>
      </c>
      <c r="Y136" s="4" t="s">
        <v>531</v>
      </c>
    </row>
    <row r="137" spans="1:25" x14ac:dyDescent="0.25">
      <c r="A137" s="2">
        <v>41224.541666666664</v>
      </c>
      <c r="B137" s="5" t="s">
        <v>473</v>
      </c>
      <c r="C137" s="10">
        <v>-3</v>
      </c>
      <c r="D137" s="5" t="s">
        <v>481</v>
      </c>
      <c r="E137" s="3" t="s">
        <v>162</v>
      </c>
      <c r="G137" s="3" t="str">
        <f t="shared" si="12"/>
        <v>11/11/2012 13:00:00</v>
      </c>
      <c r="H137" s="3">
        <f t="shared" si="13"/>
        <v>1</v>
      </c>
      <c r="I137" s="3" t="str">
        <f t="shared" si="14"/>
        <v>Tampa Bay</v>
      </c>
      <c r="J137" s="3" t="str">
        <f t="shared" si="15"/>
        <v>San Diego</v>
      </c>
      <c r="K137" s="3" t="str">
        <f t="shared" si="16"/>
        <v>insert into Game select GameFilterId, '11/11/2012 13:00:00' as GameDateTime, (select TeamId from Team where TeamLongName = 'Tampa Bay') as Team1Id, (select TeamId from Team where TeamLongName = 'San Diego') as Team2Id, 1 as HomeTeam from GameFilter gf where gf.GameFilterName = 'Week 10'</v>
      </c>
      <c r="L137" s="3" t="s">
        <v>513</v>
      </c>
      <c r="M137" s="4" t="s">
        <v>517</v>
      </c>
      <c r="N137" s="4" t="s">
        <v>514</v>
      </c>
      <c r="O137" s="4" t="s">
        <v>515</v>
      </c>
      <c r="P137" s="3" t="s">
        <v>529</v>
      </c>
      <c r="Q137" s="4" t="s">
        <v>516</v>
      </c>
      <c r="R137" s="4" t="str">
        <f t="shared" si="17"/>
        <v>insert into GameSpread select g.GameId, (select TeamId from Team where TeamLongName = 'Tampa Bay') as FavoriteTeamId, (select TeamId from Team where TeamLongName = 'San Diego') as UnderdogTeamId,-3 as Spread from Game g where g.Team1Id = (select TeamId from Team where TeamLongName = 'Tampa Bay') and g.Team2Id = (select TeamId from Team where TeamLongName = 'San Diego') and  g.GameFilterId = (select GameFilterId from GameFilter where GameFilterName = 'Week 10')</v>
      </c>
      <c r="S137" s="3" t="s">
        <v>526</v>
      </c>
      <c r="T137" s="4" t="s">
        <v>528</v>
      </c>
      <c r="U137" s="4" t="s">
        <v>527</v>
      </c>
      <c r="V137" s="3" t="s">
        <v>530</v>
      </c>
      <c r="W137" s="4" t="s">
        <v>533</v>
      </c>
      <c r="X137" s="4" t="s">
        <v>532</v>
      </c>
      <c r="Y137" s="4" t="s">
        <v>531</v>
      </c>
    </row>
    <row r="138" spans="1:25" x14ac:dyDescent="0.25">
      <c r="A138" s="2">
        <v>41224.541666666664</v>
      </c>
      <c r="B138" s="5" t="s">
        <v>511</v>
      </c>
      <c r="C138" s="10">
        <v>-3.5</v>
      </c>
      <c r="D138" s="5" t="s">
        <v>491</v>
      </c>
      <c r="E138" s="3" t="s">
        <v>162</v>
      </c>
      <c r="G138" s="3" t="str">
        <f t="shared" si="12"/>
        <v>11/11/2012 13:00:00</v>
      </c>
      <c r="H138" s="3">
        <f t="shared" si="13"/>
        <v>2</v>
      </c>
      <c r="I138" s="3" t="str">
        <f t="shared" si="14"/>
        <v>Denver</v>
      </c>
      <c r="J138" s="3" t="str">
        <f t="shared" si="15"/>
        <v>Carolina</v>
      </c>
      <c r="K138" s="3" t="str">
        <f t="shared" si="16"/>
        <v>insert into Game select GameFilterId, '11/11/2012 13:00:00' as GameDateTime, (select TeamId from Team where TeamLongName = 'Denver') as Team1Id, (select TeamId from Team where TeamLongName = 'Carolina') as Team2Id, 2 as HomeTeam from GameFilter gf where gf.GameFilterName = 'Week 10'</v>
      </c>
      <c r="L138" s="3" t="s">
        <v>513</v>
      </c>
      <c r="M138" s="4" t="s">
        <v>517</v>
      </c>
      <c r="N138" s="4" t="s">
        <v>514</v>
      </c>
      <c r="O138" s="4" t="s">
        <v>515</v>
      </c>
      <c r="P138" s="3" t="s">
        <v>529</v>
      </c>
      <c r="Q138" s="4" t="s">
        <v>516</v>
      </c>
      <c r="R138" s="4" t="str">
        <f t="shared" si="17"/>
        <v>insert into GameSpread select g.GameId, (select TeamId from Team where TeamLongName = 'Denver') as FavoriteTeamId, (select TeamId from Team where TeamLongName = 'Carolina') as UnderdogTeamId,-3.5 as Spread from Game g where g.Team1Id = (select TeamId from Team where TeamLongName = 'Denver') and g.Team2Id = (select TeamId from Team where TeamLongName = 'Carolina') and  g.GameFilterId = (select GameFilterId from GameFilter where GameFilterName = 'Week 10')</v>
      </c>
      <c r="S138" s="3" t="s">
        <v>526</v>
      </c>
      <c r="T138" s="4" t="s">
        <v>528</v>
      </c>
      <c r="U138" s="4" t="s">
        <v>527</v>
      </c>
      <c r="V138" s="3" t="s">
        <v>530</v>
      </c>
      <c r="W138" s="4" t="s">
        <v>533</v>
      </c>
      <c r="X138" s="4" t="s">
        <v>532</v>
      </c>
      <c r="Y138" s="4" t="s">
        <v>531</v>
      </c>
    </row>
    <row r="139" spans="1:25" x14ac:dyDescent="0.25">
      <c r="A139" s="2">
        <v>41224.541666666664</v>
      </c>
      <c r="B139" s="5" t="s">
        <v>497</v>
      </c>
      <c r="C139" s="10">
        <v>-6</v>
      </c>
      <c r="D139" s="5" t="s">
        <v>507</v>
      </c>
      <c r="E139" s="3" t="s">
        <v>162</v>
      </c>
      <c r="G139" s="3" t="str">
        <f t="shared" si="12"/>
        <v>11/11/2012 13:00:00</v>
      </c>
      <c r="H139" s="3">
        <f t="shared" si="13"/>
        <v>1</v>
      </c>
      <c r="I139" s="3" t="str">
        <f t="shared" si="14"/>
        <v>Miami</v>
      </c>
      <c r="J139" s="3" t="str">
        <f t="shared" si="15"/>
        <v>Tennessee</v>
      </c>
      <c r="K139" s="3" t="str">
        <f t="shared" si="16"/>
        <v>insert into Game select GameFilterId, '11/11/2012 13:00:00' as GameDateTime, (select TeamId from Team where TeamLongName = 'Miami') as Team1Id, (select TeamId from Team where TeamLongName = 'Tennessee') as Team2Id, 1 as HomeTeam from GameFilter gf where gf.GameFilterName = 'Week 10'</v>
      </c>
      <c r="L139" s="3" t="s">
        <v>513</v>
      </c>
      <c r="M139" s="4" t="s">
        <v>517</v>
      </c>
      <c r="N139" s="4" t="s">
        <v>514</v>
      </c>
      <c r="O139" s="4" t="s">
        <v>515</v>
      </c>
      <c r="P139" s="3" t="s">
        <v>529</v>
      </c>
      <c r="Q139" s="4" t="s">
        <v>516</v>
      </c>
      <c r="R139" s="4" t="str">
        <f t="shared" si="17"/>
        <v>insert into GameSpread select g.GameId, (select TeamId from Team where TeamLongName = 'Miami') as FavoriteTeamId, (select TeamId from Team where TeamLongName = 'Tennessee') as UnderdogTeamId,-6 as Spread from Game g where g.Team1Id = (select TeamId from Team where TeamLongName = 'Miami') and g.Team2Id = (select TeamId from Team where TeamLongName = 'Tennessee') and  g.GameFilterId = (select GameFilterId from GameFilter where GameFilterName = 'Week 10')</v>
      </c>
      <c r="S139" s="3" t="s">
        <v>526</v>
      </c>
      <c r="T139" s="4" t="s">
        <v>528</v>
      </c>
      <c r="U139" s="4" t="s">
        <v>527</v>
      </c>
      <c r="V139" s="3" t="s">
        <v>530</v>
      </c>
      <c r="W139" s="4" t="s">
        <v>533</v>
      </c>
      <c r="X139" s="4" t="s">
        <v>532</v>
      </c>
      <c r="Y139" s="4" t="s">
        <v>531</v>
      </c>
    </row>
    <row r="140" spans="1:25" x14ac:dyDescent="0.25">
      <c r="A140" s="2">
        <v>41224.541666666664</v>
      </c>
      <c r="B140" s="5" t="s">
        <v>478</v>
      </c>
      <c r="C140" s="10">
        <v>-7.5</v>
      </c>
      <c r="D140" s="5" t="s">
        <v>496</v>
      </c>
      <c r="E140" s="3" t="s">
        <v>162</v>
      </c>
      <c r="G140" s="3" t="str">
        <f t="shared" si="12"/>
        <v>11/11/2012 13:00:00</v>
      </c>
      <c r="H140" s="3">
        <f t="shared" si="13"/>
        <v>1</v>
      </c>
      <c r="I140" s="3" t="str">
        <f t="shared" si="14"/>
        <v>Baltimore</v>
      </c>
      <c r="J140" s="3" t="str">
        <f t="shared" si="15"/>
        <v>Oakland</v>
      </c>
      <c r="K140" s="3" t="str">
        <f t="shared" si="16"/>
        <v>insert into Game select GameFilterId, '11/11/2012 13:00:00' as GameDateTime, (select TeamId from Team where TeamLongName = 'Baltimore') as Team1Id, (select TeamId from Team where TeamLongName = 'Oakland') as Team2Id, 1 as HomeTeam from GameFilter gf where gf.GameFilterName = 'Week 10'</v>
      </c>
      <c r="L140" s="3" t="s">
        <v>513</v>
      </c>
      <c r="M140" s="4" t="s">
        <v>517</v>
      </c>
      <c r="N140" s="4" t="s">
        <v>514</v>
      </c>
      <c r="O140" s="4" t="s">
        <v>515</v>
      </c>
      <c r="P140" s="3" t="s">
        <v>529</v>
      </c>
      <c r="Q140" s="4" t="s">
        <v>516</v>
      </c>
      <c r="R140" s="4" t="str">
        <f t="shared" si="17"/>
        <v>insert into GameSpread select g.GameId, (select TeamId from Team where TeamLongName = 'Baltimore') as FavoriteTeamId, (select TeamId from Team where TeamLongName = 'Oakland') as UnderdogTeamId,-7.5 as Spread from Game g where g.Team1Id = (select TeamId from Team where TeamLongName = 'Baltimore') and g.Team2Id = (select TeamId from Team where TeamLongName = 'Oakland') and  g.GameFilterId = (select GameFilterId from GameFilter where GameFilterName = 'Week 10')</v>
      </c>
      <c r="S140" s="3" t="s">
        <v>526</v>
      </c>
      <c r="T140" s="4" t="s">
        <v>528</v>
      </c>
      <c r="U140" s="4" t="s">
        <v>527</v>
      </c>
      <c r="V140" s="3" t="s">
        <v>530</v>
      </c>
      <c r="W140" s="4" t="s">
        <v>533</v>
      </c>
      <c r="X140" s="4" t="s">
        <v>532</v>
      </c>
      <c r="Y140" s="4" t="s">
        <v>531</v>
      </c>
    </row>
    <row r="141" spans="1:25" x14ac:dyDescent="0.25">
      <c r="A141" s="2">
        <v>41224.541666666664</v>
      </c>
      <c r="B141" s="5" t="s">
        <v>468</v>
      </c>
      <c r="C141" s="10">
        <v>-2.5</v>
      </c>
      <c r="D141" s="5" t="s">
        <v>458</v>
      </c>
      <c r="E141" s="3" t="s">
        <v>162</v>
      </c>
      <c r="G141" s="3" t="str">
        <f t="shared" si="12"/>
        <v>11/11/2012 13:00:00</v>
      </c>
      <c r="H141" s="3">
        <f t="shared" si="13"/>
        <v>2</v>
      </c>
      <c r="I141" s="3" t="str">
        <f t="shared" si="14"/>
        <v>Atlanta</v>
      </c>
      <c r="J141" s="3" t="str">
        <f t="shared" si="15"/>
        <v>New Orleans</v>
      </c>
      <c r="K141" s="3" t="str">
        <f t="shared" si="16"/>
        <v>insert into Game select GameFilterId, '11/11/2012 13:00:00' as GameDateTime, (select TeamId from Team where TeamLongName = 'Atlanta') as Team1Id, (select TeamId from Team where TeamLongName = 'New Orleans') as Team2Id, 2 as HomeTeam from GameFilter gf where gf.GameFilterName = 'Week 10'</v>
      </c>
      <c r="L141" s="3" t="s">
        <v>513</v>
      </c>
      <c r="M141" s="4" t="s">
        <v>517</v>
      </c>
      <c r="N141" s="4" t="s">
        <v>514</v>
      </c>
      <c r="O141" s="4" t="s">
        <v>515</v>
      </c>
      <c r="P141" s="3" t="s">
        <v>529</v>
      </c>
      <c r="Q141" s="4" t="s">
        <v>516</v>
      </c>
      <c r="R141" s="4" t="str">
        <f t="shared" si="17"/>
        <v>insert into GameSpread select g.GameId, (select TeamId from Team where TeamLongName = 'Atlanta') as FavoriteTeamId, (select TeamId from Team where TeamLongName = 'New Orleans') as UnderdogTeamId,-2.5 as Spread from Game g where g.Team1Id = (select TeamId from Team where TeamLongName = 'Atlanta') and g.Team2Id = (select TeamId from Team where TeamLongName = 'New Orleans') and  g.GameFilterId = (select GameFilterId from GameFilter where GameFilterName = 'Week 10')</v>
      </c>
      <c r="S141" s="3" t="s">
        <v>526</v>
      </c>
      <c r="T141" s="4" t="s">
        <v>528</v>
      </c>
      <c r="U141" s="4" t="s">
        <v>527</v>
      </c>
      <c r="V141" s="3" t="s">
        <v>530</v>
      </c>
      <c r="W141" s="4" t="s">
        <v>533</v>
      </c>
      <c r="X141" s="4" t="s">
        <v>532</v>
      </c>
      <c r="Y141" s="4" t="s">
        <v>531</v>
      </c>
    </row>
    <row r="142" spans="1:25" x14ac:dyDescent="0.25">
      <c r="A142" s="2">
        <v>41224.541666666664</v>
      </c>
      <c r="B142" s="5" t="s">
        <v>509</v>
      </c>
      <c r="C142" s="10">
        <v>-2</v>
      </c>
      <c r="D142" s="5" t="s">
        <v>462</v>
      </c>
      <c r="E142" s="3" t="s">
        <v>162</v>
      </c>
      <c r="G142" s="3" t="str">
        <f t="shared" si="12"/>
        <v>11/11/2012 13:00:00</v>
      </c>
      <c r="H142" s="3">
        <f t="shared" si="13"/>
        <v>2</v>
      </c>
      <c r="I142" s="3" t="str">
        <f t="shared" si="14"/>
        <v>Detroit</v>
      </c>
      <c r="J142" s="3" t="str">
        <f t="shared" si="15"/>
        <v>Minnesota</v>
      </c>
      <c r="K142" s="3" t="str">
        <f t="shared" si="16"/>
        <v>insert into Game select GameFilterId, '11/11/2012 13:00:00' as GameDateTime, (select TeamId from Team where TeamLongName = 'Detroit') as Team1Id, (select TeamId from Team where TeamLongName = 'Minnesota') as Team2Id, 2 as HomeTeam from GameFilter gf where gf.GameFilterName = 'Week 10'</v>
      </c>
      <c r="L142" s="3" t="s">
        <v>513</v>
      </c>
      <c r="M142" s="4" t="s">
        <v>517</v>
      </c>
      <c r="N142" s="4" t="s">
        <v>514</v>
      </c>
      <c r="O142" s="4" t="s">
        <v>515</v>
      </c>
      <c r="P142" s="3" t="s">
        <v>529</v>
      </c>
      <c r="Q142" s="4" t="s">
        <v>516</v>
      </c>
      <c r="R142" s="4" t="str">
        <f t="shared" si="17"/>
        <v>insert into GameSpread select g.GameId, (select TeamId from Team where TeamLongName = 'Detroit') as FavoriteTeamId, (select TeamId from Team where TeamLongName = 'Minnesota') as UnderdogTeamId,-2 as Spread from Game g where g.Team1Id = (select TeamId from Team where TeamLongName = 'Detroit') and g.Team2Id = (select TeamId from Team where TeamLongName = 'Minnesota') and  g.GameFilterId = (select GameFilterId from GameFilter where GameFilterName = 'Week 10')</v>
      </c>
      <c r="S142" s="3" t="s">
        <v>526</v>
      </c>
      <c r="T142" s="4" t="s">
        <v>528</v>
      </c>
      <c r="U142" s="4" t="s">
        <v>527</v>
      </c>
      <c r="V142" s="3" t="s">
        <v>530</v>
      </c>
      <c r="W142" s="4" t="s">
        <v>533</v>
      </c>
      <c r="X142" s="4" t="s">
        <v>532</v>
      </c>
      <c r="Y142" s="4" t="s">
        <v>531</v>
      </c>
    </row>
    <row r="143" spans="1:25" x14ac:dyDescent="0.25">
      <c r="A143" s="2">
        <v>41224.670138888891</v>
      </c>
      <c r="B143" s="5" t="s">
        <v>502</v>
      </c>
      <c r="C143" s="10">
        <v>-6.5</v>
      </c>
      <c r="D143" s="5" t="s">
        <v>505</v>
      </c>
      <c r="E143" s="3" t="s">
        <v>162</v>
      </c>
      <c r="G143" s="3" t="str">
        <f t="shared" si="12"/>
        <v>11/11/2012 16:05:00</v>
      </c>
      <c r="H143" s="3">
        <f t="shared" si="13"/>
        <v>1</v>
      </c>
      <c r="I143" s="3" t="str">
        <f t="shared" si="14"/>
        <v>Seattle</v>
      </c>
      <c r="J143" s="3" t="str">
        <f t="shared" si="15"/>
        <v>NY Jets</v>
      </c>
      <c r="K143" s="3" t="str">
        <f t="shared" si="16"/>
        <v>insert into Game select GameFilterId, '11/11/2012 16:05:00' as GameDateTime, (select TeamId from Team where TeamLongName = 'Seattle') as Team1Id, (select TeamId from Team where TeamLongName = 'NY Jets') as Team2Id, 1 as HomeTeam from GameFilter gf where gf.GameFilterName = 'Week 10'</v>
      </c>
      <c r="L143" s="3" t="s">
        <v>513</v>
      </c>
      <c r="M143" s="4" t="s">
        <v>517</v>
      </c>
      <c r="N143" s="4" t="s">
        <v>514</v>
      </c>
      <c r="O143" s="4" t="s">
        <v>515</v>
      </c>
      <c r="P143" s="3" t="s">
        <v>529</v>
      </c>
      <c r="Q143" s="4" t="s">
        <v>516</v>
      </c>
      <c r="R143" s="4" t="str">
        <f t="shared" si="17"/>
        <v>insert into GameSpread select g.GameId, (select TeamId from Team where TeamLongName = 'Seattle') as FavoriteTeamId, (select TeamId from Team where TeamLongName = 'NY Jets') as UnderdogTeamId,-6.5 as Spread from Game g where g.Team1Id = (select TeamId from Team where TeamLongName = 'Seattle') and g.Team2Id = (select TeamId from Team where TeamLongName = 'NY Jets') and  g.GameFilterId = (select GameFilterId from GameFilter where GameFilterName = 'Week 10')</v>
      </c>
      <c r="S143" s="3" t="s">
        <v>526</v>
      </c>
      <c r="T143" s="4" t="s">
        <v>528</v>
      </c>
      <c r="U143" s="4" t="s">
        <v>527</v>
      </c>
      <c r="V143" s="3" t="s">
        <v>530</v>
      </c>
      <c r="W143" s="4" t="s">
        <v>533</v>
      </c>
      <c r="X143" s="4" t="s">
        <v>532</v>
      </c>
      <c r="Y143" s="4" t="s">
        <v>531</v>
      </c>
    </row>
    <row r="144" spans="1:25" x14ac:dyDescent="0.25">
      <c r="A144" s="2">
        <v>41224.684027777781</v>
      </c>
      <c r="B144" s="5" t="s">
        <v>451</v>
      </c>
      <c r="C144" s="10">
        <v>-1</v>
      </c>
      <c r="D144" s="5" t="s">
        <v>494</v>
      </c>
      <c r="E144" s="3" t="s">
        <v>162</v>
      </c>
      <c r="G144" s="3" t="str">
        <f t="shared" si="12"/>
        <v>11/11/2012 16:25:00</v>
      </c>
      <c r="H144" s="3">
        <f t="shared" si="13"/>
        <v>2</v>
      </c>
      <c r="I144" s="3" t="str">
        <f t="shared" si="14"/>
        <v>Dallas</v>
      </c>
      <c r="J144" s="3" t="str">
        <f t="shared" si="15"/>
        <v>Philadelphia</v>
      </c>
      <c r="K144" s="3" t="str">
        <f t="shared" si="16"/>
        <v>insert into Game select GameFilterId, '11/11/2012 16:25:00' as GameDateTime, (select TeamId from Team where TeamLongName = 'Dallas') as Team1Id, (select TeamId from Team where TeamLongName = 'Philadelphia') as Team2Id, 2 as HomeTeam from GameFilter gf where gf.GameFilterName = 'Week 10'</v>
      </c>
      <c r="L144" s="3" t="s">
        <v>513</v>
      </c>
      <c r="M144" s="4" t="s">
        <v>517</v>
      </c>
      <c r="N144" s="4" t="s">
        <v>514</v>
      </c>
      <c r="O144" s="4" t="s">
        <v>515</v>
      </c>
      <c r="P144" s="3" t="s">
        <v>529</v>
      </c>
      <c r="Q144" s="4" t="s">
        <v>516</v>
      </c>
      <c r="R144" s="4" t="str">
        <f t="shared" si="17"/>
        <v>insert into GameSpread select g.GameId, (select TeamId from Team where TeamLongName = 'Dallas') as FavoriteTeamId, (select TeamId from Team where TeamLongName = 'Philadelphia') as UnderdogTeamId,-1 as Spread from Game g where g.Team1Id = (select TeamId from Team where TeamLongName = 'Dallas') and g.Team2Id = (select TeamId from Team where TeamLongName = 'Philadelphia') and  g.GameFilterId = (select GameFilterId from GameFilter where GameFilterName = 'Week 10')</v>
      </c>
      <c r="S144" s="3" t="s">
        <v>526</v>
      </c>
      <c r="T144" s="4" t="s">
        <v>528</v>
      </c>
      <c r="U144" s="4" t="s">
        <v>527</v>
      </c>
      <c r="V144" s="3" t="s">
        <v>530</v>
      </c>
      <c r="W144" s="4" t="s">
        <v>533</v>
      </c>
      <c r="X144" s="4" t="s">
        <v>532</v>
      </c>
      <c r="Y144" s="4" t="s">
        <v>531</v>
      </c>
    </row>
    <row r="145" spans="1:25" x14ac:dyDescent="0.25">
      <c r="A145" s="2">
        <v>41224.684027777781</v>
      </c>
      <c r="B145" s="5" t="s">
        <v>508</v>
      </c>
      <c r="C145" s="10">
        <v>-11.5</v>
      </c>
      <c r="D145" s="5" t="s">
        <v>467</v>
      </c>
      <c r="E145" s="3" t="s">
        <v>162</v>
      </c>
      <c r="G145" s="3" t="str">
        <f t="shared" si="12"/>
        <v>11/11/2012 16:25:00</v>
      </c>
      <c r="H145" s="3">
        <f t="shared" si="13"/>
        <v>1</v>
      </c>
      <c r="I145" s="3" t="str">
        <f t="shared" si="14"/>
        <v>San Francisco</v>
      </c>
      <c r="J145" s="3" t="str">
        <f t="shared" si="15"/>
        <v>St. Louis</v>
      </c>
      <c r="K145" s="3" t="str">
        <f t="shared" si="16"/>
        <v>insert into Game select GameFilterId, '11/11/2012 16:25:00' as GameDateTime, (select TeamId from Team where TeamLongName = 'San Francisco') as Team1Id, (select TeamId from Team where TeamLongName = 'St. Louis') as Team2Id, 1 as HomeTeam from GameFilter gf where gf.GameFilterName = 'Week 10'</v>
      </c>
      <c r="L145" s="3" t="s">
        <v>513</v>
      </c>
      <c r="M145" s="4" t="s">
        <v>517</v>
      </c>
      <c r="N145" s="4" t="s">
        <v>514</v>
      </c>
      <c r="O145" s="4" t="s">
        <v>515</v>
      </c>
      <c r="P145" s="3" t="s">
        <v>529</v>
      </c>
      <c r="Q145" s="4" t="s">
        <v>516</v>
      </c>
      <c r="R145" s="4" t="str">
        <f t="shared" si="17"/>
        <v>insert into GameSpread select g.GameId, (select TeamId from Team where TeamLongName = 'San Francisco') as FavoriteTeamId, (select TeamId from Team where TeamLongName = 'St. Louis') as UnderdogTeamId,-11.5 as Spread from Game g where g.Team1Id = (select TeamId from Team where TeamLongName = 'San Francisco') and g.Team2Id = (select TeamId from Team where TeamLongName = 'St. Louis') and  g.GameFilterId = (select GameFilterId from GameFilter where GameFilterName = 'Week 10')</v>
      </c>
      <c r="S145" s="3" t="s">
        <v>526</v>
      </c>
      <c r="T145" s="4" t="s">
        <v>528</v>
      </c>
      <c r="U145" s="4" t="s">
        <v>527</v>
      </c>
      <c r="V145" s="3" t="s">
        <v>530</v>
      </c>
      <c r="W145" s="4" t="s">
        <v>533</v>
      </c>
      <c r="X145" s="4" t="s">
        <v>532</v>
      </c>
      <c r="Y145" s="4" t="s">
        <v>531</v>
      </c>
    </row>
    <row r="146" spans="1:25" x14ac:dyDescent="0.25">
      <c r="A146" s="2">
        <v>41224.854166666664</v>
      </c>
      <c r="B146" s="5" t="s">
        <v>452</v>
      </c>
      <c r="C146" s="10">
        <v>-1</v>
      </c>
      <c r="D146" s="5" t="s">
        <v>500</v>
      </c>
      <c r="E146" s="3" t="s">
        <v>162</v>
      </c>
      <c r="G146" s="3" t="str">
        <f t="shared" si="12"/>
        <v>11/11/2012 20:30:00</v>
      </c>
      <c r="H146" s="3">
        <f t="shared" si="13"/>
        <v>1</v>
      </c>
      <c r="I146" s="3" t="str">
        <f t="shared" si="14"/>
        <v>Chicago</v>
      </c>
      <c r="J146" s="3" t="str">
        <f t="shared" si="15"/>
        <v>Houston</v>
      </c>
      <c r="K146" s="3" t="str">
        <f t="shared" si="16"/>
        <v>insert into Game select GameFilterId, '11/11/2012 20:30:00' as GameDateTime, (select TeamId from Team where TeamLongName = 'Chicago') as Team1Id, (select TeamId from Team where TeamLongName = 'Houston') as Team2Id, 1 as HomeTeam from GameFilter gf where gf.GameFilterName = 'Week 10'</v>
      </c>
      <c r="L146" s="3" t="s">
        <v>513</v>
      </c>
      <c r="M146" s="4" t="s">
        <v>517</v>
      </c>
      <c r="N146" s="4" t="s">
        <v>514</v>
      </c>
      <c r="O146" s="4" t="s">
        <v>515</v>
      </c>
      <c r="P146" s="3" t="s">
        <v>529</v>
      </c>
      <c r="Q146" s="4" t="s">
        <v>516</v>
      </c>
      <c r="R146" s="4" t="str">
        <f t="shared" si="17"/>
        <v>insert into GameSpread select g.GameId, (select TeamId from Team where TeamLongName = 'Chicago') as FavoriteTeamId, (select TeamId from Team where TeamLongName = 'Houston') as UnderdogTeamId,-1 as Spread from Game g where g.Team1Id = (select TeamId from Team where TeamLongName = 'Chicago') and g.Team2Id = (select TeamId from Team where TeamLongName = 'Houston') and  g.GameFilterId = (select GameFilterId from GameFilter where GameFilterName = 'Week 10')</v>
      </c>
      <c r="S146" s="3" t="s">
        <v>526</v>
      </c>
      <c r="T146" s="4" t="s">
        <v>528</v>
      </c>
      <c r="U146" s="4" t="s">
        <v>527</v>
      </c>
      <c r="V146" s="3" t="s">
        <v>530</v>
      </c>
      <c r="W146" s="4" t="s">
        <v>533</v>
      </c>
      <c r="X146" s="4" t="s">
        <v>532</v>
      </c>
      <c r="Y146" s="4" t="s">
        <v>531</v>
      </c>
    </row>
    <row r="147" spans="1:25" x14ac:dyDescent="0.25">
      <c r="A147" s="2">
        <v>41225.861111111109</v>
      </c>
      <c r="B147" s="5" t="s">
        <v>504</v>
      </c>
      <c r="C147" s="10">
        <v>-12.5</v>
      </c>
      <c r="D147" s="5" t="s">
        <v>493</v>
      </c>
      <c r="E147" s="3" t="s">
        <v>162</v>
      </c>
      <c r="G147" s="3" t="str">
        <f t="shared" si="12"/>
        <v>11/12/2012 20:40:00</v>
      </c>
      <c r="H147" s="3">
        <f t="shared" si="13"/>
        <v>1</v>
      </c>
      <c r="I147" s="3" t="str">
        <f t="shared" si="14"/>
        <v>Pittsburgh</v>
      </c>
      <c r="J147" s="3" t="str">
        <f t="shared" si="15"/>
        <v>Kansas City</v>
      </c>
      <c r="K147" s="3" t="str">
        <f t="shared" si="16"/>
        <v>insert into Game select GameFilterId, '11/12/2012 20:40:00' as GameDateTime, (select TeamId from Team where TeamLongName = 'Pittsburgh') as Team1Id, (select TeamId from Team where TeamLongName = 'Kansas City') as Team2Id, 1 as HomeTeam from GameFilter gf where gf.GameFilterName = 'Week 10'</v>
      </c>
      <c r="L147" s="3" t="s">
        <v>513</v>
      </c>
      <c r="M147" s="4" t="s">
        <v>517</v>
      </c>
      <c r="N147" s="4" t="s">
        <v>514</v>
      </c>
      <c r="O147" s="4" t="s">
        <v>515</v>
      </c>
      <c r="P147" s="3" t="s">
        <v>529</v>
      </c>
      <c r="Q147" s="4" t="s">
        <v>516</v>
      </c>
      <c r="R147" s="4" t="str">
        <f t="shared" si="17"/>
        <v>insert into GameSpread select g.GameId, (select TeamId from Team where TeamLongName = 'Pittsburgh') as FavoriteTeamId, (select TeamId from Team where TeamLongName = 'Kansas City') as UnderdogTeamId,-12.5 as Spread from Game g where g.Team1Id = (select TeamId from Team where TeamLongName = 'Pittsburgh') and g.Team2Id = (select TeamId from Team where TeamLongName = 'Kansas City') and  g.GameFilterId = (select GameFilterId from GameFilter where GameFilterName = 'Week 10')</v>
      </c>
      <c r="S147" s="3" t="s">
        <v>526</v>
      </c>
      <c r="T147" s="4" t="s">
        <v>528</v>
      </c>
      <c r="U147" s="4" t="s">
        <v>527</v>
      </c>
      <c r="V147" s="3" t="s">
        <v>530</v>
      </c>
      <c r="W147" s="4" t="s">
        <v>533</v>
      </c>
      <c r="X147" s="4" t="s">
        <v>532</v>
      </c>
      <c r="Y147" s="4" t="s">
        <v>531</v>
      </c>
    </row>
    <row r="148" spans="1:25" x14ac:dyDescent="0.25">
      <c r="A148" s="2">
        <v>41228.850694444445</v>
      </c>
      <c r="B148" s="5" t="s">
        <v>492</v>
      </c>
      <c r="C148" s="10">
        <v>-2.5</v>
      </c>
      <c r="D148" s="5" t="s">
        <v>465</v>
      </c>
      <c r="E148" s="3" t="s">
        <v>163</v>
      </c>
      <c r="G148" s="3" t="str">
        <f t="shared" si="12"/>
        <v>11/15/2012 20:25:00</v>
      </c>
      <c r="H148" s="3">
        <f t="shared" si="13"/>
        <v>1</v>
      </c>
      <c r="I148" s="3" t="str">
        <f t="shared" si="14"/>
        <v>Buffalo</v>
      </c>
      <c r="J148" s="3" t="str">
        <f t="shared" si="15"/>
        <v>Miami</v>
      </c>
      <c r="K148" s="3" t="str">
        <f t="shared" si="16"/>
        <v>insert into Game select GameFilterId, '11/15/2012 20:25:00' as GameDateTime, (select TeamId from Team where TeamLongName = 'Buffalo') as Team1Id, (select TeamId from Team where TeamLongName = 'Miami') as Team2Id, 1 as HomeTeam from GameFilter gf where gf.GameFilterName = 'Week 11'</v>
      </c>
      <c r="L148" s="3" t="s">
        <v>513</v>
      </c>
      <c r="M148" s="4" t="s">
        <v>517</v>
      </c>
      <c r="N148" s="4" t="s">
        <v>514</v>
      </c>
      <c r="O148" s="4" t="s">
        <v>515</v>
      </c>
      <c r="P148" s="3" t="s">
        <v>529</v>
      </c>
      <c r="Q148" s="4" t="s">
        <v>516</v>
      </c>
      <c r="R148" s="4" t="str">
        <f t="shared" si="17"/>
        <v>insert into GameSpread select g.GameId, (select TeamId from Team where TeamLongName = 'Buffalo') as FavoriteTeamId, (select TeamId from Team where TeamLongName = 'Miami') as UnderdogTeamId,-2.5 as Spread from Game g where g.Team1Id = (select TeamId from Team where TeamLongName = 'Buffalo') and g.Team2Id = (select TeamId from Team where TeamLongName = 'Miami') and  g.GameFilterId = (select GameFilterId from GameFilter where GameFilterName = 'Week 11')</v>
      </c>
      <c r="S148" s="3" t="s">
        <v>526</v>
      </c>
      <c r="T148" s="4" t="s">
        <v>528</v>
      </c>
      <c r="U148" s="4" t="s">
        <v>527</v>
      </c>
      <c r="V148" s="3" t="s">
        <v>530</v>
      </c>
      <c r="W148" s="4" t="s">
        <v>533</v>
      </c>
      <c r="X148" s="4" t="s">
        <v>532</v>
      </c>
      <c r="Y148" s="4" t="s">
        <v>531</v>
      </c>
    </row>
    <row r="149" spans="1:25" x14ac:dyDescent="0.25">
      <c r="A149" s="2">
        <v>41231.541666666664</v>
      </c>
      <c r="B149" s="5" t="s">
        <v>522</v>
      </c>
      <c r="C149" s="10">
        <v>-3.5</v>
      </c>
      <c r="D149" s="5" t="s">
        <v>454</v>
      </c>
      <c r="E149" s="3" t="s">
        <v>163</v>
      </c>
      <c r="G149" s="3" t="str">
        <f t="shared" si="12"/>
        <v>11/18/2012 13:00:00</v>
      </c>
      <c r="H149" s="3">
        <f t="shared" si="13"/>
        <v>1</v>
      </c>
      <c r="I149" s="3" t="str">
        <f t="shared" si="14"/>
        <v>Washington</v>
      </c>
      <c r="J149" s="3" t="str">
        <f t="shared" si="15"/>
        <v>Philadelphia</v>
      </c>
      <c r="K149" s="3" t="str">
        <f t="shared" si="16"/>
        <v>insert into Game select GameFilterId, '11/18/2012 13:00:00' as GameDateTime, (select TeamId from Team where TeamLongName = 'Washington') as Team1Id, (select TeamId from Team where TeamLongName = 'Philadelphia') as Team2Id, 1 as HomeTeam from GameFilter gf where gf.GameFilterName = 'Week 11'</v>
      </c>
      <c r="L149" s="3" t="s">
        <v>513</v>
      </c>
      <c r="M149" s="4" t="s">
        <v>517</v>
      </c>
      <c r="N149" s="4" t="s">
        <v>514</v>
      </c>
      <c r="O149" s="4" t="s">
        <v>515</v>
      </c>
      <c r="P149" s="3" t="s">
        <v>529</v>
      </c>
      <c r="Q149" s="4" t="s">
        <v>516</v>
      </c>
      <c r="R149" s="4" t="str">
        <f t="shared" si="17"/>
        <v>insert into GameSpread select g.GameId, (select TeamId from Team where TeamLongName = 'Washington') as FavoriteTeamId, (select TeamId from Team where TeamLongName = 'Philadelphia') as UnderdogTeamId,-3.5 as Spread from Game g where g.Team1Id = (select TeamId from Team where TeamLongName = 'Washington') and g.Team2Id = (select TeamId from Team where TeamLongName = 'Philadelphia') and  g.GameFilterId = (select GameFilterId from GameFilter where GameFilterName = 'Week 11')</v>
      </c>
      <c r="S149" s="3" t="s">
        <v>526</v>
      </c>
      <c r="T149" s="4" t="s">
        <v>528</v>
      </c>
      <c r="U149" s="4" t="s">
        <v>527</v>
      </c>
      <c r="V149" s="3" t="s">
        <v>530</v>
      </c>
      <c r="W149" s="4" t="s">
        <v>533</v>
      </c>
      <c r="X149" s="4" t="s">
        <v>532</v>
      </c>
      <c r="Y149" s="4" t="s">
        <v>531</v>
      </c>
    </row>
    <row r="150" spans="1:25" x14ac:dyDescent="0.25">
      <c r="A150" s="2">
        <v>41231.541666666664</v>
      </c>
      <c r="B150" s="5" t="s">
        <v>523</v>
      </c>
      <c r="C150" s="10">
        <v>-3.5</v>
      </c>
      <c r="D150" s="5" t="s">
        <v>466</v>
      </c>
      <c r="E150" s="3" t="s">
        <v>163</v>
      </c>
      <c r="G150" s="3" t="str">
        <f t="shared" si="12"/>
        <v>11/18/2012 13:00:00</v>
      </c>
      <c r="H150" s="3">
        <f t="shared" si="13"/>
        <v>2</v>
      </c>
      <c r="I150" s="3" t="str">
        <f t="shared" si="14"/>
        <v>Green Bay</v>
      </c>
      <c r="J150" s="3" t="str">
        <f t="shared" si="15"/>
        <v>Detroit</v>
      </c>
      <c r="K150" s="3" t="str">
        <f t="shared" si="16"/>
        <v>insert into Game select GameFilterId, '11/18/2012 13:00:00' as GameDateTime, (select TeamId from Team where TeamLongName = 'Green Bay') as Team1Id, (select TeamId from Team where TeamLongName = 'Detroit') as Team2Id, 2 as HomeTeam from GameFilter gf where gf.GameFilterName = 'Week 11'</v>
      </c>
      <c r="L150" s="3" t="s">
        <v>513</v>
      </c>
      <c r="M150" s="4" t="s">
        <v>517</v>
      </c>
      <c r="N150" s="4" t="s">
        <v>514</v>
      </c>
      <c r="O150" s="4" t="s">
        <v>515</v>
      </c>
      <c r="P150" s="3" t="s">
        <v>529</v>
      </c>
      <c r="Q150" s="4" t="s">
        <v>516</v>
      </c>
      <c r="R150" s="4" t="str">
        <f t="shared" si="17"/>
        <v>insert into GameSpread select g.GameId, (select TeamId from Team where TeamLongName = 'Green Bay') as FavoriteTeamId, (select TeamId from Team where TeamLongName = 'Detroit') as UnderdogTeamId,-3.5 as Spread from Game g where g.Team1Id = (select TeamId from Team where TeamLongName = 'Green Bay') and g.Team2Id = (select TeamId from Team where TeamLongName = 'Detroit') and  g.GameFilterId = (select GameFilterId from GameFilter where GameFilterName = 'Week 11')</v>
      </c>
      <c r="S150" s="3" t="s">
        <v>526</v>
      </c>
      <c r="T150" s="4" t="s">
        <v>528</v>
      </c>
      <c r="U150" s="4" t="s">
        <v>527</v>
      </c>
      <c r="V150" s="3" t="s">
        <v>530</v>
      </c>
      <c r="W150" s="4" t="s">
        <v>533</v>
      </c>
      <c r="X150" s="4" t="s">
        <v>532</v>
      </c>
      <c r="Y150" s="4" t="s">
        <v>531</v>
      </c>
    </row>
    <row r="151" spans="1:25" x14ac:dyDescent="0.25">
      <c r="A151" s="2">
        <v>41231.541666666664</v>
      </c>
      <c r="B151" s="5" t="s">
        <v>510</v>
      </c>
      <c r="C151" s="10">
        <v>-10</v>
      </c>
      <c r="D151" s="5" t="s">
        <v>487</v>
      </c>
      <c r="E151" s="3" t="s">
        <v>163</v>
      </c>
      <c r="G151" s="3" t="str">
        <f t="shared" si="12"/>
        <v>11/18/2012 13:00:00</v>
      </c>
      <c r="H151" s="3">
        <f t="shared" si="13"/>
        <v>1</v>
      </c>
      <c r="I151" s="3" t="str">
        <f t="shared" si="14"/>
        <v>Atlanta</v>
      </c>
      <c r="J151" s="3" t="str">
        <f t="shared" si="15"/>
        <v>Arizona</v>
      </c>
      <c r="K151" s="3" t="str">
        <f t="shared" si="16"/>
        <v>insert into Game select GameFilterId, '11/18/2012 13:00:00' as GameDateTime, (select TeamId from Team where TeamLongName = 'Atlanta') as Team1Id, (select TeamId from Team where TeamLongName = 'Arizona') as Team2Id, 1 as HomeTeam from GameFilter gf where gf.GameFilterName = 'Week 11'</v>
      </c>
      <c r="L151" s="3" t="s">
        <v>513</v>
      </c>
      <c r="M151" s="4" t="s">
        <v>517</v>
      </c>
      <c r="N151" s="4" t="s">
        <v>514</v>
      </c>
      <c r="O151" s="4" t="s">
        <v>515</v>
      </c>
      <c r="P151" s="3" t="s">
        <v>529</v>
      </c>
      <c r="Q151" s="4" t="s">
        <v>516</v>
      </c>
      <c r="R151" s="4" t="str">
        <f t="shared" si="17"/>
        <v>insert into GameSpread select g.GameId, (select TeamId from Team where TeamLongName = 'Atlanta') as FavoriteTeamId, (select TeamId from Team where TeamLongName = 'Arizona') as UnderdogTeamId,-10 as Spread from Game g where g.Team1Id = (select TeamId from Team where TeamLongName = 'Atlanta') and g.Team2Id = (select TeamId from Team where TeamLongName = 'Arizona') and  g.GameFilterId = (select GameFilterId from GameFilter where GameFilterName = 'Week 11')</v>
      </c>
      <c r="S151" s="3" t="s">
        <v>526</v>
      </c>
      <c r="T151" s="4" t="s">
        <v>528</v>
      </c>
      <c r="U151" s="4" t="s">
        <v>527</v>
      </c>
      <c r="V151" s="3" t="s">
        <v>530</v>
      </c>
      <c r="W151" s="4" t="s">
        <v>533</v>
      </c>
      <c r="X151" s="4" t="s">
        <v>532</v>
      </c>
      <c r="Y151" s="4" t="s">
        <v>531</v>
      </c>
    </row>
    <row r="152" spans="1:25" x14ac:dyDescent="0.25">
      <c r="A152" s="2">
        <v>41231.541666666664</v>
      </c>
      <c r="B152" s="5" t="s">
        <v>485</v>
      </c>
      <c r="C152" s="10">
        <v>-1.5</v>
      </c>
      <c r="D152" s="5" t="s">
        <v>491</v>
      </c>
      <c r="E152" s="3" t="s">
        <v>163</v>
      </c>
      <c r="G152" s="3" t="str">
        <f t="shared" si="12"/>
        <v>11/18/2012 13:00:00</v>
      </c>
      <c r="H152" s="3">
        <f t="shared" si="13"/>
        <v>2</v>
      </c>
      <c r="I152" s="3" t="str">
        <f t="shared" si="14"/>
        <v>Tampa Bay</v>
      </c>
      <c r="J152" s="3" t="str">
        <f t="shared" si="15"/>
        <v>Carolina</v>
      </c>
      <c r="K152" s="3" t="str">
        <f t="shared" si="16"/>
        <v>insert into Game select GameFilterId, '11/18/2012 13:00:00' as GameDateTime, (select TeamId from Team where TeamLongName = 'Tampa Bay') as Team1Id, (select TeamId from Team where TeamLongName = 'Carolina') as Team2Id, 2 as HomeTeam from GameFilter gf where gf.GameFilterName = 'Week 11'</v>
      </c>
      <c r="L152" s="3" t="s">
        <v>513</v>
      </c>
      <c r="M152" s="4" t="s">
        <v>517</v>
      </c>
      <c r="N152" s="4" t="s">
        <v>514</v>
      </c>
      <c r="O152" s="4" t="s">
        <v>515</v>
      </c>
      <c r="P152" s="3" t="s">
        <v>529</v>
      </c>
      <c r="Q152" s="4" t="s">
        <v>516</v>
      </c>
      <c r="R152" s="4" t="str">
        <f t="shared" si="17"/>
        <v>insert into GameSpread select g.GameId, (select TeamId from Team where TeamLongName = 'Tampa Bay') as FavoriteTeamId, (select TeamId from Team where TeamLongName = 'Carolina') as UnderdogTeamId,-1.5 as Spread from Game g where g.Team1Id = (select TeamId from Team where TeamLongName = 'Tampa Bay') and g.Team2Id = (select TeamId from Team where TeamLongName = 'Carolina') and  g.GameFilterId = (select GameFilterId from GameFilter where GameFilterName = 'Week 11')</v>
      </c>
      <c r="S152" s="3" t="s">
        <v>526</v>
      </c>
      <c r="T152" s="4" t="s">
        <v>528</v>
      </c>
      <c r="U152" s="4" t="s">
        <v>527</v>
      </c>
      <c r="V152" s="3" t="s">
        <v>530</v>
      </c>
      <c r="W152" s="4" t="s">
        <v>533</v>
      </c>
      <c r="X152" s="4" t="s">
        <v>532</v>
      </c>
      <c r="Y152" s="4" t="s">
        <v>531</v>
      </c>
    </row>
    <row r="153" spans="1:25" x14ac:dyDescent="0.25">
      <c r="A153" s="2">
        <v>41231.541666666664</v>
      </c>
      <c r="B153" s="5" t="s">
        <v>521</v>
      </c>
      <c r="C153" s="10">
        <v>-8</v>
      </c>
      <c r="D153" s="5" t="s">
        <v>499</v>
      </c>
      <c r="E153" s="3" t="s">
        <v>163</v>
      </c>
      <c r="G153" s="3" t="str">
        <f t="shared" si="12"/>
        <v>11/18/2012 13:00:00</v>
      </c>
      <c r="H153" s="3">
        <f t="shared" si="13"/>
        <v>1</v>
      </c>
      <c r="I153" s="3" t="str">
        <f t="shared" si="14"/>
        <v>Dallas</v>
      </c>
      <c r="J153" s="3" t="str">
        <f t="shared" si="15"/>
        <v>Cleveland</v>
      </c>
      <c r="K153" s="3" t="str">
        <f t="shared" si="16"/>
        <v>insert into Game select GameFilterId, '11/18/2012 13:00:00' as GameDateTime, (select TeamId from Team where TeamLongName = 'Dallas') as Team1Id, (select TeamId from Team where TeamLongName = 'Cleveland') as Team2Id, 1 as HomeTeam from GameFilter gf where gf.GameFilterName = 'Week 11'</v>
      </c>
      <c r="L153" s="3" t="s">
        <v>513</v>
      </c>
      <c r="M153" s="4" t="s">
        <v>517</v>
      </c>
      <c r="N153" s="4" t="s">
        <v>514</v>
      </c>
      <c r="O153" s="4" t="s">
        <v>515</v>
      </c>
      <c r="P153" s="3" t="s">
        <v>529</v>
      </c>
      <c r="Q153" s="4" t="s">
        <v>516</v>
      </c>
      <c r="R153" s="4" t="str">
        <f t="shared" si="17"/>
        <v>insert into GameSpread select g.GameId, (select TeamId from Team where TeamLongName = 'Dallas') as FavoriteTeamId, (select TeamId from Team where TeamLongName = 'Cleveland') as UnderdogTeamId,-8 as Spread from Game g where g.Team1Id = (select TeamId from Team where TeamLongName = 'Dallas') and g.Team2Id = (select TeamId from Team where TeamLongName = 'Cleveland') and  g.GameFilterId = (select GameFilterId from GameFilter where GameFilterName = 'Week 11')</v>
      </c>
      <c r="S153" s="3" t="s">
        <v>526</v>
      </c>
      <c r="T153" s="4" t="s">
        <v>528</v>
      </c>
      <c r="U153" s="4" t="s">
        <v>527</v>
      </c>
      <c r="V153" s="3" t="s">
        <v>530</v>
      </c>
      <c r="W153" s="4" t="s">
        <v>533</v>
      </c>
      <c r="X153" s="4" t="s">
        <v>532</v>
      </c>
      <c r="Y153" s="4" t="s">
        <v>531</v>
      </c>
    </row>
    <row r="154" spans="1:25" x14ac:dyDescent="0.25">
      <c r="A154" s="2">
        <v>41231.541666666664</v>
      </c>
      <c r="B154" s="5" t="s">
        <v>503</v>
      </c>
      <c r="C154" s="10">
        <v>-3.5</v>
      </c>
      <c r="D154" s="5" t="s">
        <v>505</v>
      </c>
      <c r="E154" s="3" t="s">
        <v>163</v>
      </c>
      <c r="G154" s="3" t="str">
        <f t="shared" si="12"/>
        <v>11/18/2012 13:00:00</v>
      </c>
      <c r="H154" s="3">
        <f t="shared" si="13"/>
        <v>1</v>
      </c>
      <c r="I154" s="3" t="str">
        <f t="shared" si="14"/>
        <v>St. Louis</v>
      </c>
      <c r="J154" s="3" t="str">
        <f t="shared" si="15"/>
        <v>NY Jets</v>
      </c>
      <c r="K154" s="3" t="str">
        <f t="shared" si="16"/>
        <v>insert into Game select GameFilterId, '11/18/2012 13:00:00' as GameDateTime, (select TeamId from Team where TeamLongName = 'St. Louis') as Team1Id, (select TeamId from Team where TeamLongName = 'NY Jets') as Team2Id, 1 as HomeTeam from GameFilter gf where gf.GameFilterName = 'Week 11'</v>
      </c>
      <c r="L154" s="3" t="s">
        <v>513</v>
      </c>
      <c r="M154" s="4" t="s">
        <v>517</v>
      </c>
      <c r="N154" s="4" t="s">
        <v>514</v>
      </c>
      <c r="O154" s="4" t="s">
        <v>515</v>
      </c>
      <c r="P154" s="3" t="s">
        <v>529</v>
      </c>
      <c r="Q154" s="4" t="s">
        <v>516</v>
      </c>
      <c r="R154" s="4" t="str">
        <f t="shared" si="17"/>
        <v>insert into GameSpread select g.GameId, (select TeamId from Team where TeamLongName = 'St. Louis') as FavoriteTeamId, (select TeamId from Team where TeamLongName = 'NY Jets') as UnderdogTeamId,-3.5 as Spread from Game g where g.Team1Id = (select TeamId from Team where TeamLongName = 'St. Louis') and g.Team2Id = (select TeamId from Team where TeamLongName = 'NY Jets') and  g.GameFilterId = (select GameFilterId from GameFilter where GameFilterName = 'Week 11')</v>
      </c>
      <c r="S154" s="3" t="s">
        <v>526</v>
      </c>
      <c r="T154" s="4" t="s">
        <v>528</v>
      </c>
      <c r="U154" s="4" t="s">
        <v>527</v>
      </c>
      <c r="V154" s="3" t="s">
        <v>530</v>
      </c>
      <c r="W154" s="4" t="s">
        <v>533</v>
      </c>
      <c r="X154" s="4" t="s">
        <v>532</v>
      </c>
      <c r="Y154" s="4" t="s">
        <v>531</v>
      </c>
    </row>
    <row r="155" spans="1:25" x14ac:dyDescent="0.25">
      <c r="A155" s="2">
        <v>41231.684027777781</v>
      </c>
      <c r="B155" s="5" t="s">
        <v>486</v>
      </c>
      <c r="C155" s="10">
        <v>-9</v>
      </c>
      <c r="D155" s="5" t="s">
        <v>453</v>
      </c>
      <c r="E155" s="3" t="s">
        <v>163</v>
      </c>
      <c r="G155" s="3" t="str">
        <f t="shared" si="12"/>
        <v>11/18/2012 16:25:00</v>
      </c>
      <c r="H155" s="3">
        <f t="shared" si="13"/>
        <v>1</v>
      </c>
      <c r="I155" s="3" t="str">
        <f t="shared" si="14"/>
        <v>New England</v>
      </c>
      <c r="J155" s="3" t="str">
        <f t="shared" si="15"/>
        <v>Indianapolis</v>
      </c>
      <c r="K155" s="3" t="str">
        <f t="shared" si="16"/>
        <v>insert into Game select GameFilterId, '11/18/2012 16:25:00' as GameDateTime, (select TeamId from Team where TeamLongName = 'New England') as Team1Id, (select TeamId from Team where TeamLongName = 'Indianapolis') as Team2Id, 1 as HomeTeam from GameFilter gf where gf.GameFilterName = 'Week 11'</v>
      </c>
      <c r="L155" s="3" t="s">
        <v>513</v>
      </c>
      <c r="M155" s="4" t="s">
        <v>517</v>
      </c>
      <c r="N155" s="4" t="s">
        <v>514</v>
      </c>
      <c r="O155" s="4" t="s">
        <v>515</v>
      </c>
      <c r="P155" s="3" t="s">
        <v>529</v>
      </c>
      <c r="Q155" s="4" t="s">
        <v>516</v>
      </c>
      <c r="R155" s="4" t="str">
        <f t="shared" si="17"/>
        <v>insert into GameSpread select g.GameId, (select TeamId from Team where TeamLongName = 'New England') as FavoriteTeamId, (select TeamId from Team where TeamLongName = 'Indianapolis') as UnderdogTeamId,-9 as Spread from Game g where g.Team1Id = (select TeamId from Team where TeamLongName = 'New England') and g.Team2Id = (select TeamId from Team where TeamLongName = 'Indianapolis') and  g.GameFilterId = (select GameFilterId from GameFilter where GameFilterName = 'Week 11')</v>
      </c>
      <c r="S155" s="3" t="s">
        <v>526</v>
      </c>
      <c r="T155" s="4" t="s">
        <v>528</v>
      </c>
      <c r="U155" s="4" t="s">
        <v>527</v>
      </c>
      <c r="V155" s="3" t="s">
        <v>530</v>
      </c>
      <c r="W155" s="4" t="s">
        <v>533</v>
      </c>
      <c r="X155" s="4" t="s">
        <v>532</v>
      </c>
      <c r="Y155" s="4" t="s">
        <v>531</v>
      </c>
    </row>
    <row r="156" spans="1:25" x14ac:dyDescent="0.25">
      <c r="A156" s="2">
        <v>41231.541666666664</v>
      </c>
      <c r="B156" s="5" t="s">
        <v>464</v>
      </c>
      <c r="C156" s="10">
        <v>-15.5</v>
      </c>
      <c r="D156" s="5" t="s">
        <v>463</v>
      </c>
      <c r="E156" s="3" t="s">
        <v>163</v>
      </c>
      <c r="G156" s="3" t="str">
        <f t="shared" si="12"/>
        <v>11/18/2012 13:00:00</v>
      </c>
      <c r="H156" s="3">
        <f t="shared" si="13"/>
        <v>1</v>
      </c>
      <c r="I156" s="3" t="str">
        <f t="shared" si="14"/>
        <v>Houston</v>
      </c>
      <c r="J156" s="3" t="str">
        <f t="shared" si="15"/>
        <v>Jacksonville</v>
      </c>
      <c r="K156" s="3" t="str">
        <f t="shared" si="16"/>
        <v>insert into Game select GameFilterId, '11/18/2012 13:00:00' as GameDateTime, (select TeamId from Team where TeamLongName = 'Houston') as Team1Id, (select TeamId from Team where TeamLongName = 'Jacksonville') as Team2Id, 1 as HomeTeam from GameFilter gf where gf.GameFilterName = 'Week 11'</v>
      </c>
      <c r="L156" s="3" t="s">
        <v>513</v>
      </c>
      <c r="M156" s="4" t="s">
        <v>517</v>
      </c>
      <c r="N156" s="4" t="s">
        <v>514</v>
      </c>
      <c r="O156" s="4" t="s">
        <v>515</v>
      </c>
      <c r="P156" s="3" t="s">
        <v>529</v>
      </c>
      <c r="Q156" s="4" t="s">
        <v>516</v>
      </c>
      <c r="R156" s="4" t="str">
        <f t="shared" si="17"/>
        <v>insert into GameSpread select g.GameId, (select TeamId from Team where TeamLongName = 'Houston') as FavoriteTeamId, (select TeamId from Team where TeamLongName = 'Jacksonville') as UnderdogTeamId,-15.5 as Spread from Game g where g.Team1Id = (select TeamId from Team where TeamLongName = 'Houston') and g.Team2Id = (select TeamId from Team where TeamLongName = 'Jacksonville') and  g.GameFilterId = (select GameFilterId from GameFilter where GameFilterName = 'Week 11')</v>
      </c>
      <c r="S156" s="3" t="s">
        <v>526</v>
      </c>
      <c r="T156" s="4" t="s">
        <v>528</v>
      </c>
      <c r="U156" s="4" t="s">
        <v>527</v>
      </c>
      <c r="V156" s="3" t="s">
        <v>530</v>
      </c>
      <c r="W156" s="4" t="s">
        <v>533</v>
      </c>
      <c r="X156" s="4" t="s">
        <v>532</v>
      </c>
      <c r="Y156" s="4" t="s">
        <v>531</v>
      </c>
    </row>
    <row r="157" spans="1:25" x14ac:dyDescent="0.25">
      <c r="A157" s="2">
        <v>41231.541666666664</v>
      </c>
      <c r="B157" s="5" t="s">
        <v>479</v>
      </c>
      <c r="C157" s="10">
        <v>-3.5</v>
      </c>
      <c r="D157" s="5" t="s">
        <v>469</v>
      </c>
      <c r="E157" s="3" t="s">
        <v>163</v>
      </c>
      <c r="G157" s="3" t="str">
        <f t="shared" si="12"/>
        <v>11/18/2012 13:00:00</v>
      </c>
      <c r="H157" s="3">
        <f t="shared" si="13"/>
        <v>2</v>
      </c>
      <c r="I157" s="3" t="str">
        <f t="shared" si="14"/>
        <v>Cincinnati</v>
      </c>
      <c r="J157" s="3" t="str">
        <f t="shared" si="15"/>
        <v>Kansas City</v>
      </c>
      <c r="K157" s="3" t="str">
        <f t="shared" si="16"/>
        <v>insert into Game select GameFilterId, '11/18/2012 13:00:00' as GameDateTime, (select TeamId from Team where TeamLongName = 'Cincinnati') as Team1Id, (select TeamId from Team where TeamLongName = 'Kansas City') as Team2Id, 2 as HomeTeam from GameFilter gf where gf.GameFilterName = 'Week 11'</v>
      </c>
      <c r="L157" s="3" t="s">
        <v>513</v>
      </c>
      <c r="M157" s="4" t="s">
        <v>517</v>
      </c>
      <c r="N157" s="4" t="s">
        <v>514</v>
      </c>
      <c r="O157" s="4" t="s">
        <v>515</v>
      </c>
      <c r="P157" s="3" t="s">
        <v>529</v>
      </c>
      <c r="Q157" s="4" t="s">
        <v>516</v>
      </c>
      <c r="R157" s="4" t="str">
        <f t="shared" si="17"/>
        <v>insert into GameSpread select g.GameId, (select TeamId from Team where TeamLongName = 'Cincinnati') as FavoriteTeamId, (select TeamId from Team where TeamLongName = 'Kansas City') as UnderdogTeamId,-3.5 as Spread from Game g where g.Team1Id = (select TeamId from Team where TeamLongName = 'Cincinnati') and g.Team2Id = (select TeamId from Team where TeamLongName = 'Kansas City') and  g.GameFilterId = (select GameFilterId from GameFilter where GameFilterName = 'Week 11')</v>
      </c>
      <c r="S157" s="3" t="s">
        <v>526</v>
      </c>
      <c r="T157" s="4" t="s">
        <v>528</v>
      </c>
      <c r="U157" s="4" t="s">
        <v>527</v>
      </c>
      <c r="V157" s="3" t="s">
        <v>530</v>
      </c>
      <c r="W157" s="4" t="s">
        <v>533</v>
      </c>
      <c r="X157" s="4" t="s">
        <v>532</v>
      </c>
      <c r="Y157" s="4" t="s">
        <v>531</v>
      </c>
    </row>
    <row r="158" spans="1:25" x14ac:dyDescent="0.25">
      <c r="A158" s="2">
        <v>41231.670138888891</v>
      </c>
      <c r="B158" s="5" t="s">
        <v>490</v>
      </c>
      <c r="C158" s="10">
        <v>-5</v>
      </c>
      <c r="D158" s="5" t="s">
        <v>480</v>
      </c>
      <c r="E158" s="3" t="s">
        <v>163</v>
      </c>
      <c r="G158" s="3" t="str">
        <f t="shared" si="12"/>
        <v>11/18/2012 16:05:00</v>
      </c>
      <c r="H158" s="3">
        <f t="shared" si="13"/>
        <v>2</v>
      </c>
      <c r="I158" s="3" t="str">
        <f t="shared" si="14"/>
        <v>New Orleans</v>
      </c>
      <c r="J158" s="3" t="str">
        <f t="shared" si="15"/>
        <v>Oakland</v>
      </c>
      <c r="K158" s="3" t="str">
        <f t="shared" si="16"/>
        <v>insert into Game select GameFilterId, '11/18/2012 16:05:00' as GameDateTime, (select TeamId from Team where TeamLongName = 'New Orleans') as Team1Id, (select TeamId from Team where TeamLongName = 'Oakland') as Team2Id, 2 as HomeTeam from GameFilter gf where gf.GameFilterName = 'Week 11'</v>
      </c>
      <c r="L158" s="3" t="s">
        <v>513</v>
      </c>
      <c r="M158" s="4" t="s">
        <v>517</v>
      </c>
      <c r="N158" s="4" t="s">
        <v>514</v>
      </c>
      <c r="O158" s="4" t="s">
        <v>515</v>
      </c>
      <c r="P158" s="3" t="s">
        <v>529</v>
      </c>
      <c r="Q158" s="4" t="s">
        <v>516</v>
      </c>
      <c r="R158" s="4" t="str">
        <f t="shared" si="17"/>
        <v>insert into GameSpread select g.GameId, (select TeamId from Team where TeamLongName = 'New Orleans') as FavoriteTeamId, (select TeamId from Team where TeamLongName = 'Oakland') as UnderdogTeamId,-5 as Spread from Game g where g.Team1Id = (select TeamId from Team where TeamLongName = 'New Orleans') and g.Team2Id = (select TeamId from Team where TeamLongName = 'Oakland') and  g.GameFilterId = (select GameFilterId from GameFilter where GameFilterName = 'Week 11')</v>
      </c>
      <c r="S158" s="3" t="s">
        <v>526</v>
      </c>
      <c r="T158" s="4" t="s">
        <v>528</v>
      </c>
      <c r="U158" s="4" t="s">
        <v>527</v>
      </c>
      <c r="V158" s="3" t="s">
        <v>530</v>
      </c>
      <c r="W158" s="4" t="s">
        <v>533</v>
      </c>
      <c r="X158" s="4" t="s">
        <v>532</v>
      </c>
      <c r="Y158" s="4" t="s">
        <v>531</v>
      </c>
    </row>
    <row r="159" spans="1:25" x14ac:dyDescent="0.25">
      <c r="A159" s="2">
        <v>41231.684027777781</v>
      </c>
      <c r="B159" s="5" t="s">
        <v>476</v>
      </c>
      <c r="C159" s="10">
        <v>-7.5</v>
      </c>
      <c r="D159" s="5" t="s">
        <v>481</v>
      </c>
      <c r="E159" s="3" t="s">
        <v>163</v>
      </c>
      <c r="G159" s="3" t="str">
        <f t="shared" si="12"/>
        <v>11/18/2012 16:25:00</v>
      </c>
      <c r="H159" s="3">
        <f t="shared" si="13"/>
        <v>1</v>
      </c>
      <c r="I159" s="3" t="str">
        <f t="shared" si="14"/>
        <v>Denver</v>
      </c>
      <c r="J159" s="3" t="str">
        <f t="shared" si="15"/>
        <v>San Diego</v>
      </c>
      <c r="K159" s="3" t="str">
        <f t="shared" si="16"/>
        <v>insert into Game select GameFilterId, '11/18/2012 16:25:00' as GameDateTime, (select TeamId from Team where TeamLongName = 'Denver') as Team1Id, (select TeamId from Team where TeamLongName = 'San Diego') as Team2Id, 1 as HomeTeam from GameFilter gf where gf.GameFilterName = 'Week 11'</v>
      </c>
      <c r="L159" s="3" t="s">
        <v>513</v>
      </c>
      <c r="M159" s="4" t="s">
        <v>517</v>
      </c>
      <c r="N159" s="4" t="s">
        <v>514</v>
      </c>
      <c r="O159" s="4" t="s">
        <v>515</v>
      </c>
      <c r="P159" s="3" t="s">
        <v>529</v>
      </c>
      <c r="Q159" s="4" t="s">
        <v>516</v>
      </c>
      <c r="R159" s="4" t="str">
        <f t="shared" si="17"/>
        <v>insert into GameSpread select g.GameId, (select TeamId from Team where TeamLongName = 'Denver') as FavoriteTeamId, (select TeamId from Team where TeamLongName = 'San Diego') as UnderdogTeamId,-7.5 as Spread from Game g where g.Team1Id = (select TeamId from Team where TeamLongName = 'Denver') and g.Team2Id = (select TeamId from Team where TeamLongName = 'San Diego') and  g.GameFilterId = (select GameFilterId from GameFilter where GameFilterName = 'Week 11')</v>
      </c>
      <c r="S159" s="3" t="s">
        <v>526</v>
      </c>
      <c r="T159" s="4" t="s">
        <v>528</v>
      </c>
      <c r="U159" s="4" t="s">
        <v>527</v>
      </c>
      <c r="V159" s="3" t="s">
        <v>530</v>
      </c>
      <c r="W159" s="4" t="s">
        <v>533</v>
      </c>
      <c r="X159" s="4" t="s">
        <v>532</v>
      </c>
      <c r="Y159" s="4" t="s">
        <v>531</v>
      </c>
    </row>
    <row r="160" spans="1:25" x14ac:dyDescent="0.25">
      <c r="A160" s="2">
        <v>41231.854166666664</v>
      </c>
      <c r="B160" s="5" t="s">
        <v>495</v>
      </c>
      <c r="C160" s="10">
        <v>-3.5</v>
      </c>
      <c r="D160" s="5" t="s">
        <v>504</v>
      </c>
      <c r="E160" s="3" t="s">
        <v>163</v>
      </c>
      <c r="G160" s="3" t="str">
        <f t="shared" si="12"/>
        <v>11/18/2012 20:30:00</v>
      </c>
      <c r="H160" s="3">
        <f t="shared" si="13"/>
        <v>2</v>
      </c>
      <c r="I160" s="3" t="str">
        <f t="shared" si="14"/>
        <v>Baltimore</v>
      </c>
      <c r="J160" s="3" t="str">
        <f t="shared" si="15"/>
        <v>Pittsburgh</v>
      </c>
      <c r="K160" s="3" t="str">
        <f t="shared" si="16"/>
        <v>insert into Game select GameFilterId, '11/18/2012 20:30:00' as GameDateTime, (select TeamId from Team where TeamLongName = 'Baltimore') as Team1Id, (select TeamId from Team where TeamLongName = 'Pittsburgh') as Team2Id, 2 as HomeTeam from GameFilter gf where gf.GameFilterName = 'Week 11'</v>
      </c>
      <c r="L160" s="3" t="s">
        <v>513</v>
      </c>
      <c r="M160" s="4" t="s">
        <v>517</v>
      </c>
      <c r="N160" s="4" t="s">
        <v>514</v>
      </c>
      <c r="O160" s="4" t="s">
        <v>515</v>
      </c>
      <c r="P160" s="3" t="s">
        <v>529</v>
      </c>
      <c r="Q160" s="4" t="s">
        <v>516</v>
      </c>
      <c r="R160" s="4" t="str">
        <f t="shared" si="17"/>
        <v>insert into GameSpread select g.GameId, (select TeamId from Team where TeamLongName = 'Baltimore') as FavoriteTeamId, (select TeamId from Team where TeamLongName = 'Pittsburgh') as UnderdogTeamId,-3.5 as Spread from Game g where g.Team1Id = (select TeamId from Team where TeamLongName = 'Baltimore') and g.Team2Id = (select TeamId from Team where TeamLongName = 'Pittsburgh') and  g.GameFilterId = (select GameFilterId from GameFilter where GameFilterName = 'Week 11')</v>
      </c>
      <c r="S160" s="3" t="s">
        <v>526</v>
      </c>
      <c r="T160" s="4" t="s">
        <v>528</v>
      </c>
      <c r="U160" s="4" t="s">
        <v>527</v>
      </c>
      <c r="V160" s="3" t="s">
        <v>530</v>
      </c>
      <c r="W160" s="4" t="s">
        <v>533</v>
      </c>
      <c r="X160" s="4" t="s">
        <v>532</v>
      </c>
      <c r="Y160" s="4" t="s">
        <v>531</v>
      </c>
    </row>
    <row r="161" spans="1:25" x14ac:dyDescent="0.25">
      <c r="A161" s="2">
        <v>41232.861111111109</v>
      </c>
      <c r="B161" s="5" t="s">
        <v>508</v>
      </c>
      <c r="C161" s="10">
        <v>-4.5</v>
      </c>
      <c r="D161" s="5" t="s">
        <v>484</v>
      </c>
      <c r="E161" s="3" t="s">
        <v>163</v>
      </c>
      <c r="G161" s="3" t="str">
        <f t="shared" si="12"/>
        <v>11/19/2012 20:40:00</v>
      </c>
      <c r="H161" s="3">
        <f t="shared" si="13"/>
        <v>1</v>
      </c>
      <c r="I161" s="3" t="str">
        <f t="shared" si="14"/>
        <v>San Francisco</v>
      </c>
      <c r="J161" s="3" t="str">
        <f t="shared" si="15"/>
        <v>Chicago</v>
      </c>
      <c r="K161" s="3" t="str">
        <f t="shared" si="16"/>
        <v>insert into Game select GameFilterId, '11/19/2012 20:40:00' as GameDateTime, (select TeamId from Team where TeamLongName = 'San Francisco') as Team1Id, (select TeamId from Team where TeamLongName = 'Chicago') as Team2Id, 1 as HomeTeam from GameFilter gf where gf.GameFilterName = 'Week 11'</v>
      </c>
      <c r="L161" s="3" t="s">
        <v>513</v>
      </c>
      <c r="M161" s="4" t="s">
        <v>517</v>
      </c>
      <c r="N161" s="4" t="s">
        <v>514</v>
      </c>
      <c r="O161" s="4" t="s">
        <v>515</v>
      </c>
      <c r="P161" s="3" t="s">
        <v>529</v>
      </c>
      <c r="Q161" s="4" t="s">
        <v>516</v>
      </c>
      <c r="R161" s="4" t="str">
        <f t="shared" si="17"/>
        <v>insert into GameSpread select g.GameId, (select TeamId from Team where TeamLongName = 'San Francisco') as FavoriteTeamId, (select TeamId from Team where TeamLongName = 'Chicago') as UnderdogTeamId,-4.5 as Spread from Game g where g.Team1Id = (select TeamId from Team where TeamLongName = 'San Francisco') and g.Team2Id = (select TeamId from Team where TeamLongName = 'Chicago') and  g.GameFilterId = (select GameFilterId from GameFilter where GameFilterName = 'Week 11')</v>
      </c>
      <c r="S161" s="3" t="s">
        <v>526</v>
      </c>
      <c r="T161" s="4" t="s">
        <v>528</v>
      </c>
      <c r="U161" s="4" t="s">
        <v>527</v>
      </c>
      <c r="V161" s="3" t="s">
        <v>530</v>
      </c>
      <c r="W161" s="4" t="s">
        <v>533</v>
      </c>
      <c r="X161" s="4" t="s">
        <v>532</v>
      </c>
      <c r="Y161" s="4" t="s">
        <v>531</v>
      </c>
    </row>
    <row r="162" spans="1:25" x14ac:dyDescent="0.25">
      <c r="A162" s="2">
        <v>41235.520833333336</v>
      </c>
      <c r="B162" s="5" t="s">
        <v>500</v>
      </c>
      <c r="C162" s="10">
        <v>-3</v>
      </c>
      <c r="D162" s="5" t="s">
        <v>466</v>
      </c>
      <c r="E162" s="3" t="s">
        <v>164</v>
      </c>
      <c r="G162" s="3" t="str">
        <f t="shared" ref="G162:G225" si="18">TEXT(A162,"mm/dd/yyyy HH:MM:SS")</f>
        <v>11/22/2012 12:30:00</v>
      </c>
      <c r="H162" s="3">
        <f t="shared" ref="H162:H225" si="19">IF(ISERR(FIND("At ",B162)),2,1)</f>
        <v>2</v>
      </c>
      <c r="I162" s="3" t="str">
        <f t="shared" ref="I162:I225" si="20">IF(H162=1,REPLACE(B162,1,3,""),B162)</f>
        <v>Houston</v>
      </c>
      <c r="J162" s="3" t="str">
        <f t="shared" ref="J162:J225" si="21">IF(H162=2,REPLACE(D162,1,3,""),D162)</f>
        <v>Detroit</v>
      </c>
      <c r="K162" s="3" t="str">
        <f t="shared" si="16"/>
        <v>insert into Game select GameFilterId, '11/22/2012 12:30:00' as GameDateTime, (select TeamId from Team where TeamLongName = 'Houston') as Team1Id, (select TeamId from Team where TeamLongName = 'Detroit') as Team2Id, 2 as HomeTeam from GameFilter gf where gf.GameFilterName = 'Week 12'</v>
      </c>
      <c r="L162" s="3" t="s">
        <v>513</v>
      </c>
      <c r="M162" s="4" t="s">
        <v>517</v>
      </c>
      <c r="N162" s="4" t="s">
        <v>514</v>
      </c>
      <c r="O162" s="4" t="s">
        <v>515</v>
      </c>
      <c r="P162" s="3" t="s">
        <v>529</v>
      </c>
      <c r="Q162" s="4" t="s">
        <v>516</v>
      </c>
      <c r="R162" s="4" t="str">
        <f t="shared" si="17"/>
        <v>insert into GameSpread select g.GameId, (select TeamId from Team where TeamLongName = 'Houston') as FavoriteTeamId, (select TeamId from Team where TeamLongName = 'Detroit') as UnderdogTeamId,-3 as Spread from Game g where g.Team1Id = (select TeamId from Team where TeamLongName = 'Houston') and g.Team2Id = (select TeamId from Team where TeamLongName = 'Detroit') and  g.GameFilterId = (select GameFilterId from GameFilter where GameFilterName = 'Week 12')</v>
      </c>
      <c r="S162" s="3" t="s">
        <v>526</v>
      </c>
      <c r="T162" s="4" t="s">
        <v>528</v>
      </c>
      <c r="U162" s="4" t="s">
        <v>527</v>
      </c>
      <c r="V162" s="3" t="s">
        <v>530</v>
      </c>
      <c r="W162" s="4" t="s">
        <v>533</v>
      </c>
      <c r="X162" s="4" t="s">
        <v>532</v>
      </c>
      <c r="Y162" s="4" t="s">
        <v>531</v>
      </c>
    </row>
    <row r="163" spans="1:25" x14ac:dyDescent="0.25">
      <c r="A163" s="2">
        <v>41235.677083333336</v>
      </c>
      <c r="B163" s="5" t="s">
        <v>521</v>
      </c>
      <c r="C163" s="10">
        <v>-3.5</v>
      </c>
      <c r="D163" s="5" t="s">
        <v>459</v>
      </c>
      <c r="E163" s="3" t="s">
        <v>164</v>
      </c>
      <c r="G163" s="3" t="str">
        <f t="shared" si="18"/>
        <v>11/22/2012 16:15:00</v>
      </c>
      <c r="H163" s="3">
        <f t="shared" si="19"/>
        <v>1</v>
      </c>
      <c r="I163" s="3" t="str">
        <f t="shared" si="20"/>
        <v>Dallas</v>
      </c>
      <c r="J163" s="3" t="str">
        <f t="shared" si="21"/>
        <v>Washington</v>
      </c>
      <c r="K163" s="3" t="str">
        <f t="shared" si="16"/>
        <v>insert into Game select GameFilterId, '11/22/2012 16:15:00' as GameDateTime, (select TeamId from Team where TeamLongName = 'Dallas') as Team1Id, (select TeamId from Team where TeamLongName = 'Washington') as Team2Id, 1 as HomeTeam from GameFilter gf where gf.GameFilterName = 'Week 12'</v>
      </c>
      <c r="L163" s="3" t="s">
        <v>513</v>
      </c>
      <c r="M163" s="4" t="s">
        <v>517</v>
      </c>
      <c r="N163" s="4" t="s">
        <v>514</v>
      </c>
      <c r="O163" s="4" t="s">
        <v>515</v>
      </c>
      <c r="P163" s="3" t="s">
        <v>529</v>
      </c>
      <c r="Q163" s="4" t="s">
        <v>516</v>
      </c>
      <c r="R163" s="4" t="str">
        <f t="shared" si="17"/>
        <v>insert into GameSpread select g.GameId, (select TeamId from Team where TeamLongName = 'Dallas') as FavoriteTeamId, (select TeamId from Team where TeamLongName = 'Washington') as UnderdogTeamId,-3.5 as Spread from Game g where g.Team1Id = (select TeamId from Team where TeamLongName = 'Dallas') and g.Team2Id = (select TeamId from Team where TeamLongName = 'Washington') and  g.GameFilterId = (select GameFilterId from GameFilter where GameFilterName = 'Week 12')</v>
      </c>
      <c r="S163" s="3" t="s">
        <v>526</v>
      </c>
      <c r="T163" s="4" t="s">
        <v>528</v>
      </c>
      <c r="U163" s="4" t="s">
        <v>527</v>
      </c>
      <c r="V163" s="3" t="s">
        <v>530</v>
      </c>
      <c r="W163" s="4" t="s">
        <v>533</v>
      </c>
      <c r="X163" s="4" t="s">
        <v>532</v>
      </c>
      <c r="Y163" s="4" t="s">
        <v>531</v>
      </c>
    </row>
    <row r="164" spans="1:25" x14ac:dyDescent="0.25">
      <c r="A164" s="2">
        <v>41235.847222222219</v>
      </c>
      <c r="B164" s="5" t="s">
        <v>460</v>
      </c>
      <c r="C164" s="10">
        <v>-6.5</v>
      </c>
      <c r="D164" s="5" t="s">
        <v>456</v>
      </c>
      <c r="E164" s="3" t="s">
        <v>164</v>
      </c>
      <c r="G164" s="3" t="str">
        <f t="shared" si="18"/>
        <v>11/22/2012 20:20:00</v>
      </c>
      <c r="H164" s="3">
        <f t="shared" si="19"/>
        <v>2</v>
      </c>
      <c r="I164" s="3" t="str">
        <f t="shared" si="20"/>
        <v>New England</v>
      </c>
      <c r="J164" s="3" t="str">
        <f t="shared" si="21"/>
        <v>NY Jets</v>
      </c>
      <c r="K164" s="3" t="str">
        <f t="shared" si="16"/>
        <v>insert into Game select GameFilterId, '11/22/2012 20:20:00' as GameDateTime, (select TeamId from Team where TeamLongName = 'New England') as Team1Id, (select TeamId from Team where TeamLongName = 'NY Jets') as Team2Id, 2 as HomeTeam from GameFilter gf where gf.GameFilterName = 'Week 12'</v>
      </c>
      <c r="L164" s="3" t="s">
        <v>513</v>
      </c>
      <c r="M164" s="4" t="s">
        <v>517</v>
      </c>
      <c r="N164" s="4" t="s">
        <v>514</v>
      </c>
      <c r="O164" s="4" t="s">
        <v>515</v>
      </c>
      <c r="P164" s="3" t="s">
        <v>529</v>
      </c>
      <c r="Q164" s="4" t="s">
        <v>516</v>
      </c>
      <c r="R164" s="4" t="str">
        <f t="shared" si="17"/>
        <v>insert into GameSpread select g.GameId, (select TeamId from Team where TeamLongName = 'New England') as FavoriteTeamId, (select TeamId from Team where TeamLongName = 'NY Jets') as UnderdogTeamId,-6.5 as Spread from Game g where g.Team1Id = (select TeamId from Team where TeamLongName = 'New England') and g.Team2Id = (select TeamId from Team where TeamLongName = 'NY Jets') and  g.GameFilterId = (select GameFilterId from GameFilter where GameFilterName = 'Week 12')</v>
      </c>
      <c r="S164" s="3" t="s">
        <v>526</v>
      </c>
      <c r="T164" s="4" t="s">
        <v>528</v>
      </c>
      <c r="U164" s="4" t="s">
        <v>527</v>
      </c>
      <c r="V164" s="3" t="s">
        <v>530</v>
      </c>
      <c r="W164" s="4" t="s">
        <v>533</v>
      </c>
      <c r="X164" s="4" t="s">
        <v>532</v>
      </c>
      <c r="Y164" s="4" t="s">
        <v>531</v>
      </c>
    </row>
    <row r="165" spans="1:25" x14ac:dyDescent="0.25">
      <c r="A165" s="2">
        <v>41238.541666666664</v>
      </c>
      <c r="B165" s="5" t="s">
        <v>498</v>
      </c>
      <c r="C165" s="10">
        <v>-8</v>
      </c>
      <c r="D165" s="5" t="s">
        <v>496</v>
      </c>
      <c r="E165" s="3" t="s">
        <v>164</v>
      </c>
      <c r="G165" s="3" t="str">
        <f t="shared" si="18"/>
        <v>11/25/2012 13:00:00</v>
      </c>
      <c r="H165" s="3">
        <f t="shared" si="19"/>
        <v>1</v>
      </c>
      <c r="I165" s="3" t="str">
        <f t="shared" si="20"/>
        <v>Cincinnati</v>
      </c>
      <c r="J165" s="3" t="str">
        <f t="shared" si="21"/>
        <v>Oakland</v>
      </c>
      <c r="K165" s="3" t="str">
        <f t="shared" si="16"/>
        <v>insert into Game select GameFilterId, '11/25/2012 13:00:00' as GameDateTime, (select TeamId from Team where TeamLongName = 'Cincinnati') as Team1Id, (select TeamId from Team where TeamLongName = 'Oakland') as Team2Id, 1 as HomeTeam from GameFilter gf where gf.GameFilterName = 'Week 12'</v>
      </c>
      <c r="L165" s="3" t="s">
        <v>513</v>
      </c>
      <c r="M165" s="4" t="s">
        <v>517</v>
      </c>
      <c r="N165" s="4" t="s">
        <v>514</v>
      </c>
      <c r="O165" s="4" t="s">
        <v>515</v>
      </c>
      <c r="P165" s="3" t="s">
        <v>529</v>
      </c>
      <c r="Q165" s="4" t="s">
        <v>516</v>
      </c>
      <c r="R165" s="4" t="str">
        <f t="shared" si="17"/>
        <v>insert into GameSpread select g.GameId, (select TeamId from Team where TeamLongName = 'Cincinnati') as FavoriteTeamId, (select TeamId from Team where TeamLongName = 'Oakland') as UnderdogTeamId,-8 as Spread from Game g where g.Team1Id = (select TeamId from Team where TeamLongName = 'Cincinnati') and g.Team2Id = (select TeamId from Team where TeamLongName = 'Oakland') and  g.GameFilterId = (select GameFilterId from GameFilter where GameFilterName = 'Week 12')</v>
      </c>
      <c r="S165" s="3" t="s">
        <v>526</v>
      </c>
      <c r="T165" s="4" t="s">
        <v>528</v>
      </c>
      <c r="U165" s="4" t="s">
        <v>527</v>
      </c>
      <c r="V165" s="3" t="s">
        <v>530</v>
      </c>
      <c r="W165" s="4" t="s">
        <v>533</v>
      </c>
      <c r="X165" s="4" t="s">
        <v>532</v>
      </c>
      <c r="Y165" s="4" t="s">
        <v>531</v>
      </c>
    </row>
    <row r="166" spans="1:25" x14ac:dyDescent="0.25">
      <c r="A166" s="2">
        <v>41238.541666666664</v>
      </c>
      <c r="B166" s="5" t="s">
        <v>455</v>
      </c>
      <c r="C166" s="10">
        <v>-1</v>
      </c>
      <c r="D166" s="5" t="s">
        <v>477</v>
      </c>
      <c r="E166" s="3" t="s">
        <v>164</v>
      </c>
      <c r="G166" s="3" t="str">
        <f t="shared" si="18"/>
        <v>11/25/2012 13:00:00</v>
      </c>
      <c r="H166" s="3">
        <f t="shared" si="19"/>
        <v>1</v>
      </c>
      <c r="I166" s="3" t="str">
        <f t="shared" si="20"/>
        <v>Cleveland</v>
      </c>
      <c r="J166" s="3" t="str">
        <f t="shared" si="21"/>
        <v>Pittsburgh</v>
      </c>
      <c r="K166" s="3" t="str">
        <f t="shared" si="16"/>
        <v>insert into Game select GameFilterId, '11/25/2012 13:00:00' as GameDateTime, (select TeamId from Team where TeamLongName = 'Cleveland') as Team1Id, (select TeamId from Team where TeamLongName = 'Pittsburgh') as Team2Id, 1 as HomeTeam from GameFilter gf where gf.GameFilterName = 'Week 12'</v>
      </c>
      <c r="L166" s="3" t="s">
        <v>513</v>
      </c>
      <c r="M166" s="4" t="s">
        <v>517</v>
      </c>
      <c r="N166" s="4" t="s">
        <v>514</v>
      </c>
      <c r="O166" s="4" t="s">
        <v>515</v>
      </c>
      <c r="P166" s="3" t="s">
        <v>529</v>
      </c>
      <c r="Q166" s="4" t="s">
        <v>516</v>
      </c>
      <c r="R166" s="4" t="str">
        <f t="shared" si="17"/>
        <v>insert into GameSpread select g.GameId, (select TeamId from Team where TeamLongName = 'Cleveland') as FavoriteTeamId, (select TeamId from Team where TeamLongName = 'Pittsburgh') as UnderdogTeamId,-1 as Spread from Game g where g.Team1Id = (select TeamId from Team where TeamLongName = 'Cleveland') and g.Team2Id = (select TeamId from Team where TeamLongName = 'Pittsburgh') and  g.GameFilterId = (select GameFilterId from GameFilter where GameFilterName = 'Week 12')</v>
      </c>
      <c r="S166" s="3" t="s">
        <v>526</v>
      </c>
      <c r="T166" s="4" t="s">
        <v>528</v>
      </c>
      <c r="U166" s="4" t="s">
        <v>527</v>
      </c>
      <c r="V166" s="3" t="s">
        <v>530</v>
      </c>
      <c r="W166" s="4" t="s">
        <v>533</v>
      </c>
      <c r="X166" s="4" t="s">
        <v>532</v>
      </c>
      <c r="Y166" s="4" t="s">
        <v>531</v>
      </c>
    </row>
    <row r="167" spans="1:25" x14ac:dyDescent="0.25">
      <c r="A167" s="2">
        <v>41238.541666666664</v>
      </c>
      <c r="B167" s="5" t="s">
        <v>489</v>
      </c>
      <c r="C167" s="10">
        <v>-3</v>
      </c>
      <c r="D167" s="5" t="s">
        <v>457</v>
      </c>
      <c r="E167" s="3" t="s">
        <v>164</v>
      </c>
      <c r="G167" s="3" t="str">
        <f t="shared" si="18"/>
        <v>11/25/2012 13:00:00</v>
      </c>
      <c r="H167" s="3">
        <f t="shared" si="19"/>
        <v>1</v>
      </c>
      <c r="I167" s="3" t="str">
        <f t="shared" si="20"/>
        <v>Indianapolis</v>
      </c>
      <c r="J167" s="3" t="str">
        <f t="shared" si="21"/>
        <v>Buffalo</v>
      </c>
      <c r="K167" s="3" t="str">
        <f t="shared" si="16"/>
        <v>insert into Game select GameFilterId, '11/25/2012 13:00:00' as GameDateTime, (select TeamId from Team where TeamLongName = 'Indianapolis') as Team1Id, (select TeamId from Team where TeamLongName = 'Buffalo') as Team2Id, 1 as HomeTeam from GameFilter gf where gf.GameFilterName = 'Week 12'</v>
      </c>
      <c r="L167" s="3" t="s">
        <v>513</v>
      </c>
      <c r="M167" s="4" t="s">
        <v>517</v>
      </c>
      <c r="N167" s="4" t="s">
        <v>514</v>
      </c>
      <c r="O167" s="4" t="s">
        <v>515</v>
      </c>
      <c r="P167" s="3" t="s">
        <v>529</v>
      </c>
      <c r="Q167" s="4" t="s">
        <v>516</v>
      </c>
      <c r="R167" s="4" t="str">
        <f t="shared" si="17"/>
        <v>insert into GameSpread select g.GameId, (select TeamId from Team where TeamLongName = 'Indianapolis') as FavoriteTeamId, (select TeamId from Team where TeamLongName = 'Buffalo') as UnderdogTeamId,-3 as Spread from Game g where g.Team1Id = (select TeamId from Team where TeamLongName = 'Indianapolis') and g.Team2Id = (select TeamId from Team where TeamLongName = 'Buffalo') and  g.GameFilterId = (select GameFilterId from GameFilter where GameFilterName = 'Week 12')</v>
      </c>
      <c r="S167" s="3" t="s">
        <v>526</v>
      </c>
      <c r="T167" s="4" t="s">
        <v>528</v>
      </c>
      <c r="U167" s="4" t="s">
        <v>527</v>
      </c>
      <c r="V167" s="3" t="s">
        <v>530</v>
      </c>
      <c r="W167" s="4" t="s">
        <v>533</v>
      </c>
      <c r="X167" s="4" t="s">
        <v>532</v>
      </c>
      <c r="Y167" s="4" t="s">
        <v>531</v>
      </c>
    </row>
    <row r="168" spans="1:25" x14ac:dyDescent="0.25">
      <c r="A168" s="2">
        <v>41238.541666666664</v>
      </c>
      <c r="B168" s="5" t="s">
        <v>511</v>
      </c>
      <c r="C168" s="10">
        <v>-10</v>
      </c>
      <c r="D168" s="5" t="s">
        <v>469</v>
      </c>
      <c r="E168" s="3" t="s">
        <v>164</v>
      </c>
      <c r="G168" s="3" t="str">
        <f t="shared" si="18"/>
        <v>11/25/2012 13:00:00</v>
      </c>
      <c r="H168" s="3">
        <f t="shared" si="19"/>
        <v>2</v>
      </c>
      <c r="I168" s="3" t="str">
        <f t="shared" si="20"/>
        <v>Denver</v>
      </c>
      <c r="J168" s="3" t="str">
        <f t="shared" si="21"/>
        <v>Kansas City</v>
      </c>
      <c r="K168" s="3" t="str">
        <f t="shared" si="16"/>
        <v>insert into Game select GameFilterId, '11/25/2012 13:00:00' as GameDateTime, (select TeamId from Team where TeamLongName = 'Denver') as Team1Id, (select TeamId from Team where TeamLongName = 'Kansas City') as Team2Id, 2 as HomeTeam from GameFilter gf where gf.GameFilterName = 'Week 12'</v>
      </c>
      <c r="L168" s="3" t="s">
        <v>513</v>
      </c>
      <c r="M168" s="4" t="s">
        <v>517</v>
      </c>
      <c r="N168" s="4" t="s">
        <v>514</v>
      </c>
      <c r="O168" s="4" t="s">
        <v>515</v>
      </c>
      <c r="P168" s="3" t="s">
        <v>529</v>
      </c>
      <c r="Q168" s="4" t="s">
        <v>516</v>
      </c>
      <c r="R168" s="4" t="str">
        <f t="shared" si="17"/>
        <v>insert into GameSpread select g.GameId, (select TeamId from Team where TeamLongName = 'Denver') as FavoriteTeamId, (select TeamId from Team where TeamLongName = 'Kansas City') as UnderdogTeamId,-10 as Spread from Game g where g.Team1Id = (select TeamId from Team where TeamLongName = 'Denver') and g.Team2Id = (select TeamId from Team where TeamLongName = 'Kansas City') and  g.GameFilterId = (select GameFilterId from GameFilter where GameFilterName = 'Week 12')</v>
      </c>
      <c r="S168" s="3" t="s">
        <v>526</v>
      </c>
      <c r="T168" s="4" t="s">
        <v>528</v>
      </c>
      <c r="U168" s="4" t="s">
        <v>527</v>
      </c>
      <c r="V168" s="3" t="s">
        <v>530</v>
      </c>
      <c r="W168" s="4" t="s">
        <v>533</v>
      </c>
      <c r="X168" s="4" t="s">
        <v>532</v>
      </c>
      <c r="Y168" s="4" t="s">
        <v>531</v>
      </c>
    </row>
    <row r="169" spans="1:25" x14ac:dyDescent="0.25">
      <c r="A169" s="2">
        <v>41238.541666666664</v>
      </c>
      <c r="B169" s="5" t="s">
        <v>507</v>
      </c>
      <c r="C169" s="10">
        <v>-3</v>
      </c>
      <c r="D169" s="5" t="s">
        <v>501</v>
      </c>
      <c r="E169" s="3" t="s">
        <v>164</v>
      </c>
      <c r="G169" s="3" t="str">
        <f t="shared" si="18"/>
        <v>11/25/2012 13:00:00</v>
      </c>
      <c r="H169" s="3">
        <f t="shared" si="19"/>
        <v>2</v>
      </c>
      <c r="I169" s="3" t="str">
        <f t="shared" si="20"/>
        <v>Tennessee</v>
      </c>
      <c r="J169" s="3" t="str">
        <f t="shared" si="21"/>
        <v>Jacksonville</v>
      </c>
      <c r="K169" s="3" t="str">
        <f t="shared" si="16"/>
        <v>insert into Game select GameFilterId, '11/25/2012 13:00:00' as GameDateTime, (select TeamId from Team where TeamLongName = 'Tennessee') as Team1Id, (select TeamId from Team where TeamLongName = 'Jacksonville') as Team2Id, 2 as HomeTeam from GameFilter gf where gf.GameFilterName = 'Week 12'</v>
      </c>
      <c r="L169" s="3" t="s">
        <v>513</v>
      </c>
      <c r="M169" s="4" t="s">
        <v>517</v>
      </c>
      <c r="N169" s="4" t="s">
        <v>514</v>
      </c>
      <c r="O169" s="4" t="s">
        <v>515</v>
      </c>
      <c r="P169" s="3" t="s">
        <v>529</v>
      </c>
      <c r="Q169" s="4" t="s">
        <v>516</v>
      </c>
      <c r="R169" s="4" t="str">
        <f t="shared" si="17"/>
        <v>insert into GameSpread select g.GameId, (select TeamId from Team where TeamLongName = 'Tennessee') as FavoriteTeamId, (select TeamId from Team where TeamLongName = 'Jacksonville') as UnderdogTeamId,-3 as Spread from Game g where g.Team1Id = (select TeamId from Team where TeamLongName = 'Tennessee') and g.Team2Id = (select TeamId from Team where TeamLongName = 'Jacksonville') and  g.GameFilterId = (select GameFilterId from GameFilter where GameFilterName = 'Week 12')</v>
      </c>
      <c r="S169" s="3" t="s">
        <v>526</v>
      </c>
      <c r="T169" s="4" t="s">
        <v>528</v>
      </c>
      <c r="U169" s="4" t="s">
        <v>527</v>
      </c>
      <c r="V169" s="3" t="s">
        <v>530</v>
      </c>
      <c r="W169" s="4" t="s">
        <v>533</v>
      </c>
      <c r="X169" s="4" t="s">
        <v>532</v>
      </c>
      <c r="Y169" s="4" t="s">
        <v>531</v>
      </c>
    </row>
    <row r="170" spans="1:25" x14ac:dyDescent="0.25">
      <c r="A170" s="2">
        <v>41238.541666666664</v>
      </c>
      <c r="B170" s="5" t="s">
        <v>452</v>
      </c>
      <c r="C170" s="10">
        <v>-1</v>
      </c>
      <c r="D170" s="5" t="s">
        <v>488</v>
      </c>
      <c r="E170" s="3" t="s">
        <v>164</v>
      </c>
      <c r="G170" s="3" t="str">
        <f t="shared" si="18"/>
        <v>11/25/2012 13:00:00</v>
      </c>
      <c r="H170" s="3">
        <f t="shared" si="19"/>
        <v>1</v>
      </c>
      <c r="I170" s="3" t="str">
        <f t="shared" si="20"/>
        <v>Chicago</v>
      </c>
      <c r="J170" s="3" t="str">
        <f t="shared" si="21"/>
        <v>Minnesota</v>
      </c>
      <c r="K170" s="3" t="str">
        <f t="shared" si="16"/>
        <v>insert into Game select GameFilterId, '11/25/2012 13:00:00' as GameDateTime, (select TeamId from Team where TeamLongName = 'Chicago') as Team1Id, (select TeamId from Team where TeamLongName = 'Minnesota') as Team2Id, 1 as HomeTeam from GameFilter gf where gf.GameFilterName = 'Week 12'</v>
      </c>
      <c r="L170" s="3" t="s">
        <v>513</v>
      </c>
      <c r="M170" s="4" t="s">
        <v>517</v>
      </c>
      <c r="N170" s="4" t="s">
        <v>514</v>
      </c>
      <c r="O170" s="4" t="s">
        <v>515</v>
      </c>
      <c r="P170" s="3" t="s">
        <v>529</v>
      </c>
      <c r="Q170" s="4" t="s">
        <v>516</v>
      </c>
      <c r="R170" s="4" t="str">
        <f t="shared" si="17"/>
        <v>insert into GameSpread select g.GameId, (select TeamId from Team where TeamLongName = 'Chicago') as FavoriteTeamId, (select TeamId from Team where TeamLongName = 'Minnesota') as UnderdogTeamId,-1 as Spread from Game g where g.Team1Id = (select TeamId from Team where TeamLongName = 'Chicago') and g.Team2Id = (select TeamId from Team where TeamLongName = 'Minnesota') and  g.GameFilterId = (select GameFilterId from GameFilter where GameFilterName = 'Week 12')</v>
      </c>
      <c r="S170" s="3" t="s">
        <v>526</v>
      </c>
      <c r="T170" s="4" t="s">
        <v>528</v>
      </c>
      <c r="U170" s="4" t="s">
        <v>527</v>
      </c>
      <c r="V170" s="3" t="s">
        <v>530</v>
      </c>
      <c r="W170" s="4" t="s">
        <v>533</v>
      </c>
      <c r="X170" s="4" t="s">
        <v>532</v>
      </c>
      <c r="Y170" s="4" t="s">
        <v>531</v>
      </c>
    </row>
    <row r="171" spans="1:25" x14ac:dyDescent="0.25">
      <c r="A171" s="2">
        <v>41238.541666666664</v>
      </c>
      <c r="B171" s="5" t="s">
        <v>473</v>
      </c>
      <c r="C171" s="10">
        <v>-1</v>
      </c>
      <c r="D171" s="5" t="s">
        <v>468</v>
      </c>
      <c r="E171" s="3" t="s">
        <v>164</v>
      </c>
      <c r="G171" s="3" t="str">
        <f t="shared" si="18"/>
        <v>11/25/2012 13:00:00</v>
      </c>
      <c r="H171" s="3">
        <f t="shared" si="19"/>
        <v>1</v>
      </c>
      <c r="I171" s="3" t="str">
        <f t="shared" si="20"/>
        <v>Tampa Bay</v>
      </c>
      <c r="J171" s="3" t="str">
        <f t="shared" si="21"/>
        <v>Atlanta</v>
      </c>
      <c r="K171" s="3" t="str">
        <f t="shared" si="16"/>
        <v>insert into Game select GameFilterId, '11/25/2012 13:00:00' as GameDateTime, (select TeamId from Team where TeamLongName = 'Tampa Bay') as Team1Id, (select TeamId from Team where TeamLongName = 'Atlanta') as Team2Id, 1 as HomeTeam from GameFilter gf where gf.GameFilterName = 'Week 12'</v>
      </c>
      <c r="L171" s="3" t="s">
        <v>513</v>
      </c>
      <c r="M171" s="4" t="s">
        <v>517</v>
      </c>
      <c r="N171" s="4" t="s">
        <v>514</v>
      </c>
      <c r="O171" s="4" t="s">
        <v>515</v>
      </c>
      <c r="P171" s="3" t="s">
        <v>529</v>
      </c>
      <c r="Q171" s="4" t="s">
        <v>516</v>
      </c>
      <c r="R171" s="4" t="str">
        <f t="shared" si="17"/>
        <v>insert into GameSpread select g.GameId, (select TeamId from Team where TeamLongName = 'Tampa Bay') as FavoriteTeamId, (select TeamId from Team where TeamLongName = 'Atlanta') as UnderdogTeamId,-1 as Spread from Game g where g.Team1Id = (select TeamId from Team where TeamLongName = 'Tampa Bay') and g.Team2Id = (select TeamId from Team where TeamLongName = 'Atlanta') and  g.GameFilterId = (select GameFilterId from GameFilter where GameFilterName = 'Week 12')</v>
      </c>
      <c r="S171" s="3" t="s">
        <v>526</v>
      </c>
      <c r="T171" s="4" t="s">
        <v>528</v>
      </c>
      <c r="U171" s="4" t="s">
        <v>527</v>
      </c>
      <c r="V171" s="3" t="s">
        <v>530</v>
      </c>
      <c r="W171" s="4" t="s">
        <v>533</v>
      </c>
      <c r="X171" s="4" t="s">
        <v>532</v>
      </c>
      <c r="Y171" s="4" t="s">
        <v>531</v>
      </c>
    </row>
    <row r="172" spans="1:25" x14ac:dyDescent="0.25">
      <c r="A172" s="2">
        <v>41238.541666666664</v>
      </c>
      <c r="B172" s="5" t="s">
        <v>474</v>
      </c>
      <c r="C172" s="10">
        <v>-3</v>
      </c>
      <c r="D172" s="5" t="s">
        <v>497</v>
      </c>
      <c r="E172" s="3" t="s">
        <v>164</v>
      </c>
      <c r="G172" s="3" t="str">
        <f t="shared" si="18"/>
        <v>11/25/2012 13:00:00</v>
      </c>
      <c r="H172" s="3">
        <f t="shared" si="19"/>
        <v>2</v>
      </c>
      <c r="I172" s="3" t="str">
        <f t="shared" si="20"/>
        <v>Seattle</v>
      </c>
      <c r="J172" s="3" t="str">
        <f t="shared" si="21"/>
        <v>Miami</v>
      </c>
      <c r="K172" s="3" t="str">
        <f t="shared" si="16"/>
        <v>insert into Game select GameFilterId, '11/25/2012 13:00:00' as GameDateTime, (select TeamId from Team where TeamLongName = 'Seattle') as Team1Id, (select TeamId from Team where TeamLongName = 'Miami') as Team2Id, 2 as HomeTeam from GameFilter gf where gf.GameFilterName = 'Week 12'</v>
      </c>
      <c r="L172" s="3" t="s">
        <v>513</v>
      </c>
      <c r="M172" s="4" t="s">
        <v>517</v>
      </c>
      <c r="N172" s="4" t="s">
        <v>514</v>
      </c>
      <c r="O172" s="4" t="s">
        <v>515</v>
      </c>
      <c r="P172" s="3" t="s">
        <v>529</v>
      </c>
      <c r="Q172" s="4" t="s">
        <v>516</v>
      </c>
      <c r="R172" s="4" t="str">
        <f t="shared" si="17"/>
        <v>insert into GameSpread select g.GameId, (select TeamId from Team where TeamLongName = 'Seattle') as FavoriteTeamId, (select TeamId from Team where TeamLongName = 'Miami') as UnderdogTeamId,-3 as Spread from Game g where g.Team1Id = (select TeamId from Team where TeamLongName = 'Seattle') and g.Team2Id = (select TeamId from Team where TeamLongName = 'Miami') and  g.GameFilterId = (select GameFilterId from GameFilter where GameFilterName = 'Week 12')</v>
      </c>
      <c r="S172" s="3" t="s">
        <v>526</v>
      </c>
      <c r="T172" s="4" t="s">
        <v>528</v>
      </c>
      <c r="U172" s="4" t="s">
        <v>527</v>
      </c>
      <c r="V172" s="3" t="s">
        <v>530</v>
      </c>
      <c r="W172" s="4" t="s">
        <v>533</v>
      </c>
      <c r="X172" s="4" t="s">
        <v>532</v>
      </c>
      <c r="Y172" s="4" t="s">
        <v>531</v>
      </c>
    </row>
    <row r="173" spans="1:25" x14ac:dyDescent="0.25">
      <c r="A173" s="2">
        <v>41238.670138888891</v>
      </c>
      <c r="B173" s="5" t="s">
        <v>495</v>
      </c>
      <c r="C173" s="10">
        <v>-1</v>
      </c>
      <c r="D173" s="5" t="s">
        <v>506</v>
      </c>
      <c r="E173" s="3" t="s">
        <v>164</v>
      </c>
      <c r="G173" s="3" t="str">
        <f t="shared" si="18"/>
        <v>11/25/2012 16:05:00</v>
      </c>
      <c r="H173" s="3">
        <f t="shared" si="19"/>
        <v>2</v>
      </c>
      <c r="I173" s="3" t="str">
        <f t="shared" si="20"/>
        <v>Baltimore</v>
      </c>
      <c r="J173" s="3" t="str">
        <f t="shared" si="21"/>
        <v>San Diego</v>
      </c>
      <c r="K173" s="3" t="str">
        <f t="shared" si="16"/>
        <v>insert into Game select GameFilterId, '11/25/2012 16:05:00' as GameDateTime, (select TeamId from Team where TeamLongName = 'Baltimore') as Team1Id, (select TeamId from Team where TeamLongName = 'San Diego') as Team2Id, 2 as HomeTeam from GameFilter gf where gf.GameFilterName = 'Week 12'</v>
      </c>
      <c r="L173" s="3" t="s">
        <v>513</v>
      </c>
      <c r="M173" s="4" t="s">
        <v>517</v>
      </c>
      <c r="N173" s="4" t="s">
        <v>514</v>
      </c>
      <c r="O173" s="4" t="s">
        <v>515</v>
      </c>
      <c r="P173" s="3" t="s">
        <v>529</v>
      </c>
      <c r="Q173" s="4" t="s">
        <v>516</v>
      </c>
      <c r="R173" s="4" t="str">
        <f t="shared" si="17"/>
        <v>insert into GameSpread select g.GameId, (select TeamId from Team where TeamLongName = 'Baltimore') as FavoriteTeamId, (select TeamId from Team where TeamLongName = 'San Diego') as UnderdogTeamId,-1 as Spread from Game g where g.Team1Id = (select TeamId from Team where TeamLongName = 'Baltimore') and g.Team2Id = (select TeamId from Team where TeamLongName = 'San Diego') and  g.GameFilterId = (select GameFilterId from GameFilter where GameFilterName = 'Week 12')</v>
      </c>
      <c r="S173" s="3" t="s">
        <v>526</v>
      </c>
      <c r="T173" s="4" t="s">
        <v>528</v>
      </c>
      <c r="U173" s="4" t="s">
        <v>527</v>
      </c>
      <c r="V173" s="3" t="s">
        <v>530</v>
      </c>
      <c r="W173" s="4" t="s">
        <v>533</v>
      </c>
      <c r="X173" s="4" t="s">
        <v>532</v>
      </c>
      <c r="Y173" s="4" t="s">
        <v>531</v>
      </c>
    </row>
    <row r="174" spans="1:25" x14ac:dyDescent="0.25">
      <c r="A174" s="2">
        <v>41238.684027777781</v>
      </c>
      <c r="B174" s="5" t="s">
        <v>471</v>
      </c>
      <c r="C174" s="10">
        <v>-2</v>
      </c>
      <c r="D174" s="5" t="s">
        <v>458</v>
      </c>
      <c r="E174" s="3" t="s">
        <v>164</v>
      </c>
      <c r="G174" s="3" t="str">
        <f t="shared" si="18"/>
        <v>11/25/2012 16:25:00</v>
      </c>
      <c r="H174" s="3">
        <f t="shared" si="19"/>
        <v>2</v>
      </c>
      <c r="I174" s="3" t="str">
        <f t="shared" si="20"/>
        <v>San Francisco</v>
      </c>
      <c r="J174" s="3" t="str">
        <f t="shared" si="21"/>
        <v>New Orleans</v>
      </c>
      <c r="K174" s="3" t="str">
        <f t="shared" si="16"/>
        <v>insert into Game select GameFilterId, '11/25/2012 16:25:00' as GameDateTime, (select TeamId from Team where TeamLongName = 'San Francisco') as Team1Id, (select TeamId from Team where TeamLongName = 'New Orleans') as Team2Id, 2 as HomeTeam from GameFilter gf where gf.GameFilterName = 'Week 12'</v>
      </c>
      <c r="L174" s="3" t="s">
        <v>513</v>
      </c>
      <c r="M174" s="4" t="s">
        <v>517</v>
      </c>
      <c r="N174" s="4" t="s">
        <v>514</v>
      </c>
      <c r="O174" s="4" t="s">
        <v>515</v>
      </c>
      <c r="P174" s="3" t="s">
        <v>529</v>
      </c>
      <c r="Q174" s="4" t="s">
        <v>516</v>
      </c>
      <c r="R174" s="4" t="str">
        <f t="shared" si="17"/>
        <v>insert into GameSpread select g.GameId, (select TeamId from Team where TeamLongName = 'San Francisco') as FavoriteTeamId, (select TeamId from Team where TeamLongName = 'New Orleans') as UnderdogTeamId,-2 as Spread from Game g where g.Team1Id = (select TeamId from Team where TeamLongName = 'San Francisco') and g.Team2Id = (select TeamId from Team where TeamLongName = 'New Orleans') and  g.GameFilterId = (select GameFilterId from GameFilter where GameFilterName = 'Week 12')</v>
      </c>
      <c r="S174" s="3" t="s">
        <v>526</v>
      </c>
      <c r="T174" s="4" t="s">
        <v>528</v>
      </c>
      <c r="U174" s="4" t="s">
        <v>527</v>
      </c>
      <c r="V174" s="3" t="s">
        <v>530</v>
      </c>
      <c r="W174" s="4" t="s">
        <v>533</v>
      </c>
      <c r="X174" s="4" t="s">
        <v>532</v>
      </c>
      <c r="Y174" s="4" t="s">
        <v>531</v>
      </c>
    </row>
    <row r="175" spans="1:25" x14ac:dyDescent="0.25">
      <c r="A175" s="2">
        <v>41238.684027777781</v>
      </c>
      <c r="B175" s="5" t="s">
        <v>475</v>
      </c>
      <c r="C175" s="10">
        <v>-2.5</v>
      </c>
      <c r="D175" s="5" t="s">
        <v>467</v>
      </c>
      <c r="E175" s="3" t="s">
        <v>164</v>
      </c>
      <c r="G175" s="3" t="str">
        <f t="shared" si="18"/>
        <v>11/25/2012 16:25:00</v>
      </c>
      <c r="H175" s="3">
        <f t="shared" si="19"/>
        <v>1</v>
      </c>
      <c r="I175" s="3" t="str">
        <f t="shared" si="20"/>
        <v>Arizona</v>
      </c>
      <c r="J175" s="3" t="str">
        <f t="shared" si="21"/>
        <v>St. Louis</v>
      </c>
      <c r="K175" s="3" t="str">
        <f t="shared" si="16"/>
        <v>insert into Game select GameFilterId, '11/25/2012 16:25:00' as GameDateTime, (select TeamId from Team where TeamLongName = 'Arizona') as Team1Id, (select TeamId from Team where TeamLongName = 'St. Louis') as Team2Id, 1 as HomeTeam from GameFilter gf where gf.GameFilterName = 'Week 12'</v>
      </c>
      <c r="L175" s="3" t="s">
        <v>513</v>
      </c>
      <c r="M175" s="4" t="s">
        <v>517</v>
      </c>
      <c r="N175" s="4" t="s">
        <v>514</v>
      </c>
      <c r="O175" s="4" t="s">
        <v>515</v>
      </c>
      <c r="P175" s="3" t="s">
        <v>529</v>
      </c>
      <c r="Q175" s="4" t="s">
        <v>516</v>
      </c>
      <c r="R175" s="4" t="str">
        <f t="shared" si="17"/>
        <v>insert into GameSpread select g.GameId, (select TeamId from Team where TeamLongName = 'Arizona') as FavoriteTeamId, (select TeamId from Team where TeamLongName = 'St. Louis') as UnderdogTeamId,-2.5 as Spread from Game g where g.Team1Id = (select TeamId from Team where TeamLongName = 'Arizona') and g.Team2Id = (select TeamId from Team where TeamLongName = 'St. Louis') and  g.GameFilterId = (select GameFilterId from GameFilter where GameFilterName = 'Week 12')</v>
      </c>
      <c r="S175" s="3" t="s">
        <v>526</v>
      </c>
      <c r="T175" s="4" t="s">
        <v>528</v>
      </c>
      <c r="U175" s="4" t="s">
        <v>527</v>
      </c>
      <c r="V175" s="3" t="s">
        <v>530</v>
      </c>
      <c r="W175" s="4" t="s">
        <v>533</v>
      </c>
      <c r="X175" s="4" t="s">
        <v>532</v>
      </c>
      <c r="Y175" s="4" t="s">
        <v>531</v>
      </c>
    </row>
    <row r="176" spans="1:25" x14ac:dyDescent="0.25">
      <c r="A176" s="2">
        <v>41238.854166666664</v>
      </c>
      <c r="B176" s="5" t="s">
        <v>450</v>
      </c>
      <c r="C176" s="10">
        <v>-2.5</v>
      </c>
      <c r="D176" s="5" t="s">
        <v>523</v>
      </c>
      <c r="E176" s="3" t="s">
        <v>164</v>
      </c>
      <c r="G176" s="3" t="str">
        <f t="shared" si="18"/>
        <v>11/25/2012 20:30:00</v>
      </c>
      <c r="H176" s="3">
        <f t="shared" si="19"/>
        <v>1</v>
      </c>
      <c r="I176" s="3" t="str">
        <f t="shared" si="20"/>
        <v>NY Giants</v>
      </c>
      <c r="J176" s="3" t="str">
        <f t="shared" si="21"/>
        <v>Green Bay</v>
      </c>
      <c r="K176" s="3" t="str">
        <f t="shared" si="16"/>
        <v>insert into Game select GameFilterId, '11/25/2012 20:30:00' as GameDateTime, (select TeamId from Team where TeamLongName = 'NY Giants') as Team1Id, (select TeamId from Team where TeamLongName = 'Green Bay') as Team2Id, 1 as HomeTeam from GameFilter gf where gf.GameFilterName = 'Week 12'</v>
      </c>
      <c r="L176" s="3" t="s">
        <v>513</v>
      </c>
      <c r="M176" s="4" t="s">
        <v>517</v>
      </c>
      <c r="N176" s="4" t="s">
        <v>514</v>
      </c>
      <c r="O176" s="4" t="s">
        <v>515</v>
      </c>
      <c r="P176" s="3" t="s">
        <v>529</v>
      </c>
      <c r="Q176" s="4" t="s">
        <v>516</v>
      </c>
      <c r="R176" s="4" t="str">
        <f t="shared" si="17"/>
        <v>insert into GameSpread select g.GameId, (select TeamId from Team where TeamLongName = 'NY Giants') as FavoriteTeamId, (select TeamId from Team where TeamLongName = 'Green Bay') as UnderdogTeamId,-2.5 as Spread from Game g where g.Team1Id = (select TeamId from Team where TeamLongName = 'NY Giants') and g.Team2Id = (select TeamId from Team where TeamLongName = 'Green Bay') and  g.GameFilterId = (select GameFilterId from GameFilter where GameFilterName = 'Week 12')</v>
      </c>
      <c r="S176" s="3" t="s">
        <v>526</v>
      </c>
      <c r="T176" s="4" t="s">
        <v>528</v>
      </c>
      <c r="U176" s="4" t="s">
        <v>527</v>
      </c>
      <c r="V176" s="3" t="s">
        <v>530</v>
      </c>
      <c r="W176" s="4" t="s">
        <v>533</v>
      </c>
      <c r="X176" s="4" t="s">
        <v>532</v>
      </c>
      <c r="Y176" s="4" t="s">
        <v>531</v>
      </c>
    </row>
    <row r="177" spans="1:25" x14ac:dyDescent="0.25">
      <c r="A177" s="2">
        <v>41239.861111111109</v>
      </c>
      <c r="B177" s="5" t="s">
        <v>494</v>
      </c>
      <c r="C177" s="10">
        <v>-2.5</v>
      </c>
      <c r="D177" s="5" t="s">
        <v>472</v>
      </c>
      <c r="E177" s="3" t="s">
        <v>164</v>
      </c>
      <c r="G177" s="3" t="str">
        <f t="shared" si="18"/>
        <v>11/26/2012 20:40:00</v>
      </c>
      <c r="H177" s="3">
        <f t="shared" si="19"/>
        <v>1</v>
      </c>
      <c r="I177" s="3" t="str">
        <f t="shared" si="20"/>
        <v>Philadelphia</v>
      </c>
      <c r="J177" s="3" t="str">
        <f t="shared" si="21"/>
        <v>Carolina</v>
      </c>
      <c r="K177" s="3" t="str">
        <f t="shared" si="16"/>
        <v>insert into Game select GameFilterId, '11/26/2012 20:40:00' as GameDateTime, (select TeamId from Team where TeamLongName = 'Philadelphia') as Team1Id, (select TeamId from Team where TeamLongName = 'Carolina') as Team2Id, 1 as HomeTeam from GameFilter gf where gf.GameFilterName = 'Week 12'</v>
      </c>
      <c r="L177" s="3" t="s">
        <v>513</v>
      </c>
      <c r="M177" s="4" t="s">
        <v>517</v>
      </c>
      <c r="N177" s="4" t="s">
        <v>514</v>
      </c>
      <c r="O177" s="4" t="s">
        <v>515</v>
      </c>
      <c r="P177" s="3" t="s">
        <v>529</v>
      </c>
      <c r="Q177" s="4" t="s">
        <v>516</v>
      </c>
      <c r="R177" s="4" t="str">
        <f t="shared" si="17"/>
        <v>insert into GameSpread select g.GameId, (select TeamId from Team where TeamLongName = 'Philadelphia') as FavoriteTeamId, (select TeamId from Team where TeamLongName = 'Carolina') as UnderdogTeamId,-2.5 as Spread from Game g where g.Team1Id = (select TeamId from Team where TeamLongName = 'Philadelphia') and g.Team2Id = (select TeamId from Team where TeamLongName = 'Carolina') and  g.GameFilterId = (select GameFilterId from GameFilter where GameFilterName = 'Week 12')</v>
      </c>
      <c r="S177" s="3" t="s">
        <v>526</v>
      </c>
      <c r="T177" s="4" t="s">
        <v>528</v>
      </c>
      <c r="U177" s="4" t="s">
        <v>527</v>
      </c>
      <c r="V177" s="3" t="s">
        <v>530</v>
      </c>
      <c r="W177" s="4" t="s">
        <v>533</v>
      </c>
      <c r="X177" s="4" t="s">
        <v>532</v>
      </c>
      <c r="Y177" s="4" t="s">
        <v>531</v>
      </c>
    </row>
    <row r="178" spans="1:25" x14ac:dyDescent="0.25">
      <c r="A178" s="2">
        <v>41242.850694444445</v>
      </c>
      <c r="B178" s="5" t="s">
        <v>510</v>
      </c>
      <c r="C178" s="10">
        <v>-3.5</v>
      </c>
      <c r="D178" s="5" t="s">
        <v>490</v>
      </c>
      <c r="E178" s="3" t="s">
        <v>165</v>
      </c>
      <c r="G178" s="3" t="str">
        <f t="shared" si="18"/>
        <v>11/29/2012 20:25:00</v>
      </c>
      <c r="H178" s="3">
        <f t="shared" si="19"/>
        <v>1</v>
      </c>
      <c r="I178" s="3" t="str">
        <f t="shared" si="20"/>
        <v>Atlanta</v>
      </c>
      <c r="J178" s="3" t="str">
        <f t="shared" si="21"/>
        <v>New Orleans</v>
      </c>
      <c r="K178" s="3" t="str">
        <f t="shared" si="16"/>
        <v>insert into Game select GameFilterId, '11/29/2012 20:25:00' as GameDateTime, (select TeamId from Team where TeamLongName = 'Atlanta') as Team1Id, (select TeamId from Team where TeamLongName = 'New Orleans') as Team2Id, 1 as HomeTeam from GameFilter gf where gf.GameFilterName = 'Week 13'</v>
      </c>
      <c r="L178" s="3" t="s">
        <v>513</v>
      </c>
      <c r="M178" s="4" t="s">
        <v>517</v>
      </c>
      <c r="N178" s="4" t="s">
        <v>514</v>
      </c>
      <c r="O178" s="4" t="s">
        <v>515</v>
      </c>
      <c r="P178" s="3" t="s">
        <v>529</v>
      </c>
      <c r="Q178" s="4" t="s">
        <v>516</v>
      </c>
      <c r="R178" s="4" t="str">
        <f t="shared" si="17"/>
        <v>insert into GameSpread select g.GameId, (select TeamId from Team where TeamLongName = 'Atlanta') as FavoriteTeamId, (select TeamId from Team where TeamLongName = 'New Orleans') as UnderdogTeamId,-3.5 as Spread from Game g where g.Team1Id = (select TeamId from Team where TeamLongName = 'Atlanta') and g.Team2Id = (select TeamId from Team where TeamLongName = 'New Orleans') and  g.GameFilterId = (select GameFilterId from GameFilter where GameFilterName = 'Week 13')</v>
      </c>
      <c r="S178" s="3" t="s">
        <v>526</v>
      </c>
      <c r="T178" s="4" t="s">
        <v>528</v>
      </c>
      <c r="U178" s="4" t="s">
        <v>527</v>
      </c>
      <c r="V178" s="3" t="s">
        <v>530</v>
      </c>
      <c r="W178" s="4" t="s">
        <v>533</v>
      </c>
      <c r="X178" s="4" t="s">
        <v>532</v>
      </c>
      <c r="Y178" s="4" t="s">
        <v>531</v>
      </c>
    </row>
    <row r="179" spans="1:25" x14ac:dyDescent="0.25">
      <c r="A179" s="2">
        <v>41245.541666666664</v>
      </c>
      <c r="B179" s="5" t="s">
        <v>452</v>
      </c>
      <c r="C179" s="10">
        <v>-3.5</v>
      </c>
      <c r="D179" s="5" t="s">
        <v>474</v>
      </c>
      <c r="E179" s="3" t="s">
        <v>165</v>
      </c>
      <c r="G179" s="3" t="str">
        <f t="shared" si="18"/>
        <v>12/02/2012 13:00:00</v>
      </c>
      <c r="H179" s="3">
        <f t="shared" si="19"/>
        <v>1</v>
      </c>
      <c r="I179" s="3" t="str">
        <f t="shared" si="20"/>
        <v>Chicago</v>
      </c>
      <c r="J179" s="3" t="str">
        <f t="shared" si="21"/>
        <v>Seattle</v>
      </c>
      <c r="K179" s="3" t="str">
        <f t="shared" si="16"/>
        <v>insert into Game select GameFilterId, '12/02/2012 13:00:00' as GameDateTime, (select TeamId from Team where TeamLongName = 'Chicago') as Team1Id, (select TeamId from Team where TeamLongName = 'Seattle') as Team2Id, 1 as HomeTeam from GameFilter gf where gf.GameFilterName = 'Week 13'</v>
      </c>
      <c r="L179" s="3" t="s">
        <v>513</v>
      </c>
      <c r="M179" s="4" t="s">
        <v>517</v>
      </c>
      <c r="N179" s="4" t="s">
        <v>514</v>
      </c>
      <c r="O179" s="4" t="s">
        <v>515</v>
      </c>
      <c r="P179" s="3" t="s">
        <v>529</v>
      </c>
      <c r="Q179" s="4" t="s">
        <v>516</v>
      </c>
      <c r="R179" s="4" t="str">
        <f t="shared" si="17"/>
        <v>insert into GameSpread select g.GameId, (select TeamId from Team where TeamLongName = 'Chicago') as FavoriteTeamId, (select TeamId from Team where TeamLongName = 'Seattle') as UnderdogTeamId,-3.5 as Spread from Game g where g.Team1Id = (select TeamId from Team where TeamLongName = 'Chicago') and g.Team2Id = (select TeamId from Team where TeamLongName = 'Seattle') and  g.GameFilterId = (select GameFilterId from GameFilter where GameFilterName = 'Week 13')</v>
      </c>
      <c r="S179" s="3" t="s">
        <v>526</v>
      </c>
      <c r="T179" s="4" t="s">
        <v>528</v>
      </c>
      <c r="U179" s="4" t="s">
        <v>527</v>
      </c>
      <c r="V179" s="3" t="s">
        <v>530</v>
      </c>
      <c r="W179" s="4" t="s">
        <v>533</v>
      </c>
      <c r="X179" s="4" t="s">
        <v>532</v>
      </c>
      <c r="Y179" s="4" t="s">
        <v>531</v>
      </c>
    </row>
    <row r="180" spans="1:25" x14ac:dyDescent="0.25">
      <c r="A180" s="2">
        <v>41245.541666666664</v>
      </c>
      <c r="B180" s="5" t="s">
        <v>470</v>
      </c>
      <c r="C180" s="10">
        <v>-8</v>
      </c>
      <c r="D180" s="5" t="s">
        <v>488</v>
      </c>
      <c r="E180" s="3" t="s">
        <v>165</v>
      </c>
      <c r="G180" s="3" t="str">
        <f t="shared" si="18"/>
        <v>12/02/2012 13:00:00</v>
      </c>
      <c r="H180" s="3">
        <f t="shared" si="19"/>
        <v>1</v>
      </c>
      <c r="I180" s="3" t="str">
        <f t="shared" si="20"/>
        <v>Green Bay</v>
      </c>
      <c r="J180" s="3" t="str">
        <f t="shared" si="21"/>
        <v>Minnesota</v>
      </c>
      <c r="K180" s="3" t="str">
        <f t="shared" si="16"/>
        <v>insert into Game select GameFilterId, '12/02/2012 13:00:00' as GameDateTime, (select TeamId from Team where TeamLongName = 'Green Bay') as Team1Id, (select TeamId from Team where TeamLongName = 'Minnesota') as Team2Id, 1 as HomeTeam from GameFilter gf where gf.GameFilterName = 'Week 13'</v>
      </c>
      <c r="L180" s="3" t="s">
        <v>513</v>
      </c>
      <c r="M180" s="4" t="s">
        <v>517</v>
      </c>
      <c r="N180" s="4" t="s">
        <v>514</v>
      </c>
      <c r="O180" s="4" t="s">
        <v>515</v>
      </c>
      <c r="P180" s="3" t="s">
        <v>529</v>
      </c>
      <c r="Q180" s="4" t="s">
        <v>516</v>
      </c>
      <c r="R180" s="4" t="str">
        <f t="shared" si="17"/>
        <v>insert into GameSpread select g.GameId, (select TeamId from Team where TeamLongName = 'Green Bay') as FavoriteTeamId, (select TeamId from Team where TeamLongName = 'Minnesota') as UnderdogTeamId,-8 as Spread from Game g where g.Team1Id = (select TeamId from Team where TeamLongName = 'Green Bay') and g.Team2Id = (select TeamId from Team where TeamLongName = 'Minnesota') and  g.GameFilterId = (select GameFilterId from GameFilter where GameFilterName = 'Week 13')</v>
      </c>
      <c r="S180" s="3" t="s">
        <v>526</v>
      </c>
      <c r="T180" s="4" t="s">
        <v>528</v>
      </c>
      <c r="U180" s="4" t="s">
        <v>527</v>
      </c>
      <c r="V180" s="3" t="s">
        <v>530</v>
      </c>
      <c r="W180" s="4" t="s">
        <v>533</v>
      </c>
      <c r="X180" s="4" t="s">
        <v>532</v>
      </c>
      <c r="Y180" s="4" t="s">
        <v>531</v>
      </c>
    </row>
    <row r="181" spans="1:25" x14ac:dyDescent="0.25">
      <c r="A181" s="2">
        <v>41245.541666666664</v>
      </c>
      <c r="B181" s="5" t="s">
        <v>471</v>
      </c>
      <c r="C181" s="10">
        <v>-7</v>
      </c>
      <c r="D181" s="5" t="s">
        <v>503</v>
      </c>
      <c r="E181" s="3" t="s">
        <v>165</v>
      </c>
      <c r="G181" s="3" t="str">
        <f t="shared" si="18"/>
        <v>12/02/2012 13:00:00</v>
      </c>
      <c r="H181" s="3">
        <f t="shared" si="19"/>
        <v>2</v>
      </c>
      <c r="I181" s="3" t="str">
        <f t="shared" si="20"/>
        <v>San Francisco</v>
      </c>
      <c r="J181" s="3" t="str">
        <f t="shared" si="21"/>
        <v>St. Louis</v>
      </c>
      <c r="K181" s="3" t="str">
        <f t="shared" si="16"/>
        <v>insert into Game select GameFilterId, '12/02/2012 13:00:00' as GameDateTime, (select TeamId from Team where TeamLongName = 'San Francisco') as Team1Id, (select TeamId from Team where TeamLongName = 'St. Louis') as Team2Id, 2 as HomeTeam from GameFilter gf where gf.GameFilterName = 'Week 13'</v>
      </c>
      <c r="L181" s="3" t="s">
        <v>513</v>
      </c>
      <c r="M181" s="4" t="s">
        <v>517</v>
      </c>
      <c r="N181" s="4" t="s">
        <v>514</v>
      </c>
      <c r="O181" s="4" t="s">
        <v>515</v>
      </c>
      <c r="P181" s="3" t="s">
        <v>529</v>
      </c>
      <c r="Q181" s="4" t="s">
        <v>516</v>
      </c>
      <c r="R181" s="4" t="str">
        <f t="shared" si="17"/>
        <v>insert into GameSpread select g.GameId, (select TeamId from Team where TeamLongName = 'San Francisco') as FavoriteTeamId, (select TeamId from Team where TeamLongName = 'St. Louis') as UnderdogTeamId,-7 as Spread from Game g where g.Team1Id = (select TeamId from Team where TeamLongName = 'San Francisco') and g.Team2Id = (select TeamId from Team where TeamLongName = 'St. Louis') and  g.GameFilterId = (select GameFilterId from GameFilter where GameFilterName = 'Week 13')</v>
      </c>
      <c r="S181" s="3" t="s">
        <v>526</v>
      </c>
      <c r="T181" s="4" t="s">
        <v>528</v>
      </c>
      <c r="U181" s="4" t="s">
        <v>527</v>
      </c>
      <c r="V181" s="3" t="s">
        <v>530</v>
      </c>
      <c r="W181" s="4" t="s">
        <v>533</v>
      </c>
      <c r="X181" s="4" t="s">
        <v>532</v>
      </c>
      <c r="Y181" s="4" t="s">
        <v>531</v>
      </c>
    </row>
    <row r="182" spans="1:25" x14ac:dyDescent="0.25">
      <c r="A182" s="2">
        <v>41245.541666666664</v>
      </c>
      <c r="B182" s="5" t="s">
        <v>456</v>
      </c>
      <c r="C182" s="10">
        <v>-4.5</v>
      </c>
      <c r="D182" s="5" t="s">
        <v>487</v>
      </c>
      <c r="E182" s="3" t="s">
        <v>165</v>
      </c>
      <c r="G182" s="3" t="str">
        <f t="shared" si="18"/>
        <v>12/02/2012 13:00:00</v>
      </c>
      <c r="H182" s="3">
        <f t="shared" si="19"/>
        <v>1</v>
      </c>
      <c r="I182" s="3" t="str">
        <f t="shared" si="20"/>
        <v>NY Jets</v>
      </c>
      <c r="J182" s="3" t="str">
        <f t="shared" si="21"/>
        <v>Arizona</v>
      </c>
      <c r="K182" s="3" t="str">
        <f t="shared" si="16"/>
        <v>insert into Game select GameFilterId, '12/02/2012 13:00:00' as GameDateTime, (select TeamId from Team where TeamLongName = 'NY Jets') as Team1Id, (select TeamId from Team where TeamLongName = 'Arizona') as Team2Id, 1 as HomeTeam from GameFilter gf where gf.GameFilterName = 'Week 13'</v>
      </c>
      <c r="L182" s="3" t="s">
        <v>513</v>
      </c>
      <c r="M182" s="4" t="s">
        <v>517</v>
      </c>
      <c r="N182" s="4" t="s">
        <v>514</v>
      </c>
      <c r="O182" s="4" t="s">
        <v>515</v>
      </c>
      <c r="P182" s="3" t="s">
        <v>529</v>
      </c>
      <c r="Q182" s="4" t="s">
        <v>516</v>
      </c>
      <c r="R182" s="4" t="str">
        <f t="shared" si="17"/>
        <v>insert into GameSpread select g.GameId, (select TeamId from Team where TeamLongName = 'NY Jets') as FavoriteTeamId, (select TeamId from Team where TeamLongName = 'Arizona') as UnderdogTeamId,-4.5 as Spread from Game g where g.Team1Id = (select TeamId from Team where TeamLongName = 'NY Jets') and g.Team2Id = (select TeamId from Team where TeamLongName = 'Arizona') and  g.GameFilterId = (select GameFilterId from GameFilter where GameFilterName = 'Week 13')</v>
      </c>
      <c r="S182" s="3" t="s">
        <v>526</v>
      </c>
      <c r="T182" s="4" t="s">
        <v>528</v>
      </c>
      <c r="U182" s="4" t="s">
        <v>527</v>
      </c>
      <c r="V182" s="3" t="s">
        <v>530</v>
      </c>
      <c r="W182" s="4" t="s">
        <v>533</v>
      </c>
      <c r="X182" s="4" t="s">
        <v>532</v>
      </c>
      <c r="Y182" s="4" t="s">
        <v>531</v>
      </c>
    </row>
    <row r="183" spans="1:25" x14ac:dyDescent="0.25">
      <c r="A183" s="2">
        <v>41245.541666666664</v>
      </c>
      <c r="B183" s="5" t="s">
        <v>472</v>
      </c>
      <c r="C183" s="10">
        <v>-3</v>
      </c>
      <c r="D183" s="5" t="s">
        <v>469</v>
      </c>
      <c r="E183" s="3" t="s">
        <v>165</v>
      </c>
      <c r="G183" s="3" t="str">
        <f t="shared" si="18"/>
        <v>12/02/2012 13:00:00</v>
      </c>
      <c r="H183" s="3">
        <f t="shared" si="19"/>
        <v>2</v>
      </c>
      <c r="I183" s="3" t="str">
        <f t="shared" si="20"/>
        <v>Carolina</v>
      </c>
      <c r="J183" s="3" t="str">
        <f t="shared" si="21"/>
        <v>Kansas City</v>
      </c>
      <c r="K183" s="3" t="str">
        <f t="shared" si="16"/>
        <v>insert into Game select GameFilterId, '12/02/2012 13:00:00' as GameDateTime, (select TeamId from Team where TeamLongName = 'Carolina') as Team1Id, (select TeamId from Team where TeamLongName = 'Kansas City') as Team2Id, 2 as HomeTeam from GameFilter gf where gf.GameFilterName = 'Week 13'</v>
      </c>
      <c r="L183" s="3" t="s">
        <v>513</v>
      </c>
      <c r="M183" s="4" t="s">
        <v>517</v>
      </c>
      <c r="N183" s="4" t="s">
        <v>514</v>
      </c>
      <c r="O183" s="4" t="s">
        <v>515</v>
      </c>
      <c r="P183" s="3" t="s">
        <v>529</v>
      </c>
      <c r="Q183" s="4" t="s">
        <v>516</v>
      </c>
      <c r="R183" s="4" t="str">
        <f t="shared" si="17"/>
        <v>insert into GameSpread select g.GameId, (select TeamId from Team where TeamLongName = 'Carolina') as FavoriteTeamId, (select TeamId from Team where TeamLongName = 'Kansas City') as UnderdogTeamId,-3 as Spread from Game g where g.Team1Id = (select TeamId from Team where TeamLongName = 'Carolina') and g.Team2Id = (select TeamId from Team where TeamLongName = 'Kansas City') and  g.GameFilterId = (select GameFilterId from GameFilter where GameFilterName = 'Week 13')</v>
      </c>
      <c r="S183" s="3" t="s">
        <v>526</v>
      </c>
      <c r="T183" s="4" t="s">
        <v>528</v>
      </c>
      <c r="U183" s="4" t="s">
        <v>527</v>
      </c>
      <c r="V183" s="3" t="s">
        <v>530</v>
      </c>
      <c r="W183" s="4" t="s">
        <v>533</v>
      </c>
      <c r="X183" s="4" t="s">
        <v>532</v>
      </c>
      <c r="Y183" s="4" t="s">
        <v>531</v>
      </c>
    </row>
    <row r="184" spans="1:25" x14ac:dyDescent="0.25">
      <c r="A184" s="2">
        <v>41245.541666666664</v>
      </c>
      <c r="B184" s="5" t="s">
        <v>466</v>
      </c>
      <c r="C184" s="10">
        <v>-4.5</v>
      </c>
      <c r="D184" s="5" t="s">
        <v>453</v>
      </c>
      <c r="E184" s="3" t="s">
        <v>165</v>
      </c>
      <c r="G184" s="3" t="str">
        <f t="shared" si="18"/>
        <v>12/02/2012 13:00:00</v>
      </c>
      <c r="H184" s="3">
        <f t="shared" si="19"/>
        <v>1</v>
      </c>
      <c r="I184" s="3" t="str">
        <f t="shared" si="20"/>
        <v>Detroit</v>
      </c>
      <c r="J184" s="3" t="str">
        <f t="shared" si="21"/>
        <v>Indianapolis</v>
      </c>
      <c r="K184" s="3" t="str">
        <f t="shared" si="16"/>
        <v>insert into Game select GameFilterId, '12/02/2012 13:00:00' as GameDateTime, (select TeamId from Team where TeamLongName = 'Detroit') as Team1Id, (select TeamId from Team where TeamLongName = 'Indianapolis') as Team2Id, 1 as HomeTeam from GameFilter gf where gf.GameFilterName = 'Week 13'</v>
      </c>
      <c r="L184" s="3" t="s">
        <v>513</v>
      </c>
      <c r="M184" s="4" t="s">
        <v>517</v>
      </c>
      <c r="N184" s="4" t="s">
        <v>514</v>
      </c>
      <c r="O184" s="4" t="s">
        <v>515</v>
      </c>
      <c r="P184" s="3" t="s">
        <v>529</v>
      </c>
      <c r="Q184" s="4" t="s">
        <v>516</v>
      </c>
      <c r="R184" s="4" t="str">
        <f t="shared" si="17"/>
        <v>insert into GameSpread select g.GameId, (select TeamId from Team where TeamLongName = 'Detroit') as FavoriteTeamId, (select TeamId from Team where TeamLongName = 'Indianapolis') as UnderdogTeamId,-4.5 as Spread from Game g where g.Team1Id = (select TeamId from Team where TeamLongName = 'Detroit') and g.Team2Id = (select TeamId from Team where TeamLongName = 'Indianapolis') and  g.GameFilterId = (select GameFilterId from GameFilter where GameFilterName = 'Week 13')</v>
      </c>
      <c r="S184" s="3" t="s">
        <v>526</v>
      </c>
      <c r="T184" s="4" t="s">
        <v>528</v>
      </c>
      <c r="U184" s="4" t="s">
        <v>527</v>
      </c>
      <c r="V184" s="3" t="s">
        <v>530</v>
      </c>
      <c r="W184" s="4" t="s">
        <v>533</v>
      </c>
      <c r="X184" s="4" t="s">
        <v>532</v>
      </c>
      <c r="Y184" s="4" t="s">
        <v>531</v>
      </c>
    </row>
    <row r="185" spans="1:25" x14ac:dyDescent="0.25">
      <c r="A185" s="2">
        <v>41245.541666666664</v>
      </c>
      <c r="B185" s="5" t="s">
        <v>492</v>
      </c>
      <c r="C185" s="10">
        <v>-6</v>
      </c>
      <c r="D185" s="5" t="s">
        <v>463</v>
      </c>
      <c r="E185" s="3" t="s">
        <v>165</v>
      </c>
      <c r="G185" s="3" t="str">
        <f t="shared" si="18"/>
        <v>12/02/2012 13:00:00</v>
      </c>
      <c r="H185" s="3">
        <f t="shared" si="19"/>
        <v>1</v>
      </c>
      <c r="I185" s="3" t="str">
        <f t="shared" si="20"/>
        <v>Buffalo</v>
      </c>
      <c r="J185" s="3" t="str">
        <f t="shared" si="21"/>
        <v>Jacksonville</v>
      </c>
      <c r="K185" s="3" t="str">
        <f t="shared" si="16"/>
        <v>insert into Game select GameFilterId, '12/02/2012 13:00:00' as GameDateTime, (select TeamId from Team where TeamLongName = 'Buffalo') as Team1Id, (select TeamId from Team where TeamLongName = 'Jacksonville') as Team2Id, 1 as HomeTeam from GameFilter gf where gf.GameFilterName = 'Week 13'</v>
      </c>
      <c r="L185" s="3" t="s">
        <v>513</v>
      </c>
      <c r="M185" s="4" t="s">
        <v>517</v>
      </c>
      <c r="N185" s="4" t="s">
        <v>514</v>
      </c>
      <c r="O185" s="4" t="s">
        <v>515</v>
      </c>
      <c r="P185" s="3" t="s">
        <v>529</v>
      </c>
      <c r="Q185" s="4" t="s">
        <v>516</v>
      </c>
      <c r="R185" s="4" t="str">
        <f t="shared" si="17"/>
        <v>insert into GameSpread select g.GameId, (select TeamId from Team where TeamLongName = 'Buffalo') as FavoriteTeamId, (select TeamId from Team where TeamLongName = 'Jacksonville') as UnderdogTeamId,-6 as Spread from Game g where g.Team1Id = (select TeamId from Team where TeamLongName = 'Buffalo') and g.Team2Id = (select TeamId from Team where TeamLongName = 'Jacksonville') and  g.GameFilterId = (select GameFilterId from GameFilter where GameFilterName = 'Week 13')</v>
      </c>
      <c r="S185" s="3" t="s">
        <v>526</v>
      </c>
      <c r="T185" s="4" t="s">
        <v>528</v>
      </c>
      <c r="U185" s="4" t="s">
        <v>527</v>
      </c>
      <c r="V185" s="3" t="s">
        <v>530</v>
      </c>
      <c r="W185" s="4" t="s">
        <v>533</v>
      </c>
      <c r="X185" s="4" t="s">
        <v>532</v>
      </c>
      <c r="Y185" s="4" t="s">
        <v>531</v>
      </c>
    </row>
    <row r="186" spans="1:25" x14ac:dyDescent="0.25">
      <c r="A186" s="2">
        <v>41245.541666666664</v>
      </c>
      <c r="B186" s="5" t="s">
        <v>460</v>
      </c>
      <c r="C186" s="10">
        <v>-7.5</v>
      </c>
      <c r="D186" s="5" t="s">
        <v>497</v>
      </c>
      <c r="E186" s="3" t="s">
        <v>165</v>
      </c>
      <c r="G186" s="3" t="str">
        <f t="shared" si="18"/>
        <v>12/02/2012 13:00:00</v>
      </c>
      <c r="H186" s="3">
        <f t="shared" si="19"/>
        <v>2</v>
      </c>
      <c r="I186" s="3" t="str">
        <f t="shared" si="20"/>
        <v>New England</v>
      </c>
      <c r="J186" s="3" t="str">
        <f t="shared" si="21"/>
        <v>Miami</v>
      </c>
      <c r="K186" s="3" t="str">
        <f t="shared" si="16"/>
        <v>insert into Game select GameFilterId, '12/02/2012 13:00:00' as GameDateTime, (select TeamId from Team where TeamLongName = 'New England') as Team1Id, (select TeamId from Team where TeamLongName = 'Miami') as Team2Id, 2 as HomeTeam from GameFilter gf where gf.GameFilterName = 'Week 13'</v>
      </c>
      <c r="L186" s="3" t="s">
        <v>513</v>
      </c>
      <c r="M186" s="4" t="s">
        <v>517</v>
      </c>
      <c r="N186" s="4" t="s">
        <v>514</v>
      </c>
      <c r="O186" s="4" t="s">
        <v>515</v>
      </c>
      <c r="P186" s="3" t="s">
        <v>529</v>
      </c>
      <c r="Q186" s="4" t="s">
        <v>516</v>
      </c>
      <c r="R186" s="4" t="str">
        <f t="shared" si="17"/>
        <v>insert into GameSpread select g.GameId, (select TeamId from Team where TeamLongName = 'New England') as FavoriteTeamId, (select TeamId from Team where TeamLongName = 'Miami') as UnderdogTeamId,-7.5 as Spread from Game g where g.Team1Id = (select TeamId from Team where TeamLongName = 'New England') and g.Team2Id = (select TeamId from Team where TeamLongName = 'Miami') and  g.GameFilterId = (select GameFilterId from GameFilter where GameFilterName = 'Week 13')</v>
      </c>
      <c r="S186" s="3" t="s">
        <v>526</v>
      </c>
      <c r="T186" s="4" t="s">
        <v>528</v>
      </c>
      <c r="U186" s="4" t="s">
        <v>527</v>
      </c>
      <c r="V186" s="3" t="s">
        <v>530</v>
      </c>
      <c r="W186" s="4" t="s">
        <v>533</v>
      </c>
      <c r="X186" s="4" t="s">
        <v>532</v>
      </c>
      <c r="Y186" s="4" t="s">
        <v>531</v>
      </c>
    </row>
    <row r="187" spans="1:25" x14ac:dyDescent="0.25">
      <c r="A187" s="2">
        <v>41245.541666666664</v>
      </c>
      <c r="B187" s="5" t="s">
        <v>500</v>
      </c>
      <c r="C187" s="10">
        <v>-5.5</v>
      </c>
      <c r="D187" s="5" t="s">
        <v>461</v>
      </c>
      <c r="E187" s="3" t="s">
        <v>165</v>
      </c>
      <c r="G187" s="3" t="str">
        <f t="shared" si="18"/>
        <v>12/02/2012 13:00:00</v>
      </c>
      <c r="H187" s="3">
        <f t="shared" si="19"/>
        <v>2</v>
      </c>
      <c r="I187" s="3" t="str">
        <f t="shared" si="20"/>
        <v>Houston</v>
      </c>
      <c r="J187" s="3" t="str">
        <f t="shared" si="21"/>
        <v>Tennessee</v>
      </c>
      <c r="K187" s="3" t="str">
        <f t="shared" si="16"/>
        <v>insert into Game select GameFilterId, '12/02/2012 13:00:00' as GameDateTime, (select TeamId from Team where TeamLongName = 'Houston') as Team1Id, (select TeamId from Team where TeamLongName = 'Tennessee') as Team2Id, 2 as HomeTeam from GameFilter gf where gf.GameFilterName = 'Week 13'</v>
      </c>
      <c r="L187" s="3" t="s">
        <v>513</v>
      </c>
      <c r="M187" s="4" t="s">
        <v>517</v>
      </c>
      <c r="N187" s="4" t="s">
        <v>514</v>
      </c>
      <c r="O187" s="4" t="s">
        <v>515</v>
      </c>
      <c r="P187" s="3" t="s">
        <v>529</v>
      </c>
      <c r="Q187" s="4" t="s">
        <v>516</v>
      </c>
      <c r="R187" s="4" t="str">
        <f t="shared" si="17"/>
        <v>insert into GameSpread select g.GameId, (select TeamId from Team where TeamLongName = 'Houston') as FavoriteTeamId, (select TeamId from Team where TeamLongName = 'Tennessee') as UnderdogTeamId,-5.5 as Spread from Game g where g.Team1Id = (select TeamId from Team where TeamLongName = 'Houston') and g.Team2Id = (select TeamId from Team where TeamLongName = 'Tennessee') and  g.GameFilterId = (select GameFilterId from GameFilter where GameFilterName = 'Week 13')</v>
      </c>
      <c r="S187" s="3" t="s">
        <v>526</v>
      </c>
      <c r="T187" s="4" t="s">
        <v>528</v>
      </c>
      <c r="U187" s="4" t="s">
        <v>527</v>
      </c>
      <c r="V187" s="3" t="s">
        <v>530</v>
      </c>
      <c r="W187" s="4" t="s">
        <v>533</v>
      </c>
      <c r="X187" s="4" t="s">
        <v>532</v>
      </c>
      <c r="Y187" s="4" t="s">
        <v>531</v>
      </c>
    </row>
    <row r="188" spans="1:25" x14ac:dyDescent="0.25">
      <c r="A188" s="2">
        <v>41245.670138888891</v>
      </c>
      <c r="B188" s="5" t="s">
        <v>476</v>
      </c>
      <c r="C188" s="10">
        <v>-7</v>
      </c>
      <c r="D188" s="5" t="s">
        <v>485</v>
      </c>
      <c r="E188" s="3" t="s">
        <v>165</v>
      </c>
      <c r="G188" s="3" t="str">
        <f t="shared" si="18"/>
        <v>12/02/2012 16:05:00</v>
      </c>
      <c r="H188" s="3">
        <f t="shared" si="19"/>
        <v>1</v>
      </c>
      <c r="I188" s="3" t="str">
        <f t="shared" si="20"/>
        <v>Denver</v>
      </c>
      <c r="J188" s="3" t="str">
        <f t="shared" si="21"/>
        <v>Tampa Bay</v>
      </c>
      <c r="K188" s="3" t="str">
        <f t="shared" si="16"/>
        <v>insert into Game select GameFilterId, '12/02/2012 16:05:00' as GameDateTime, (select TeamId from Team where TeamLongName = 'Denver') as Team1Id, (select TeamId from Team where TeamLongName = 'Tampa Bay') as Team2Id, 1 as HomeTeam from GameFilter gf where gf.GameFilterName = 'Week 13'</v>
      </c>
      <c r="L188" s="3" t="s">
        <v>513</v>
      </c>
      <c r="M188" s="4" t="s">
        <v>517</v>
      </c>
      <c r="N188" s="4" t="s">
        <v>514</v>
      </c>
      <c r="O188" s="4" t="s">
        <v>515</v>
      </c>
      <c r="P188" s="3" t="s">
        <v>529</v>
      </c>
      <c r="Q188" s="4" t="s">
        <v>516</v>
      </c>
      <c r="R188" s="4" t="str">
        <f t="shared" si="17"/>
        <v>insert into GameSpread select g.GameId, (select TeamId from Team where TeamLongName = 'Denver') as FavoriteTeamId, (select TeamId from Team where TeamLongName = 'Tampa Bay') as UnderdogTeamId,-7 as Spread from Game g where g.Team1Id = (select TeamId from Team where TeamLongName = 'Denver') and g.Team2Id = (select TeamId from Team where TeamLongName = 'Tampa Bay') and  g.GameFilterId = (select GameFilterId from GameFilter where GameFilterName = 'Week 13')</v>
      </c>
      <c r="S188" s="3" t="s">
        <v>526</v>
      </c>
      <c r="T188" s="4" t="s">
        <v>528</v>
      </c>
      <c r="U188" s="4" t="s">
        <v>527</v>
      </c>
      <c r="V188" s="3" t="s">
        <v>530</v>
      </c>
      <c r="W188" s="4" t="s">
        <v>533</v>
      </c>
      <c r="X188" s="4" t="s">
        <v>532</v>
      </c>
      <c r="Y188" s="4" t="s">
        <v>531</v>
      </c>
    </row>
    <row r="189" spans="1:25" x14ac:dyDescent="0.25">
      <c r="A189" s="2">
        <v>41245.684027777781</v>
      </c>
      <c r="B189" s="5" t="s">
        <v>478</v>
      </c>
      <c r="C189" s="10">
        <v>-7.5</v>
      </c>
      <c r="D189" s="5" t="s">
        <v>477</v>
      </c>
      <c r="E189" s="3" t="s">
        <v>165</v>
      </c>
      <c r="G189" s="3" t="str">
        <f t="shared" si="18"/>
        <v>12/02/2012 16:25:00</v>
      </c>
      <c r="H189" s="3">
        <f t="shared" si="19"/>
        <v>1</v>
      </c>
      <c r="I189" s="3" t="str">
        <f t="shared" si="20"/>
        <v>Baltimore</v>
      </c>
      <c r="J189" s="3" t="str">
        <f t="shared" si="21"/>
        <v>Pittsburgh</v>
      </c>
      <c r="K189" s="3" t="str">
        <f t="shared" si="16"/>
        <v>insert into Game select GameFilterId, '12/02/2012 16:25:00' as GameDateTime, (select TeamId from Team where TeamLongName = 'Baltimore') as Team1Id, (select TeamId from Team where TeamLongName = 'Pittsburgh') as Team2Id, 1 as HomeTeam from GameFilter gf where gf.GameFilterName = 'Week 13'</v>
      </c>
      <c r="L189" s="3" t="s">
        <v>513</v>
      </c>
      <c r="M189" s="4" t="s">
        <v>517</v>
      </c>
      <c r="N189" s="4" t="s">
        <v>514</v>
      </c>
      <c r="O189" s="4" t="s">
        <v>515</v>
      </c>
      <c r="P189" s="3" t="s">
        <v>529</v>
      </c>
      <c r="Q189" s="4" t="s">
        <v>516</v>
      </c>
      <c r="R189" s="4" t="str">
        <f t="shared" si="17"/>
        <v>insert into GameSpread select g.GameId, (select TeamId from Team where TeamLongName = 'Baltimore') as FavoriteTeamId, (select TeamId from Team where TeamLongName = 'Pittsburgh') as UnderdogTeamId,-7.5 as Spread from Game g where g.Team1Id = (select TeamId from Team where TeamLongName = 'Baltimore') and g.Team2Id = (select TeamId from Team where TeamLongName = 'Pittsburgh') and  g.GameFilterId = (select GameFilterId from GameFilter where GameFilterName = 'Week 13')</v>
      </c>
      <c r="S189" s="3" t="s">
        <v>526</v>
      </c>
      <c r="T189" s="4" t="s">
        <v>528</v>
      </c>
      <c r="U189" s="4" t="s">
        <v>527</v>
      </c>
      <c r="V189" s="3" t="s">
        <v>530</v>
      </c>
      <c r="W189" s="4" t="s">
        <v>533</v>
      </c>
      <c r="X189" s="4" t="s">
        <v>532</v>
      </c>
      <c r="Y189" s="4" t="s">
        <v>531</v>
      </c>
    </row>
    <row r="190" spans="1:25" x14ac:dyDescent="0.25">
      <c r="A190" s="2">
        <v>41245.684027777781</v>
      </c>
      <c r="B190" s="5" t="s">
        <v>480</v>
      </c>
      <c r="C190" s="10">
        <v>-1</v>
      </c>
      <c r="D190" s="5" t="s">
        <v>499</v>
      </c>
      <c r="E190" s="3" t="s">
        <v>165</v>
      </c>
      <c r="G190" s="3" t="str">
        <f t="shared" si="18"/>
        <v>12/02/2012 16:25:00</v>
      </c>
      <c r="H190" s="3">
        <f t="shared" si="19"/>
        <v>1</v>
      </c>
      <c r="I190" s="3" t="str">
        <f t="shared" si="20"/>
        <v>Oakland</v>
      </c>
      <c r="J190" s="3" t="str">
        <f t="shared" si="21"/>
        <v>Cleveland</v>
      </c>
      <c r="K190" s="3" t="str">
        <f t="shared" si="16"/>
        <v>insert into Game select GameFilterId, '12/02/2012 16:25:00' as GameDateTime, (select TeamId from Team where TeamLongName = 'Oakland') as Team1Id, (select TeamId from Team where TeamLongName = 'Cleveland') as Team2Id, 1 as HomeTeam from GameFilter gf where gf.GameFilterName = 'Week 13'</v>
      </c>
      <c r="L190" s="3" t="s">
        <v>513</v>
      </c>
      <c r="M190" s="4" t="s">
        <v>517</v>
      </c>
      <c r="N190" s="4" t="s">
        <v>514</v>
      </c>
      <c r="O190" s="4" t="s">
        <v>515</v>
      </c>
      <c r="P190" s="3" t="s">
        <v>529</v>
      </c>
      <c r="Q190" s="4" t="s">
        <v>516</v>
      </c>
      <c r="R190" s="4" t="str">
        <f t="shared" si="17"/>
        <v>insert into GameSpread select g.GameId, (select TeamId from Team where TeamLongName = 'Oakland') as FavoriteTeamId, (select TeamId from Team where TeamLongName = 'Cleveland') as UnderdogTeamId,-1 as Spread from Game g where g.Team1Id = (select TeamId from Team where TeamLongName = 'Oakland') and g.Team2Id = (select TeamId from Team where TeamLongName = 'Cleveland') and  g.GameFilterId = (select GameFilterId from GameFilter where GameFilterName = 'Week 13')</v>
      </c>
      <c r="S190" s="3" t="s">
        <v>526</v>
      </c>
      <c r="T190" s="4" t="s">
        <v>528</v>
      </c>
      <c r="U190" s="4" t="s">
        <v>527</v>
      </c>
      <c r="V190" s="3" t="s">
        <v>530</v>
      </c>
      <c r="W190" s="4" t="s">
        <v>533</v>
      </c>
      <c r="X190" s="4" t="s">
        <v>532</v>
      </c>
      <c r="Y190" s="4" t="s">
        <v>531</v>
      </c>
    </row>
    <row r="191" spans="1:25" x14ac:dyDescent="0.25">
      <c r="A191" s="2">
        <v>41245.684027777781</v>
      </c>
      <c r="B191" s="5" t="s">
        <v>479</v>
      </c>
      <c r="C191" s="10">
        <v>-2</v>
      </c>
      <c r="D191" s="5" t="s">
        <v>506</v>
      </c>
      <c r="E191" s="3" t="s">
        <v>165</v>
      </c>
      <c r="G191" s="3" t="str">
        <f t="shared" si="18"/>
        <v>12/02/2012 16:25:00</v>
      </c>
      <c r="H191" s="3">
        <f t="shared" si="19"/>
        <v>2</v>
      </c>
      <c r="I191" s="3" t="str">
        <f t="shared" si="20"/>
        <v>Cincinnati</v>
      </c>
      <c r="J191" s="3" t="str">
        <f t="shared" si="21"/>
        <v>San Diego</v>
      </c>
      <c r="K191" s="3" t="str">
        <f t="shared" si="16"/>
        <v>insert into Game select GameFilterId, '12/02/2012 16:25:00' as GameDateTime, (select TeamId from Team where TeamLongName = 'Cincinnati') as Team1Id, (select TeamId from Team where TeamLongName = 'San Diego') as Team2Id, 2 as HomeTeam from GameFilter gf where gf.GameFilterName = 'Week 13'</v>
      </c>
      <c r="L191" s="3" t="s">
        <v>513</v>
      </c>
      <c r="M191" s="4" t="s">
        <v>517</v>
      </c>
      <c r="N191" s="4" t="s">
        <v>514</v>
      </c>
      <c r="O191" s="4" t="s">
        <v>515</v>
      </c>
      <c r="P191" s="3" t="s">
        <v>529</v>
      </c>
      <c r="Q191" s="4" t="s">
        <v>516</v>
      </c>
      <c r="R191" s="4" t="str">
        <f t="shared" si="17"/>
        <v>insert into GameSpread select g.GameId, (select TeamId from Team where TeamLongName = 'Cincinnati') as FavoriteTeamId, (select TeamId from Team where TeamLongName = 'San Diego') as UnderdogTeamId,-2 as Spread from Game g where g.Team1Id = (select TeamId from Team where TeamLongName = 'Cincinnati') and g.Team2Id = (select TeamId from Team where TeamLongName = 'San Diego') and  g.GameFilterId = (select GameFilterId from GameFilter where GameFilterName = 'Week 13')</v>
      </c>
      <c r="S191" s="3" t="s">
        <v>526</v>
      </c>
      <c r="T191" s="4" t="s">
        <v>528</v>
      </c>
      <c r="U191" s="4" t="s">
        <v>527</v>
      </c>
      <c r="V191" s="3" t="s">
        <v>530</v>
      </c>
      <c r="W191" s="4" t="s">
        <v>533</v>
      </c>
      <c r="X191" s="4" t="s">
        <v>532</v>
      </c>
      <c r="Y191" s="4" t="s">
        <v>531</v>
      </c>
    </row>
    <row r="192" spans="1:25" x14ac:dyDescent="0.25">
      <c r="A192" s="2">
        <v>41245.854166666664</v>
      </c>
      <c r="B192" s="5" t="s">
        <v>521</v>
      </c>
      <c r="C192" s="10">
        <v>-10</v>
      </c>
      <c r="D192" s="5" t="s">
        <v>454</v>
      </c>
      <c r="E192" s="3" t="s">
        <v>165</v>
      </c>
      <c r="G192" s="3" t="str">
        <f t="shared" si="18"/>
        <v>12/02/2012 20:30:00</v>
      </c>
      <c r="H192" s="3">
        <f t="shared" si="19"/>
        <v>1</v>
      </c>
      <c r="I192" s="3" t="str">
        <f t="shared" si="20"/>
        <v>Dallas</v>
      </c>
      <c r="J192" s="3" t="str">
        <f t="shared" si="21"/>
        <v>Philadelphia</v>
      </c>
      <c r="K192" s="3" t="str">
        <f t="shared" si="16"/>
        <v>insert into Game select GameFilterId, '12/02/2012 20:30:00' as GameDateTime, (select TeamId from Team where TeamLongName = 'Dallas') as Team1Id, (select TeamId from Team where TeamLongName = 'Philadelphia') as Team2Id, 1 as HomeTeam from GameFilter gf where gf.GameFilterName = 'Week 13'</v>
      </c>
      <c r="L192" s="3" t="s">
        <v>513</v>
      </c>
      <c r="M192" s="4" t="s">
        <v>517</v>
      </c>
      <c r="N192" s="4" t="s">
        <v>514</v>
      </c>
      <c r="O192" s="4" t="s">
        <v>515</v>
      </c>
      <c r="P192" s="3" t="s">
        <v>529</v>
      </c>
      <c r="Q192" s="4" t="s">
        <v>516</v>
      </c>
      <c r="R192" s="4" t="str">
        <f t="shared" si="17"/>
        <v>insert into GameSpread select g.GameId, (select TeamId from Team where TeamLongName = 'Dallas') as FavoriteTeamId, (select TeamId from Team where TeamLongName = 'Philadelphia') as UnderdogTeamId,-10 as Spread from Game g where g.Team1Id = (select TeamId from Team where TeamLongName = 'Dallas') and g.Team2Id = (select TeamId from Team where TeamLongName = 'Philadelphia') and  g.GameFilterId = (select GameFilterId from GameFilter where GameFilterName = 'Week 13')</v>
      </c>
      <c r="S192" s="3" t="s">
        <v>526</v>
      </c>
      <c r="T192" s="4" t="s">
        <v>528</v>
      </c>
      <c r="U192" s="4" t="s">
        <v>527</v>
      </c>
      <c r="V192" s="3" t="s">
        <v>530</v>
      </c>
      <c r="W192" s="4" t="s">
        <v>533</v>
      </c>
      <c r="X192" s="4" t="s">
        <v>532</v>
      </c>
      <c r="Y192" s="4" t="s">
        <v>531</v>
      </c>
    </row>
    <row r="193" spans="1:25" x14ac:dyDescent="0.25">
      <c r="A193" s="2">
        <v>41246.861111111109</v>
      </c>
      <c r="B193" s="5" t="s">
        <v>520</v>
      </c>
      <c r="C193" s="10">
        <v>-2.5</v>
      </c>
      <c r="D193" s="5" t="s">
        <v>522</v>
      </c>
      <c r="E193" s="3" t="s">
        <v>165</v>
      </c>
      <c r="G193" s="3" t="str">
        <f t="shared" si="18"/>
        <v>12/03/2012 20:40:00</v>
      </c>
      <c r="H193" s="3">
        <f t="shared" si="19"/>
        <v>2</v>
      </c>
      <c r="I193" s="3" t="str">
        <f t="shared" si="20"/>
        <v>NY Giants</v>
      </c>
      <c r="J193" s="3" t="str">
        <f t="shared" si="21"/>
        <v>Washington</v>
      </c>
      <c r="K193" s="3" t="str">
        <f t="shared" si="16"/>
        <v>insert into Game select GameFilterId, '12/03/2012 20:40:00' as GameDateTime, (select TeamId from Team where TeamLongName = 'NY Giants') as Team1Id, (select TeamId from Team where TeamLongName = 'Washington') as Team2Id, 2 as HomeTeam from GameFilter gf where gf.GameFilterName = 'Week 13'</v>
      </c>
      <c r="L193" s="3" t="s">
        <v>513</v>
      </c>
      <c r="M193" s="4" t="s">
        <v>517</v>
      </c>
      <c r="N193" s="4" t="s">
        <v>514</v>
      </c>
      <c r="O193" s="4" t="s">
        <v>515</v>
      </c>
      <c r="P193" s="3" t="s">
        <v>529</v>
      </c>
      <c r="Q193" s="4" t="s">
        <v>516</v>
      </c>
      <c r="R193" s="4" t="str">
        <f t="shared" si="17"/>
        <v>insert into GameSpread select g.GameId, (select TeamId from Team where TeamLongName = 'NY Giants') as FavoriteTeamId, (select TeamId from Team where TeamLongName = 'Washington') as UnderdogTeamId,-2.5 as Spread from Game g where g.Team1Id = (select TeamId from Team where TeamLongName = 'NY Giants') and g.Team2Id = (select TeamId from Team where TeamLongName = 'Washington') and  g.GameFilterId = (select GameFilterId from GameFilter where GameFilterName = 'Week 13')</v>
      </c>
      <c r="S193" s="3" t="s">
        <v>526</v>
      </c>
      <c r="T193" s="4" t="s">
        <v>528</v>
      </c>
      <c r="U193" s="4" t="s">
        <v>527</v>
      </c>
      <c r="V193" s="3" t="s">
        <v>530</v>
      </c>
      <c r="W193" s="4" t="s">
        <v>533</v>
      </c>
      <c r="X193" s="4" t="s">
        <v>532</v>
      </c>
      <c r="Y193" s="4" t="s">
        <v>531</v>
      </c>
    </row>
    <row r="194" spans="1:25" x14ac:dyDescent="0.25">
      <c r="A194" s="8">
        <v>41249.850694444445</v>
      </c>
      <c r="B194" s="5" t="s">
        <v>511</v>
      </c>
      <c r="C194" s="10">
        <v>-10</v>
      </c>
      <c r="D194" s="5" t="s">
        <v>480</v>
      </c>
      <c r="E194" s="3" t="s">
        <v>166</v>
      </c>
      <c r="G194" s="3" t="str">
        <f t="shared" si="18"/>
        <v>12/06/2012 20:25:00</v>
      </c>
      <c r="H194" s="3">
        <f t="shared" si="19"/>
        <v>2</v>
      </c>
      <c r="I194" s="3" t="str">
        <f t="shared" si="20"/>
        <v>Denver</v>
      </c>
      <c r="J194" s="3" t="str">
        <f t="shared" si="21"/>
        <v>Oakland</v>
      </c>
      <c r="K194" s="3" t="str">
        <f t="shared" ref="K194:K257" si="22">L194&amp;G194&amp;M194&amp;I194&amp;N194&amp;J194&amp;O194&amp;H194&amp;P194&amp;E194&amp;Q194</f>
        <v>insert into Game select GameFilterId, '12/06/2012 20:25:00' as GameDateTime, (select TeamId from Team where TeamLongName = 'Denver') as Team1Id, (select TeamId from Team where TeamLongName = 'Oakland') as Team2Id, 2 as HomeTeam from GameFilter gf where gf.GameFilterName = 'Week 14'</v>
      </c>
      <c r="L194" s="3" t="s">
        <v>513</v>
      </c>
      <c r="M194" s="4" t="s">
        <v>517</v>
      </c>
      <c r="N194" s="4" t="s">
        <v>514</v>
      </c>
      <c r="O194" s="4" t="s">
        <v>515</v>
      </c>
      <c r="P194" s="3" t="s">
        <v>529</v>
      </c>
      <c r="Q194" s="4" t="s">
        <v>516</v>
      </c>
      <c r="R194" s="4" t="str">
        <f t="shared" si="17"/>
        <v>insert into GameSpread select g.GameId, (select TeamId from Team where TeamLongName = 'Denver') as FavoriteTeamId, (select TeamId from Team where TeamLongName = 'Oakland') as UnderdogTeamId,-10 as Spread from Game g where g.Team1Id = (select TeamId from Team where TeamLongName = 'Denver') and g.Team2Id = (select TeamId from Team where TeamLongName = 'Oakland') and  g.GameFilterId = (select GameFilterId from GameFilter where GameFilterName = 'Week 14')</v>
      </c>
      <c r="S194" s="3" t="s">
        <v>526</v>
      </c>
      <c r="T194" s="4" t="s">
        <v>528</v>
      </c>
      <c r="U194" s="4" t="s">
        <v>527</v>
      </c>
      <c r="V194" s="3" t="s">
        <v>530</v>
      </c>
      <c r="W194" s="4" t="s">
        <v>533</v>
      </c>
      <c r="X194" s="4" t="s">
        <v>532</v>
      </c>
      <c r="Y194" s="4" t="s">
        <v>531</v>
      </c>
    </row>
    <row r="195" spans="1:25" x14ac:dyDescent="0.25">
      <c r="A195" s="8">
        <v>41252.541666666664</v>
      </c>
      <c r="B195" s="5" t="s">
        <v>522</v>
      </c>
      <c r="C195" s="10">
        <v>-2.5</v>
      </c>
      <c r="D195" s="5" t="s">
        <v>495</v>
      </c>
      <c r="E195" s="3" t="s">
        <v>166</v>
      </c>
      <c r="G195" s="3" t="str">
        <f t="shared" si="18"/>
        <v>12/09/2012 13:00:00</v>
      </c>
      <c r="H195" s="3">
        <f t="shared" si="19"/>
        <v>1</v>
      </c>
      <c r="I195" s="3" t="str">
        <f t="shared" si="20"/>
        <v>Washington</v>
      </c>
      <c r="J195" s="3" t="str">
        <f t="shared" si="21"/>
        <v>Baltimore</v>
      </c>
      <c r="K195" s="3" t="str">
        <f t="shared" si="22"/>
        <v>insert into Game select GameFilterId, '12/09/2012 13:00:00' as GameDateTime, (select TeamId from Team where TeamLongName = 'Washington') as Team1Id, (select TeamId from Team where TeamLongName = 'Baltimore') as Team2Id, 1 as HomeTeam from GameFilter gf where gf.GameFilterName = 'Week 14'</v>
      </c>
      <c r="L195" s="3" t="s">
        <v>513</v>
      </c>
      <c r="M195" s="4" t="s">
        <v>517</v>
      </c>
      <c r="N195" s="4" t="s">
        <v>514</v>
      </c>
      <c r="O195" s="4" t="s">
        <v>515</v>
      </c>
      <c r="P195" s="3" t="s">
        <v>529</v>
      </c>
      <c r="Q195" s="4" t="s">
        <v>516</v>
      </c>
      <c r="R195" s="4" t="str">
        <f t="shared" ref="R195:R257" si="23">S195&amp;I195&amp;T195&amp;J195&amp;U195&amp;C195&amp;V195&amp;I195&amp;W195&amp;J195&amp;X195&amp;E195&amp;Y195</f>
        <v>insert into GameSpread select g.GameId, (select TeamId from Team where TeamLongName = 'Washington') as FavoriteTeamId, (select TeamId from Team where TeamLongName = 'Baltimore') as UnderdogTeamId,-2.5 as Spread from Game g where g.Team1Id = (select TeamId from Team where TeamLongName = 'Washington') and g.Team2Id = (select TeamId from Team where TeamLongName = 'Baltimore') and  g.GameFilterId = (select GameFilterId from GameFilter where GameFilterName = 'Week 14')</v>
      </c>
      <c r="S195" s="3" t="s">
        <v>526</v>
      </c>
      <c r="T195" s="4" t="s">
        <v>528</v>
      </c>
      <c r="U195" s="4" t="s">
        <v>527</v>
      </c>
      <c r="V195" s="3" t="s">
        <v>530</v>
      </c>
      <c r="W195" s="4" t="s">
        <v>533</v>
      </c>
      <c r="X195" s="4" t="s">
        <v>532</v>
      </c>
      <c r="Y195" s="4" t="s">
        <v>531</v>
      </c>
    </row>
    <row r="196" spans="1:25" x14ac:dyDescent="0.25">
      <c r="A196" s="8">
        <v>41252.541666666664</v>
      </c>
      <c r="B196" s="5" t="s">
        <v>455</v>
      </c>
      <c r="C196" s="10">
        <v>-5.5</v>
      </c>
      <c r="D196" s="5" t="s">
        <v>493</v>
      </c>
      <c r="E196" s="3" t="s">
        <v>166</v>
      </c>
      <c r="G196" s="3" t="str">
        <f t="shared" si="18"/>
        <v>12/09/2012 13:00:00</v>
      </c>
      <c r="H196" s="3">
        <f t="shared" si="19"/>
        <v>1</v>
      </c>
      <c r="I196" s="3" t="str">
        <f t="shared" si="20"/>
        <v>Cleveland</v>
      </c>
      <c r="J196" s="3" t="str">
        <f t="shared" si="21"/>
        <v>Kansas City</v>
      </c>
      <c r="K196" s="3" t="str">
        <f t="shared" si="22"/>
        <v>insert into Game select GameFilterId, '12/09/2012 13:00:00' as GameDateTime, (select TeamId from Team where TeamLongName = 'Cleveland') as Team1Id, (select TeamId from Team where TeamLongName = 'Kansas City') as Team2Id, 1 as HomeTeam from GameFilter gf where gf.GameFilterName = 'Week 14'</v>
      </c>
      <c r="L196" s="3" t="s">
        <v>513</v>
      </c>
      <c r="M196" s="4" t="s">
        <v>517</v>
      </c>
      <c r="N196" s="4" t="s">
        <v>514</v>
      </c>
      <c r="O196" s="4" t="s">
        <v>515</v>
      </c>
      <c r="P196" s="3" t="s">
        <v>529</v>
      </c>
      <c r="Q196" s="4" t="s">
        <v>516</v>
      </c>
      <c r="R196" s="4" t="str">
        <f t="shared" si="23"/>
        <v>insert into GameSpread select g.GameId, (select TeamId from Team where TeamLongName = 'Cleveland') as FavoriteTeamId, (select TeamId from Team where TeamLongName = 'Kansas City') as UnderdogTeamId,-5.5 as Spread from Game g where g.Team1Id = (select TeamId from Team where TeamLongName = 'Cleveland') and g.Team2Id = (select TeamId from Team where TeamLongName = 'Kansas City') and  g.GameFilterId = (select GameFilterId from GameFilter where GameFilterName = 'Week 14')</v>
      </c>
      <c r="S196" s="3" t="s">
        <v>526</v>
      </c>
      <c r="T196" s="4" t="s">
        <v>528</v>
      </c>
      <c r="U196" s="4" t="s">
        <v>527</v>
      </c>
      <c r="V196" s="3" t="s">
        <v>530</v>
      </c>
      <c r="W196" s="4" t="s">
        <v>533</v>
      </c>
      <c r="X196" s="4" t="s">
        <v>532</v>
      </c>
      <c r="Y196" s="4" t="s">
        <v>531</v>
      </c>
    </row>
    <row r="197" spans="1:25" x14ac:dyDescent="0.25">
      <c r="A197" s="8">
        <v>41252.541666666664</v>
      </c>
      <c r="B197" s="5" t="s">
        <v>504</v>
      </c>
      <c r="C197" s="10">
        <v>-1</v>
      </c>
      <c r="D197" s="5" t="s">
        <v>481</v>
      </c>
      <c r="E197" s="3" t="s">
        <v>166</v>
      </c>
      <c r="G197" s="3" t="str">
        <f t="shared" si="18"/>
        <v>12/09/2012 13:00:00</v>
      </c>
      <c r="H197" s="3">
        <f t="shared" si="19"/>
        <v>1</v>
      </c>
      <c r="I197" s="3" t="str">
        <f t="shared" si="20"/>
        <v>Pittsburgh</v>
      </c>
      <c r="J197" s="3" t="str">
        <f t="shared" si="21"/>
        <v>San Diego</v>
      </c>
      <c r="K197" s="3" t="str">
        <f t="shared" si="22"/>
        <v>insert into Game select GameFilterId, '12/09/2012 13:00:00' as GameDateTime, (select TeamId from Team where TeamLongName = 'Pittsburgh') as Team1Id, (select TeamId from Team where TeamLongName = 'San Diego') as Team2Id, 1 as HomeTeam from GameFilter gf where gf.GameFilterName = 'Week 14'</v>
      </c>
      <c r="L197" s="3" t="s">
        <v>513</v>
      </c>
      <c r="M197" s="4" t="s">
        <v>517</v>
      </c>
      <c r="N197" s="4" t="s">
        <v>514</v>
      </c>
      <c r="O197" s="4" t="s">
        <v>515</v>
      </c>
      <c r="P197" s="3" t="s">
        <v>529</v>
      </c>
      <c r="Q197" s="4" t="s">
        <v>516</v>
      </c>
      <c r="R197" s="4" t="str">
        <f t="shared" si="23"/>
        <v>insert into GameSpread select g.GameId, (select TeamId from Team where TeamLongName = 'Pittsburgh') as FavoriteTeamId, (select TeamId from Team where TeamLongName = 'San Diego') as UnderdogTeamId,-1 as Spread from Game g where g.Team1Id = (select TeamId from Team where TeamLongName = 'Pittsburgh') and g.Team2Id = (select TeamId from Team where TeamLongName = 'San Diego') and  g.GameFilterId = (select GameFilterId from GameFilter where GameFilterName = 'Week 14')</v>
      </c>
      <c r="S197" s="3" t="s">
        <v>526</v>
      </c>
      <c r="T197" s="4" t="s">
        <v>528</v>
      </c>
      <c r="U197" s="4" t="s">
        <v>527</v>
      </c>
      <c r="V197" s="3" t="s">
        <v>530</v>
      </c>
      <c r="W197" s="4" t="s">
        <v>533</v>
      </c>
      <c r="X197" s="4" t="s">
        <v>532</v>
      </c>
      <c r="Y197" s="4" t="s">
        <v>531</v>
      </c>
    </row>
    <row r="198" spans="1:25" x14ac:dyDescent="0.25">
      <c r="A198" s="8">
        <v>41252.541666666664</v>
      </c>
      <c r="B198" s="5" t="s">
        <v>489</v>
      </c>
      <c r="C198" s="10">
        <v>-5.5</v>
      </c>
      <c r="D198" s="5" t="s">
        <v>507</v>
      </c>
      <c r="E198" s="3" t="s">
        <v>166</v>
      </c>
      <c r="G198" s="3" t="str">
        <f t="shared" si="18"/>
        <v>12/09/2012 13:00:00</v>
      </c>
      <c r="H198" s="3">
        <f t="shared" si="19"/>
        <v>1</v>
      </c>
      <c r="I198" s="3" t="str">
        <f t="shared" si="20"/>
        <v>Indianapolis</v>
      </c>
      <c r="J198" s="3" t="str">
        <f t="shared" si="21"/>
        <v>Tennessee</v>
      </c>
      <c r="K198" s="3" t="str">
        <f t="shared" si="22"/>
        <v>insert into Game select GameFilterId, '12/09/2012 13:00:00' as GameDateTime, (select TeamId from Team where TeamLongName = 'Indianapolis') as Team1Id, (select TeamId from Team where TeamLongName = 'Tennessee') as Team2Id, 1 as HomeTeam from GameFilter gf where gf.GameFilterName = 'Week 14'</v>
      </c>
      <c r="L198" s="3" t="s">
        <v>513</v>
      </c>
      <c r="M198" s="4" t="s">
        <v>517</v>
      </c>
      <c r="N198" s="4" t="s">
        <v>514</v>
      </c>
      <c r="O198" s="4" t="s">
        <v>515</v>
      </c>
      <c r="P198" s="3" t="s">
        <v>529</v>
      </c>
      <c r="Q198" s="4" t="s">
        <v>516</v>
      </c>
      <c r="R198" s="4" t="str">
        <f t="shared" si="23"/>
        <v>insert into GameSpread select g.GameId, (select TeamId from Team where TeamLongName = 'Indianapolis') as FavoriteTeamId, (select TeamId from Team where TeamLongName = 'Tennessee') as UnderdogTeamId,-5.5 as Spread from Game g where g.Team1Id = (select TeamId from Team where TeamLongName = 'Indianapolis') and g.Team2Id = (select TeamId from Team where TeamLongName = 'Tennessee') and  g.GameFilterId = (select GameFilterId from GameFilter where GameFilterName = 'Week 14')</v>
      </c>
      <c r="S198" s="3" t="s">
        <v>526</v>
      </c>
      <c r="T198" s="4" t="s">
        <v>528</v>
      </c>
      <c r="U198" s="4" t="s">
        <v>527</v>
      </c>
      <c r="V198" s="3" t="s">
        <v>530</v>
      </c>
      <c r="W198" s="4" t="s">
        <v>533</v>
      </c>
      <c r="X198" s="4" t="s">
        <v>532</v>
      </c>
      <c r="Y198" s="4" t="s">
        <v>531</v>
      </c>
    </row>
    <row r="199" spans="1:25" x14ac:dyDescent="0.25">
      <c r="A199" s="8">
        <v>41252.541666666664</v>
      </c>
      <c r="B199" s="5" t="s">
        <v>505</v>
      </c>
      <c r="C199" s="10">
        <v>-2.5</v>
      </c>
      <c r="D199" s="5" t="s">
        <v>501</v>
      </c>
      <c r="E199" s="3" t="s">
        <v>166</v>
      </c>
      <c r="G199" s="3" t="str">
        <f t="shared" si="18"/>
        <v>12/09/2012 13:00:00</v>
      </c>
      <c r="H199" s="3">
        <f t="shared" si="19"/>
        <v>2</v>
      </c>
      <c r="I199" s="3" t="str">
        <f t="shared" si="20"/>
        <v>NY Jets</v>
      </c>
      <c r="J199" s="3" t="str">
        <f t="shared" si="21"/>
        <v>Jacksonville</v>
      </c>
      <c r="K199" s="3" t="str">
        <f t="shared" si="22"/>
        <v>insert into Game select GameFilterId, '12/09/2012 13:00:00' as GameDateTime, (select TeamId from Team where TeamLongName = 'NY Jets') as Team1Id, (select TeamId from Team where TeamLongName = 'Jacksonville') as Team2Id, 2 as HomeTeam from GameFilter gf where gf.GameFilterName = 'Week 14'</v>
      </c>
      <c r="L199" s="3" t="s">
        <v>513</v>
      </c>
      <c r="M199" s="4" t="s">
        <v>517</v>
      </c>
      <c r="N199" s="4" t="s">
        <v>514</v>
      </c>
      <c r="O199" s="4" t="s">
        <v>515</v>
      </c>
      <c r="P199" s="3" t="s">
        <v>529</v>
      </c>
      <c r="Q199" s="4" t="s">
        <v>516</v>
      </c>
      <c r="R199" s="4" t="str">
        <f t="shared" si="23"/>
        <v>insert into GameSpread select g.GameId, (select TeamId from Team where TeamLongName = 'NY Jets') as FavoriteTeamId, (select TeamId from Team where TeamLongName = 'Jacksonville') as UnderdogTeamId,-2.5 as Spread from Game g where g.Team1Id = (select TeamId from Team where TeamLongName = 'NY Jets') and g.Team2Id = (select TeamId from Team where TeamLongName = 'Jacksonville') and  g.GameFilterId = (select GameFilterId from GameFilter where GameFilterName = 'Week 14')</v>
      </c>
      <c r="S199" s="3" t="s">
        <v>526</v>
      </c>
      <c r="T199" s="4" t="s">
        <v>528</v>
      </c>
      <c r="U199" s="4" t="s">
        <v>527</v>
      </c>
      <c r="V199" s="3" t="s">
        <v>530</v>
      </c>
      <c r="W199" s="4" t="s">
        <v>533</v>
      </c>
      <c r="X199" s="4" t="s">
        <v>532</v>
      </c>
      <c r="Y199" s="4" t="s">
        <v>531</v>
      </c>
    </row>
    <row r="200" spans="1:25" x14ac:dyDescent="0.25">
      <c r="A200" s="8">
        <v>41252.541666666664</v>
      </c>
      <c r="B200" s="5" t="s">
        <v>484</v>
      </c>
      <c r="C200" s="10">
        <v>-3</v>
      </c>
      <c r="D200" s="5" t="s">
        <v>462</v>
      </c>
      <c r="E200" s="3" t="s">
        <v>166</v>
      </c>
      <c r="G200" s="3" t="str">
        <f t="shared" si="18"/>
        <v>12/09/2012 13:00:00</v>
      </c>
      <c r="H200" s="3">
        <f t="shared" si="19"/>
        <v>2</v>
      </c>
      <c r="I200" s="3" t="str">
        <f t="shared" si="20"/>
        <v>Chicago</v>
      </c>
      <c r="J200" s="3" t="str">
        <f t="shared" si="21"/>
        <v>Minnesota</v>
      </c>
      <c r="K200" s="3" t="str">
        <f t="shared" si="22"/>
        <v>insert into Game select GameFilterId, '12/09/2012 13:00:00' as GameDateTime, (select TeamId from Team where TeamLongName = 'Chicago') as Team1Id, (select TeamId from Team where TeamLongName = 'Minnesota') as Team2Id, 2 as HomeTeam from GameFilter gf where gf.GameFilterName = 'Week 14'</v>
      </c>
      <c r="L200" s="3" t="s">
        <v>513</v>
      </c>
      <c r="M200" s="4" t="s">
        <v>517</v>
      </c>
      <c r="N200" s="4" t="s">
        <v>514</v>
      </c>
      <c r="O200" s="4" t="s">
        <v>515</v>
      </c>
      <c r="P200" s="3" t="s">
        <v>529</v>
      </c>
      <c r="Q200" s="4" t="s">
        <v>516</v>
      </c>
      <c r="R200" s="4" t="str">
        <f t="shared" si="23"/>
        <v>insert into GameSpread select g.GameId, (select TeamId from Team where TeamLongName = 'Chicago') as FavoriteTeamId, (select TeamId from Team where TeamLongName = 'Minnesota') as UnderdogTeamId,-3 as Spread from Game g where g.Team1Id = (select TeamId from Team where TeamLongName = 'Chicago') and g.Team2Id = (select TeamId from Team where TeamLongName = 'Minnesota') and  g.GameFilterId = (select GameFilterId from GameFilter where GameFilterName = 'Week 14')</v>
      </c>
      <c r="S200" s="3" t="s">
        <v>526</v>
      </c>
      <c r="T200" s="4" t="s">
        <v>528</v>
      </c>
      <c r="U200" s="4" t="s">
        <v>527</v>
      </c>
      <c r="V200" s="3" t="s">
        <v>530</v>
      </c>
      <c r="W200" s="4" t="s">
        <v>533</v>
      </c>
      <c r="X200" s="4" t="s">
        <v>532</v>
      </c>
      <c r="Y200" s="4" t="s">
        <v>531</v>
      </c>
    </row>
    <row r="201" spans="1:25" x14ac:dyDescent="0.25">
      <c r="A201" s="8">
        <v>41252.541666666664</v>
      </c>
      <c r="B201" s="5" t="s">
        <v>468</v>
      </c>
      <c r="C201" s="10">
        <v>-3.5</v>
      </c>
      <c r="D201" s="5" t="s">
        <v>491</v>
      </c>
      <c r="E201" s="3" t="s">
        <v>166</v>
      </c>
      <c r="G201" s="3" t="str">
        <f t="shared" si="18"/>
        <v>12/09/2012 13:00:00</v>
      </c>
      <c r="H201" s="3">
        <f t="shared" si="19"/>
        <v>2</v>
      </c>
      <c r="I201" s="3" t="str">
        <f t="shared" si="20"/>
        <v>Atlanta</v>
      </c>
      <c r="J201" s="3" t="str">
        <f t="shared" si="21"/>
        <v>Carolina</v>
      </c>
      <c r="K201" s="3" t="str">
        <f t="shared" si="22"/>
        <v>insert into Game select GameFilterId, '12/09/2012 13:00:00' as GameDateTime, (select TeamId from Team where TeamLongName = 'Atlanta') as Team1Id, (select TeamId from Team where TeamLongName = 'Carolina') as Team2Id, 2 as HomeTeam from GameFilter gf where gf.GameFilterName = 'Week 14'</v>
      </c>
      <c r="L201" s="3" t="s">
        <v>513</v>
      </c>
      <c r="M201" s="4" t="s">
        <v>517</v>
      </c>
      <c r="N201" s="4" t="s">
        <v>514</v>
      </c>
      <c r="O201" s="4" t="s">
        <v>515</v>
      </c>
      <c r="P201" s="3" t="s">
        <v>529</v>
      </c>
      <c r="Q201" s="4" t="s">
        <v>516</v>
      </c>
      <c r="R201" s="4" t="str">
        <f t="shared" si="23"/>
        <v>insert into GameSpread select g.GameId, (select TeamId from Team where TeamLongName = 'Atlanta') as FavoriteTeamId, (select TeamId from Team where TeamLongName = 'Carolina') as UnderdogTeamId,-3.5 as Spread from Game g where g.Team1Id = (select TeamId from Team where TeamLongName = 'Atlanta') and g.Team2Id = (select TeamId from Team where TeamLongName = 'Carolina') and  g.GameFilterId = (select GameFilterId from GameFilter where GameFilterName = 'Week 14')</v>
      </c>
      <c r="S201" s="3" t="s">
        <v>526</v>
      </c>
      <c r="T201" s="4" t="s">
        <v>528</v>
      </c>
      <c r="U201" s="4" t="s">
        <v>527</v>
      </c>
      <c r="V201" s="3" t="s">
        <v>530</v>
      </c>
      <c r="W201" s="4" t="s">
        <v>533</v>
      </c>
      <c r="X201" s="4" t="s">
        <v>532</v>
      </c>
      <c r="Y201" s="4" t="s">
        <v>531</v>
      </c>
    </row>
    <row r="202" spans="1:25" x14ac:dyDescent="0.25">
      <c r="A202" s="8">
        <v>41252.541666666664</v>
      </c>
      <c r="B202" s="5" t="s">
        <v>473</v>
      </c>
      <c r="C202" s="10">
        <v>-7</v>
      </c>
      <c r="D202" s="5" t="s">
        <v>454</v>
      </c>
      <c r="E202" s="3" t="s">
        <v>166</v>
      </c>
      <c r="G202" s="3" t="str">
        <f t="shared" si="18"/>
        <v>12/09/2012 13:00:00</v>
      </c>
      <c r="H202" s="3">
        <f t="shared" si="19"/>
        <v>1</v>
      </c>
      <c r="I202" s="3" t="str">
        <f t="shared" si="20"/>
        <v>Tampa Bay</v>
      </c>
      <c r="J202" s="3" t="str">
        <f t="shared" si="21"/>
        <v>Philadelphia</v>
      </c>
      <c r="K202" s="3" t="str">
        <f t="shared" si="22"/>
        <v>insert into Game select GameFilterId, '12/09/2012 13:00:00' as GameDateTime, (select TeamId from Team where TeamLongName = 'Tampa Bay') as Team1Id, (select TeamId from Team where TeamLongName = 'Philadelphia') as Team2Id, 1 as HomeTeam from GameFilter gf where gf.GameFilterName = 'Week 14'</v>
      </c>
      <c r="L202" s="3" t="s">
        <v>513</v>
      </c>
      <c r="M202" s="4" t="s">
        <v>517</v>
      </c>
      <c r="N202" s="4" t="s">
        <v>514</v>
      </c>
      <c r="O202" s="4" t="s">
        <v>515</v>
      </c>
      <c r="P202" s="3" t="s">
        <v>529</v>
      </c>
      <c r="Q202" s="4" t="s">
        <v>516</v>
      </c>
      <c r="R202" s="4" t="str">
        <f t="shared" si="23"/>
        <v>insert into GameSpread select g.GameId, (select TeamId from Team where TeamLongName = 'Tampa Bay') as FavoriteTeamId, (select TeamId from Team where TeamLongName = 'Philadelphia') as UnderdogTeamId,-7 as Spread from Game g where g.Team1Id = (select TeamId from Team where TeamLongName = 'Tampa Bay') and g.Team2Id = (select TeamId from Team where TeamLongName = 'Philadelphia') and  g.GameFilterId = (select GameFilterId from GameFilter where GameFilterName = 'Week 14')</v>
      </c>
      <c r="S202" s="3" t="s">
        <v>526</v>
      </c>
      <c r="T202" s="4" t="s">
        <v>528</v>
      </c>
      <c r="U202" s="4" t="s">
        <v>527</v>
      </c>
      <c r="V202" s="3" t="s">
        <v>530</v>
      </c>
      <c r="W202" s="4" t="s">
        <v>533</v>
      </c>
      <c r="X202" s="4" t="s">
        <v>532</v>
      </c>
      <c r="Y202" s="4" t="s">
        <v>531</v>
      </c>
    </row>
    <row r="203" spans="1:25" x14ac:dyDescent="0.25">
      <c r="A203" s="8">
        <v>41252.541666666664</v>
      </c>
      <c r="B203" s="5" t="s">
        <v>492</v>
      </c>
      <c r="C203" s="10">
        <v>-3</v>
      </c>
      <c r="D203" s="5" t="s">
        <v>467</v>
      </c>
      <c r="E203" s="3" t="s">
        <v>166</v>
      </c>
      <c r="G203" s="3" t="str">
        <f t="shared" si="18"/>
        <v>12/09/2012 13:00:00</v>
      </c>
      <c r="H203" s="3">
        <f t="shared" si="19"/>
        <v>1</v>
      </c>
      <c r="I203" s="3" t="str">
        <f t="shared" si="20"/>
        <v>Buffalo</v>
      </c>
      <c r="J203" s="3" t="str">
        <f t="shared" si="21"/>
        <v>St. Louis</v>
      </c>
      <c r="K203" s="3" t="str">
        <f t="shared" si="22"/>
        <v>insert into Game select GameFilterId, '12/09/2012 13:00:00' as GameDateTime, (select TeamId from Team where TeamLongName = 'Buffalo') as Team1Id, (select TeamId from Team where TeamLongName = 'St. Louis') as Team2Id, 1 as HomeTeam from GameFilter gf where gf.GameFilterName = 'Week 14'</v>
      </c>
      <c r="L203" s="3" t="s">
        <v>513</v>
      </c>
      <c r="M203" s="4" t="s">
        <v>517</v>
      </c>
      <c r="N203" s="4" t="s">
        <v>514</v>
      </c>
      <c r="O203" s="4" t="s">
        <v>515</v>
      </c>
      <c r="P203" s="3" t="s">
        <v>529</v>
      </c>
      <c r="Q203" s="4" t="s">
        <v>516</v>
      </c>
      <c r="R203" s="4" t="str">
        <f t="shared" si="23"/>
        <v>insert into GameSpread select g.GameId, (select TeamId from Team where TeamLongName = 'Buffalo') as FavoriteTeamId, (select TeamId from Team where TeamLongName = 'St. Louis') as UnderdogTeamId,-3 as Spread from Game g where g.Team1Id = (select TeamId from Team where TeamLongName = 'Buffalo') and g.Team2Id = (select TeamId from Team where TeamLongName = 'St. Louis') and  g.GameFilterId = (select GameFilterId from GameFilter where GameFilterName = 'Week 14')</v>
      </c>
      <c r="S203" s="3" t="s">
        <v>526</v>
      </c>
      <c r="T203" s="4" t="s">
        <v>528</v>
      </c>
      <c r="U203" s="4" t="s">
        <v>527</v>
      </c>
      <c r="V203" s="3" t="s">
        <v>530</v>
      </c>
      <c r="W203" s="4" t="s">
        <v>533</v>
      </c>
      <c r="X203" s="4" t="s">
        <v>532</v>
      </c>
      <c r="Y203" s="4" t="s">
        <v>531</v>
      </c>
    </row>
    <row r="204" spans="1:25" x14ac:dyDescent="0.25">
      <c r="A204" s="8">
        <v>41252.541666666664</v>
      </c>
      <c r="B204" s="5" t="s">
        <v>498</v>
      </c>
      <c r="C204" s="10">
        <v>-3</v>
      </c>
      <c r="D204" s="5" t="s">
        <v>451</v>
      </c>
      <c r="E204" s="3" t="s">
        <v>166</v>
      </c>
      <c r="G204" s="3" t="str">
        <f t="shared" si="18"/>
        <v>12/09/2012 13:00:00</v>
      </c>
      <c r="H204" s="3">
        <f t="shared" si="19"/>
        <v>1</v>
      </c>
      <c r="I204" s="3" t="str">
        <f t="shared" si="20"/>
        <v>Cincinnati</v>
      </c>
      <c r="J204" s="3" t="str">
        <f t="shared" si="21"/>
        <v>Dallas</v>
      </c>
      <c r="K204" s="3" t="str">
        <f t="shared" si="22"/>
        <v>insert into Game select GameFilterId, '12/09/2012 13:00:00' as GameDateTime, (select TeamId from Team where TeamLongName = 'Cincinnati') as Team1Id, (select TeamId from Team where TeamLongName = 'Dallas') as Team2Id, 1 as HomeTeam from GameFilter gf where gf.GameFilterName = 'Week 14'</v>
      </c>
      <c r="L204" s="3" t="s">
        <v>513</v>
      </c>
      <c r="M204" s="4" t="s">
        <v>517</v>
      </c>
      <c r="N204" s="4" t="s">
        <v>514</v>
      </c>
      <c r="O204" s="4" t="s">
        <v>515</v>
      </c>
      <c r="P204" s="3" t="s">
        <v>529</v>
      </c>
      <c r="Q204" s="4" t="s">
        <v>516</v>
      </c>
      <c r="R204" s="4" t="str">
        <f t="shared" si="23"/>
        <v>insert into GameSpread select g.GameId, (select TeamId from Team where TeamLongName = 'Cincinnati') as FavoriteTeamId, (select TeamId from Team where TeamLongName = 'Dallas') as UnderdogTeamId,-3 as Spread from Game g where g.Team1Id = (select TeamId from Team where TeamLongName = 'Cincinnati') and g.Team2Id = (select TeamId from Team where TeamLongName = 'Dallas') and  g.GameFilterId = (select GameFilterId from GameFilter where GameFilterName = 'Week 14')</v>
      </c>
      <c r="S204" s="3" t="s">
        <v>526</v>
      </c>
      <c r="T204" s="4" t="s">
        <v>528</v>
      </c>
      <c r="U204" s="4" t="s">
        <v>527</v>
      </c>
      <c r="V204" s="3" t="s">
        <v>530</v>
      </c>
      <c r="W204" s="4" t="s">
        <v>533</v>
      </c>
      <c r="X204" s="4" t="s">
        <v>532</v>
      </c>
      <c r="Y204" s="4" t="s">
        <v>531</v>
      </c>
    </row>
    <row r="205" spans="1:25" x14ac:dyDescent="0.25">
      <c r="A205" s="8">
        <v>41252.670138888891</v>
      </c>
      <c r="B205" s="5" t="s">
        <v>508</v>
      </c>
      <c r="C205" s="10">
        <v>-10</v>
      </c>
      <c r="D205" s="5" t="s">
        <v>465</v>
      </c>
      <c r="E205" s="3" t="s">
        <v>166</v>
      </c>
      <c r="G205" s="3" t="str">
        <f t="shared" si="18"/>
        <v>12/09/2012 16:05:00</v>
      </c>
      <c r="H205" s="3">
        <f t="shared" si="19"/>
        <v>1</v>
      </c>
      <c r="I205" s="3" t="str">
        <f t="shared" si="20"/>
        <v>San Francisco</v>
      </c>
      <c r="J205" s="3" t="str">
        <f t="shared" si="21"/>
        <v>Miami</v>
      </c>
      <c r="K205" s="3" t="str">
        <f t="shared" si="22"/>
        <v>insert into Game select GameFilterId, '12/09/2012 16:05:00' as GameDateTime, (select TeamId from Team where TeamLongName = 'San Francisco') as Team1Id, (select TeamId from Team where TeamLongName = 'Miami') as Team2Id, 1 as HomeTeam from GameFilter gf where gf.GameFilterName = 'Week 14'</v>
      </c>
      <c r="L205" s="3" t="s">
        <v>513</v>
      </c>
      <c r="M205" s="4" t="s">
        <v>517</v>
      </c>
      <c r="N205" s="4" t="s">
        <v>514</v>
      </c>
      <c r="O205" s="4" t="s">
        <v>515</v>
      </c>
      <c r="P205" s="3" t="s">
        <v>529</v>
      </c>
      <c r="Q205" s="4" t="s">
        <v>516</v>
      </c>
      <c r="R205" s="4" t="str">
        <f t="shared" si="23"/>
        <v>insert into GameSpread select g.GameId, (select TeamId from Team where TeamLongName = 'San Francisco') as FavoriteTeamId, (select TeamId from Team where TeamLongName = 'Miami') as UnderdogTeamId,-10 as Spread from Game g where g.Team1Id = (select TeamId from Team where TeamLongName = 'San Francisco') and g.Team2Id = (select TeamId from Team where TeamLongName = 'Miami') and  g.GameFilterId = (select GameFilterId from GameFilter where GameFilterName = 'Week 14')</v>
      </c>
      <c r="S205" s="3" t="s">
        <v>526</v>
      </c>
      <c r="T205" s="4" t="s">
        <v>528</v>
      </c>
      <c r="U205" s="4" t="s">
        <v>527</v>
      </c>
      <c r="V205" s="3" t="s">
        <v>530</v>
      </c>
      <c r="W205" s="4" t="s">
        <v>533</v>
      </c>
      <c r="X205" s="4" t="s">
        <v>532</v>
      </c>
      <c r="Y205" s="4" t="s">
        <v>531</v>
      </c>
    </row>
    <row r="206" spans="1:25" x14ac:dyDescent="0.25">
      <c r="A206" s="8">
        <v>41252.684027777781</v>
      </c>
      <c r="B206" s="5" t="s">
        <v>450</v>
      </c>
      <c r="C206" s="10">
        <v>-5</v>
      </c>
      <c r="D206" s="5" t="s">
        <v>490</v>
      </c>
      <c r="E206" s="3" t="s">
        <v>166</v>
      </c>
      <c r="G206" s="3" t="str">
        <f t="shared" si="18"/>
        <v>12/09/2012 16:25:00</v>
      </c>
      <c r="H206" s="3">
        <f t="shared" si="19"/>
        <v>1</v>
      </c>
      <c r="I206" s="3" t="str">
        <f t="shared" si="20"/>
        <v>NY Giants</v>
      </c>
      <c r="J206" s="3" t="str">
        <f t="shared" si="21"/>
        <v>New Orleans</v>
      </c>
      <c r="K206" s="3" t="str">
        <f t="shared" si="22"/>
        <v>insert into Game select GameFilterId, '12/09/2012 16:25:00' as GameDateTime, (select TeamId from Team where TeamLongName = 'NY Giants') as Team1Id, (select TeamId from Team where TeamLongName = 'New Orleans') as Team2Id, 1 as HomeTeam from GameFilter gf where gf.GameFilterName = 'Week 14'</v>
      </c>
      <c r="L206" s="3" t="s">
        <v>513</v>
      </c>
      <c r="M206" s="4" t="s">
        <v>517</v>
      </c>
      <c r="N206" s="4" t="s">
        <v>514</v>
      </c>
      <c r="O206" s="4" t="s">
        <v>515</v>
      </c>
      <c r="P206" s="3" t="s">
        <v>529</v>
      </c>
      <c r="Q206" s="4" t="s">
        <v>516</v>
      </c>
      <c r="R206" s="4" t="str">
        <f t="shared" si="23"/>
        <v>insert into GameSpread select g.GameId, (select TeamId from Team where TeamLongName = 'NY Giants') as FavoriteTeamId, (select TeamId from Team where TeamLongName = 'New Orleans') as UnderdogTeamId,-5 as Spread from Game g where g.Team1Id = (select TeamId from Team where TeamLongName = 'NY Giants') and g.Team2Id = (select TeamId from Team where TeamLongName = 'New Orleans') and  g.GameFilterId = (select GameFilterId from GameFilter where GameFilterName = 'Week 14')</v>
      </c>
      <c r="S206" s="3" t="s">
        <v>526</v>
      </c>
      <c r="T206" s="4" t="s">
        <v>528</v>
      </c>
      <c r="U206" s="4" t="s">
        <v>527</v>
      </c>
      <c r="V206" s="3" t="s">
        <v>530</v>
      </c>
      <c r="W206" s="4" t="s">
        <v>533</v>
      </c>
      <c r="X206" s="4" t="s">
        <v>532</v>
      </c>
      <c r="Y206" s="4" t="s">
        <v>531</v>
      </c>
    </row>
    <row r="207" spans="1:25" x14ac:dyDescent="0.25">
      <c r="A207" s="8">
        <v>41252.684027777781</v>
      </c>
      <c r="B207" s="5" t="s">
        <v>502</v>
      </c>
      <c r="C207" s="10">
        <v>-10.5</v>
      </c>
      <c r="D207" s="5" t="s">
        <v>487</v>
      </c>
      <c r="E207" s="3" t="s">
        <v>166</v>
      </c>
      <c r="G207" s="3" t="str">
        <f t="shared" si="18"/>
        <v>12/09/2012 16:25:00</v>
      </c>
      <c r="H207" s="3">
        <f t="shared" si="19"/>
        <v>1</v>
      </c>
      <c r="I207" s="3" t="str">
        <f t="shared" si="20"/>
        <v>Seattle</v>
      </c>
      <c r="J207" s="3" t="str">
        <f t="shared" si="21"/>
        <v>Arizona</v>
      </c>
      <c r="K207" s="3" t="str">
        <f t="shared" si="22"/>
        <v>insert into Game select GameFilterId, '12/09/2012 16:25:00' as GameDateTime, (select TeamId from Team where TeamLongName = 'Seattle') as Team1Id, (select TeamId from Team where TeamLongName = 'Arizona') as Team2Id, 1 as HomeTeam from GameFilter gf where gf.GameFilterName = 'Week 14'</v>
      </c>
      <c r="L207" s="3" t="s">
        <v>513</v>
      </c>
      <c r="M207" s="4" t="s">
        <v>517</v>
      </c>
      <c r="N207" s="4" t="s">
        <v>514</v>
      </c>
      <c r="O207" s="4" t="s">
        <v>515</v>
      </c>
      <c r="P207" s="3" t="s">
        <v>529</v>
      </c>
      <c r="Q207" s="4" t="s">
        <v>516</v>
      </c>
      <c r="R207" s="4" t="str">
        <f t="shared" si="23"/>
        <v>insert into GameSpread select g.GameId, (select TeamId from Team where TeamLongName = 'Seattle') as FavoriteTeamId, (select TeamId from Team where TeamLongName = 'Arizona') as UnderdogTeamId,-10.5 as Spread from Game g where g.Team1Id = (select TeamId from Team where TeamLongName = 'Seattle') and g.Team2Id = (select TeamId from Team where TeamLongName = 'Arizona') and  g.GameFilterId = (select GameFilterId from GameFilter where GameFilterName = 'Week 14')</v>
      </c>
      <c r="S207" s="3" t="s">
        <v>526</v>
      </c>
      <c r="T207" s="4" t="s">
        <v>528</v>
      </c>
      <c r="U207" s="4" t="s">
        <v>527</v>
      </c>
      <c r="V207" s="3" t="s">
        <v>530</v>
      </c>
      <c r="W207" s="4" t="s">
        <v>533</v>
      </c>
      <c r="X207" s="4" t="s">
        <v>532</v>
      </c>
      <c r="Y207" s="4" t="s">
        <v>531</v>
      </c>
    </row>
    <row r="208" spans="1:25" x14ac:dyDescent="0.25">
      <c r="A208" s="8">
        <v>41252.854166666664</v>
      </c>
      <c r="B208" s="5" t="s">
        <v>470</v>
      </c>
      <c r="C208" s="10">
        <v>-6.5</v>
      </c>
      <c r="D208" s="5" t="s">
        <v>509</v>
      </c>
      <c r="E208" s="3" t="s">
        <v>166</v>
      </c>
      <c r="G208" s="3" t="str">
        <f t="shared" si="18"/>
        <v>12/09/2012 20:30:00</v>
      </c>
      <c r="H208" s="3">
        <f t="shared" si="19"/>
        <v>1</v>
      </c>
      <c r="I208" s="3" t="str">
        <f t="shared" si="20"/>
        <v>Green Bay</v>
      </c>
      <c r="J208" s="3" t="str">
        <f t="shared" si="21"/>
        <v>Detroit</v>
      </c>
      <c r="K208" s="3" t="str">
        <f t="shared" si="22"/>
        <v>insert into Game select GameFilterId, '12/09/2012 20:30:00' as GameDateTime, (select TeamId from Team where TeamLongName = 'Green Bay') as Team1Id, (select TeamId from Team where TeamLongName = 'Detroit') as Team2Id, 1 as HomeTeam from GameFilter gf where gf.GameFilterName = 'Week 14'</v>
      </c>
      <c r="L208" s="3" t="s">
        <v>513</v>
      </c>
      <c r="M208" s="4" t="s">
        <v>517</v>
      </c>
      <c r="N208" s="4" t="s">
        <v>514</v>
      </c>
      <c r="O208" s="4" t="s">
        <v>515</v>
      </c>
      <c r="P208" s="3" t="s">
        <v>529</v>
      </c>
      <c r="Q208" s="4" t="s">
        <v>516</v>
      </c>
      <c r="R208" s="4" t="str">
        <f t="shared" si="23"/>
        <v>insert into GameSpread select g.GameId, (select TeamId from Team where TeamLongName = 'Green Bay') as FavoriteTeamId, (select TeamId from Team where TeamLongName = 'Detroit') as UnderdogTeamId,-6.5 as Spread from Game g where g.Team1Id = (select TeamId from Team where TeamLongName = 'Green Bay') and g.Team2Id = (select TeamId from Team where TeamLongName = 'Detroit') and  g.GameFilterId = (select GameFilterId from GameFilter where GameFilterName = 'Week 14')</v>
      </c>
      <c r="S208" s="3" t="s">
        <v>526</v>
      </c>
      <c r="T208" s="4" t="s">
        <v>528</v>
      </c>
      <c r="U208" s="4" t="s">
        <v>527</v>
      </c>
      <c r="V208" s="3" t="s">
        <v>530</v>
      </c>
      <c r="W208" s="4" t="s">
        <v>533</v>
      </c>
      <c r="X208" s="4" t="s">
        <v>532</v>
      </c>
      <c r="Y208" s="4" t="s">
        <v>531</v>
      </c>
    </row>
    <row r="209" spans="1:25" x14ac:dyDescent="0.25">
      <c r="A209" s="8">
        <v>41253.861111111109</v>
      </c>
      <c r="B209" s="5" t="s">
        <v>486</v>
      </c>
      <c r="C209" s="10">
        <v>-3.5</v>
      </c>
      <c r="D209" s="5" t="s">
        <v>500</v>
      </c>
      <c r="E209" s="3" t="s">
        <v>166</v>
      </c>
      <c r="G209" s="3" t="str">
        <f t="shared" si="18"/>
        <v>12/10/2012 20:40:00</v>
      </c>
      <c r="H209" s="3">
        <f t="shared" si="19"/>
        <v>1</v>
      </c>
      <c r="I209" s="3" t="str">
        <f t="shared" si="20"/>
        <v>New England</v>
      </c>
      <c r="J209" s="3" t="str">
        <f t="shared" si="21"/>
        <v>Houston</v>
      </c>
      <c r="K209" s="3" t="str">
        <f t="shared" si="22"/>
        <v>insert into Game select GameFilterId, '12/10/2012 20:40:00' as GameDateTime, (select TeamId from Team where TeamLongName = 'New England') as Team1Id, (select TeamId from Team where TeamLongName = 'Houston') as Team2Id, 1 as HomeTeam from GameFilter gf where gf.GameFilterName = 'Week 14'</v>
      </c>
      <c r="L209" s="3" t="s">
        <v>513</v>
      </c>
      <c r="M209" s="4" t="s">
        <v>517</v>
      </c>
      <c r="N209" s="4" t="s">
        <v>514</v>
      </c>
      <c r="O209" s="4" t="s">
        <v>515</v>
      </c>
      <c r="P209" s="3" t="s">
        <v>529</v>
      </c>
      <c r="Q209" s="4" t="s">
        <v>516</v>
      </c>
      <c r="R209" s="4" t="str">
        <f t="shared" si="23"/>
        <v>insert into GameSpread select g.GameId, (select TeamId from Team where TeamLongName = 'New England') as FavoriteTeamId, (select TeamId from Team where TeamLongName = 'Houston') as UnderdogTeamId,-3.5 as Spread from Game g where g.Team1Id = (select TeamId from Team where TeamLongName = 'New England') and g.Team2Id = (select TeamId from Team where TeamLongName = 'Houston') and  g.GameFilterId = (select GameFilterId from GameFilter where GameFilterName = 'Week 14')</v>
      </c>
      <c r="S209" s="3" t="s">
        <v>526</v>
      </c>
      <c r="T209" s="4" t="s">
        <v>528</v>
      </c>
      <c r="U209" s="4" t="s">
        <v>527</v>
      </c>
      <c r="V209" s="3" t="s">
        <v>530</v>
      </c>
      <c r="W209" s="4" t="s">
        <v>533</v>
      </c>
      <c r="X209" s="4" t="s">
        <v>532</v>
      </c>
      <c r="Y209" s="4" t="s">
        <v>531</v>
      </c>
    </row>
    <row r="210" spans="1:25" x14ac:dyDescent="0.25">
      <c r="A210" s="8">
        <v>41256.850694444445</v>
      </c>
      <c r="B210" s="5" t="s">
        <v>479</v>
      </c>
      <c r="C210" s="10">
        <v>-4.5</v>
      </c>
      <c r="D210" s="5" t="s">
        <v>494</v>
      </c>
      <c r="E210" s="3" t="s">
        <v>167</v>
      </c>
      <c r="G210" s="3" t="str">
        <f t="shared" si="18"/>
        <v>12/13/2012 20:25:00</v>
      </c>
      <c r="H210" s="3">
        <f t="shared" si="19"/>
        <v>2</v>
      </c>
      <c r="I210" s="3" t="str">
        <f t="shared" si="20"/>
        <v>Cincinnati</v>
      </c>
      <c r="J210" s="3" t="str">
        <f t="shared" si="21"/>
        <v>Philadelphia</v>
      </c>
      <c r="K210" s="3" t="str">
        <f t="shared" si="22"/>
        <v>insert into Game select GameFilterId, '12/13/2012 20:25:00' as GameDateTime, (select TeamId from Team where TeamLongName = 'Cincinnati') as Team1Id, (select TeamId from Team where TeamLongName = 'Philadelphia') as Team2Id, 2 as HomeTeam from GameFilter gf where gf.GameFilterName = 'Week 15'</v>
      </c>
      <c r="L210" s="3" t="s">
        <v>513</v>
      </c>
      <c r="M210" s="4" t="s">
        <v>517</v>
      </c>
      <c r="N210" s="4" t="s">
        <v>514</v>
      </c>
      <c r="O210" s="4" t="s">
        <v>515</v>
      </c>
      <c r="P210" s="3" t="s">
        <v>529</v>
      </c>
      <c r="Q210" s="4" t="s">
        <v>516</v>
      </c>
      <c r="R210" s="4" t="str">
        <f t="shared" si="23"/>
        <v>insert into GameSpread select g.GameId, (select TeamId from Team where TeamLongName = 'Cincinnati') as FavoriteTeamId, (select TeamId from Team where TeamLongName = 'Philadelphia') as UnderdogTeamId,-4.5 as Spread from Game g where g.Team1Id = (select TeamId from Team where TeamLongName = 'Cincinnati') and g.Team2Id = (select TeamId from Team where TeamLongName = 'Philadelphia') and  g.GameFilterId = (select GameFilterId from GameFilter where GameFilterName = 'Week 15')</v>
      </c>
      <c r="S210" s="3" t="s">
        <v>526</v>
      </c>
      <c r="T210" s="4" t="s">
        <v>528</v>
      </c>
      <c r="U210" s="4" t="s">
        <v>527</v>
      </c>
      <c r="V210" s="3" t="s">
        <v>530</v>
      </c>
      <c r="W210" s="4" t="s">
        <v>533</v>
      </c>
      <c r="X210" s="4" t="s">
        <v>532</v>
      </c>
      <c r="Y210" s="4" t="s">
        <v>531</v>
      </c>
    </row>
    <row r="211" spans="1:25" x14ac:dyDescent="0.25">
      <c r="A211" s="8">
        <v>41259.541666666664</v>
      </c>
      <c r="B211" s="5" t="s">
        <v>523</v>
      </c>
      <c r="C211" s="10">
        <v>-3</v>
      </c>
      <c r="D211" s="5" t="s">
        <v>452</v>
      </c>
      <c r="E211" s="3" t="s">
        <v>167</v>
      </c>
      <c r="G211" s="3" t="str">
        <f t="shared" si="18"/>
        <v>12/16/2012 13:00:00</v>
      </c>
      <c r="H211" s="3">
        <f t="shared" si="19"/>
        <v>2</v>
      </c>
      <c r="I211" s="3" t="str">
        <f t="shared" si="20"/>
        <v>Green Bay</v>
      </c>
      <c r="J211" s="3" t="str">
        <f t="shared" si="21"/>
        <v>Chicago</v>
      </c>
      <c r="K211" s="3" t="str">
        <f t="shared" si="22"/>
        <v>insert into Game select GameFilterId, '12/16/2012 13:00:00' as GameDateTime, (select TeamId from Team where TeamLongName = 'Green Bay') as Team1Id, (select TeamId from Team where TeamLongName = 'Chicago') as Team2Id, 2 as HomeTeam from GameFilter gf where gf.GameFilterName = 'Week 15'</v>
      </c>
      <c r="L211" s="3" t="s">
        <v>513</v>
      </c>
      <c r="M211" s="4" t="s">
        <v>517</v>
      </c>
      <c r="N211" s="4" t="s">
        <v>514</v>
      </c>
      <c r="O211" s="4" t="s">
        <v>515</v>
      </c>
      <c r="P211" s="3" t="s">
        <v>529</v>
      </c>
      <c r="Q211" s="4" t="s">
        <v>516</v>
      </c>
      <c r="R211" s="4" t="str">
        <f t="shared" si="23"/>
        <v>insert into GameSpread select g.GameId, (select TeamId from Team where TeamLongName = 'Green Bay') as FavoriteTeamId, (select TeamId from Team where TeamLongName = 'Chicago') as UnderdogTeamId,-3 as Spread from Game g where g.Team1Id = (select TeamId from Team where TeamLongName = 'Green Bay') and g.Team2Id = (select TeamId from Team where TeamLongName = 'Chicago') and  g.GameFilterId = (select GameFilterId from GameFilter where GameFilterName = 'Week 15')</v>
      </c>
      <c r="S211" s="3" t="s">
        <v>526</v>
      </c>
      <c r="T211" s="4" t="s">
        <v>528</v>
      </c>
      <c r="U211" s="4" t="s">
        <v>527</v>
      </c>
      <c r="V211" s="3" t="s">
        <v>530</v>
      </c>
      <c r="W211" s="4" t="s">
        <v>533</v>
      </c>
      <c r="X211" s="4" t="s">
        <v>532</v>
      </c>
      <c r="Y211" s="4" t="s">
        <v>531</v>
      </c>
    </row>
    <row r="212" spans="1:25" x14ac:dyDescent="0.25">
      <c r="A212" s="8">
        <v>41259.541666666664</v>
      </c>
      <c r="B212" s="5" t="s">
        <v>510</v>
      </c>
      <c r="C212" s="10">
        <v>-1.5</v>
      </c>
      <c r="D212" s="5" t="s">
        <v>520</v>
      </c>
      <c r="E212" s="3" t="s">
        <v>167</v>
      </c>
      <c r="G212" s="3" t="str">
        <f t="shared" si="18"/>
        <v>12/16/2012 13:00:00</v>
      </c>
      <c r="H212" s="3">
        <f t="shared" si="19"/>
        <v>1</v>
      </c>
      <c r="I212" s="3" t="str">
        <f t="shared" si="20"/>
        <v>Atlanta</v>
      </c>
      <c r="J212" s="3" t="str">
        <f t="shared" si="21"/>
        <v>NY Giants</v>
      </c>
      <c r="K212" s="3" t="str">
        <f t="shared" si="22"/>
        <v>insert into Game select GameFilterId, '12/16/2012 13:00:00' as GameDateTime, (select TeamId from Team where TeamLongName = 'Atlanta') as Team1Id, (select TeamId from Team where TeamLongName = 'NY Giants') as Team2Id, 1 as HomeTeam from GameFilter gf where gf.GameFilterName = 'Week 15'</v>
      </c>
      <c r="L212" s="3" t="s">
        <v>513</v>
      </c>
      <c r="M212" s="4" t="s">
        <v>517</v>
      </c>
      <c r="N212" s="4" t="s">
        <v>514</v>
      </c>
      <c r="O212" s="4" t="s">
        <v>515</v>
      </c>
      <c r="P212" s="3" t="s">
        <v>529</v>
      </c>
      <c r="Q212" s="4" t="s">
        <v>516</v>
      </c>
      <c r="R212" s="4" t="str">
        <f t="shared" si="23"/>
        <v>insert into GameSpread select g.GameId, (select TeamId from Team where TeamLongName = 'Atlanta') as FavoriteTeamId, (select TeamId from Team where TeamLongName = 'NY Giants') as UnderdogTeamId,-1.5 as Spread from Game g where g.Team1Id = (select TeamId from Team where TeamLongName = 'Atlanta') and g.Team2Id = (select TeamId from Team where TeamLongName = 'NY Giants') and  g.GameFilterId = (select GameFilterId from GameFilter where GameFilterName = 'Week 15')</v>
      </c>
      <c r="S212" s="3" t="s">
        <v>526</v>
      </c>
      <c r="T212" s="4" t="s">
        <v>528</v>
      </c>
      <c r="U212" s="4" t="s">
        <v>527</v>
      </c>
      <c r="V212" s="3" t="s">
        <v>530</v>
      </c>
      <c r="W212" s="4" t="s">
        <v>533</v>
      </c>
      <c r="X212" s="4" t="s">
        <v>532</v>
      </c>
      <c r="Y212" s="4" t="s">
        <v>531</v>
      </c>
    </row>
    <row r="213" spans="1:25" x14ac:dyDescent="0.25">
      <c r="A213" s="8">
        <v>41259.541666666664</v>
      </c>
      <c r="B213" s="5" t="s">
        <v>458</v>
      </c>
      <c r="C213" s="10">
        <v>-3</v>
      </c>
      <c r="D213" s="5" t="s">
        <v>485</v>
      </c>
      <c r="E213" s="3" t="s">
        <v>167</v>
      </c>
      <c r="G213" s="3" t="str">
        <f t="shared" si="18"/>
        <v>12/16/2012 13:00:00</v>
      </c>
      <c r="H213" s="3">
        <f t="shared" si="19"/>
        <v>1</v>
      </c>
      <c r="I213" s="3" t="str">
        <f t="shared" si="20"/>
        <v>New Orleans</v>
      </c>
      <c r="J213" s="3" t="str">
        <f t="shared" si="21"/>
        <v>Tampa Bay</v>
      </c>
      <c r="K213" s="3" t="str">
        <f t="shared" si="22"/>
        <v>insert into Game select GameFilterId, '12/16/2012 13:00:00' as GameDateTime, (select TeamId from Team where TeamLongName = 'New Orleans') as Team1Id, (select TeamId from Team where TeamLongName = 'Tampa Bay') as Team2Id, 1 as HomeTeam from GameFilter gf where gf.GameFilterName = 'Week 15'</v>
      </c>
      <c r="L213" s="3" t="s">
        <v>513</v>
      </c>
      <c r="M213" s="4" t="s">
        <v>517</v>
      </c>
      <c r="N213" s="4" t="s">
        <v>514</v>
      </c>
      <c r="O213" s="4" t="s">
        <v>515</v>
      </c>
      <c r="P213" s="3" t="s">
        <v>529</v>
      </c>
      <c r="Q213" s="4" t="s">
        <v>516</v>
      </c>
      <c r="R213" s="4" t="str">
        <f t="shared" si="23"/>
        <v>insert into GameSpread select g.GameId, (select TeamId from Team where TeamLongName = 'New Orleans') as FavoriteTeamId, (select TeamId from Team where TeamLongName = 'Tampa Bay') as UnderdogTeamId,-3 as Spread from Game g where g.Team1Id = (select TeamId from Team where TeamLongName = 'New Orleans') and g.Team2Id = (select TeamId from Team where TeamLongName = 'Tampa Bay') and  g.GameFilterId = (select GameFilterId from GameFilter where GameFilterName = 'Week 15')</v>
      </c>
      <c r="S213" s="3" t="s">
        <v>526</v>
      </c>
      <c r="T213" s="4" t="s">
        <v>528</v>
      </c>
      <c r="U213" s="4" t="s">
        <v>527</v>
      </c>
      <c r="V213" s="3" t="s">
        <v>530</v>
      </c>
      <c r="W213" s="4" t="s">
        <v>533</v>
      </c>
      <c r="X213" s="4" t="s">
        <v>532</v>
      </c>
      <c r="Y213" s="4" t="s">
        <v>531</v>
      </c>
    </row>
    <row r="214" spans="1:25" x14ac:dyDescent="0.25">
      <c r="A214" s="8">
        <v>41259.541666666664</v>
      </c>
      <c r="B214" s="5" t="s">
        <v>503</v>
      </c>
      <c r="C214" s="10">
        <v>-3</v>
      </c>
      <c r="D214" s="5" t="s">
        <v>488</v>
      </c>
      <c r="E214" s="3" t="s">
        <v>167</v>
      </c>
      <c r="G214" s="3" t="str">
        <f t="shared" si="18"/>
        <v>12/16/2012 13:00:00</v>
      </c>
      <c r="H214" s="3">
        <f t="shared" si="19"/>
        <v>1</v>
      </c>
      <c r="I214" s="3" t="str">
        <f t="shared" si="20"/>
        <v>St. Louis</v>
      </c>
      <c r="J214" s="3" t="str">
        <f t="shared" si="21"/>
        <v>Minnesota</v>
      </c>
      <c r="K214" s="3" t="str">
        <f t="shared" si="22"/>
        <v>insert into Game select GameFilterId, '12/16/2012 13:00:00' as GameDateTime, (select TeamId from Team where TeamLongName = 'St. Louis') as Team1Id, (select TeamId from Team where TeamLongName = 'Minnesota') as Team2Id, 1 as HomeTeam from GameFilter gf where gf.GameFilterName = 'Week 15'</v>
      </c>
      <c r="L214" s="3" t="s">
        <v>513</v>
      </c>
      <c r="M214" s="4" t="s">
        <v>517</v>
      </c>
      <c r="N214" s="4" t="s">
        <v>514</v>
      </c>
      <c r="O214" s="4" t="s">
        <v>515</v>
      </c>
      <c r="P214" s="3" t="s">
        <v>529</v>
      </c>
      <c r="Q214" s="4" t="s">
        <v>516</v>
      </c>
      <c r="R214" s="4" t="str">
        <f t="shared" si="23"/>
        <v>insert into GameSpread select g.GameId, (select TeamId from Team where TeamLongName = 'St. Louis') as FavoriteTeamId, (select TeamId from Team where TeamLongName = 'Minnesota') as UnderdogTeamId,-3 as Spread from Game g where g.Team1Id = (select TeamId from Team where TeamLongName = 'St. Louis') and g.Team2Id = (select TeamId from Team where TeamLongName = 'Minnesota') and  g.GameFilterId = (select GameFilterId from GameFilter where GameFilterName = 'Week 15')</v>
      </c>
      <c r="S214" s="3" t="s">
        <v>526</v>
      </c>
      <c r="T214" s="4" t="s">
        <v>528</v>
      </c>
      <c r="U214" s="4" t="s">
        <v>527</v>
      </c>
      <c r="V214" s="3" t="s">
        <v>530</v>
      </c>
      <c r="W214" s="4" t="s">
        <v>533</v>
      </c>
      <c r="X214" s="4" t="s">
        <v>532</v>
      </c>
      <c r="Y214" s="4" t="s">
        <v>531</v>
      </c>
    </row>
    <row r="215" spans="1:25" x14ac:dyDescent="0.25">
      <c r="A215" s="8">
        <v>41259.541666666664</v>
      </c>
      <c r="B215" s="5" t="s">
        <v>459</v>
      </c>
      <c r="C215" s="10">
        <v>-1</v>
      </c>
      <c r="D215" s="5" t="s">
        <v>455</v>
      </c>
      <c r="E215" s="3" t="s">
        <v>167</v>
      </c>
      <c r="G215" s="3" t="str">
        <f t="shared" si="18"/>
        <v>12/16/2012 13:00:00</v>
      </c>
      <c r="H215" s="3">
        <f t="shared" si="19"/>
        <v>2</v>
      </c>
      <c r="I215" s="3" t="str">
        <f t="shared" si="20"/>
        <v>Washington</v>
      </c>
      <c r="J215" s="3" t="str">
        <f t="shared" si="21"/>
        <v>Cleveland</v>
      </c>
      <c r="K215" s="3" t="str">
        <f t="shared" si="22"/>
        <v>insert into Game select GameFilterId, '12/16/2012 13:00:00' as GameDateTime, (select TeamId from Team where TeamLongName = 'Washington') as Team1Id, (select TeamId from Team where TeamLongName = 'Cleveland') as Team2Id, 2 as HomeTeam from GameFilter gf where gf.GameFilterName = 'Week 15'</v>
      </c>
      <c r="L215" s="3" t="s">
        <v>513</v>
      </c>
      <c r="M215" s="4" t="s">
        <v>517</v>
      </c>
      <c r="N215" s="4" t="s">
        <v>514</v>
      </c>
      <c r="O215" s="4" t="s">
        <v>515</v>
      </c>
      <c r="P215" s="3" t="s">
        <v>529</v>
      </c>
      <c r="Q215" s="4" t="s">
        <v>516</v>
      </c>
      <c r="R215" s="4" t="str">
        <f t="shared" si="23"/>
        <v>insert into GameSpread select g.GameId, (select TeamId from Team where TeamLongName = 'Washington') as FavoriteTeamId, (select TeamId from Team where TeamLongName = 'Cleveland') as UnderdogTeamId,-1 as Spread from Game g where g.Team1Id = (select TeamId from Team where TeamLongName = 'Washington') and g.Team2Id = (select TeamId from Team where TeamLongName = 'Cleveland') and  g.GameFilterId = (select GameFilterId from GameFilter where GameFilterName = 'Week 15')</v>
      </c>
      <c r="S215" s="3" t="s">
        <v>526</v>
      </c>
      <c r="T215" s="4" t="s">
        <v>528</v>
      </c>
      <c r="U215" s="4" t="s">
        <v>527</v>
      </c>
      <c r="V215" s="3" t="s">
        <v>530</v>
      </c>
      <c r="W215" s="4" t="s">
        <v>533</v>
      </c>
      <c r="X215" s="4" t="s">
        <v>532</v>
      </c>
      <c r="Y215" s="4" t="s">
        <v>531</v>
      </c>
    </row>
    <row r="216" spans="1:25" x14ac:dyDescent="0.25">
      <c r="A216" s="8">
        <v>41259.541666666664</v>
      </c>
      <c r="B216" s="5" t="s">
        <v>497</v>
      </c>
      <c r="C216" s="10">
        <v>-7</v>
      </c>
      <c r="D216" s="5" t="s">
        <v>463</v>
      </c>
      <c r="E216" s="3" t="s">
        <v>167</v>
      </c>
      <c r="G216" s="3" t="str">
        <f t="shared" si="18"/>
        <v>12/16/2012 13:00:00</v>
      </c>
      <c r="H216" s="3">
        <f t="shared" si="19"/>
        <v>1</v>
      </c>
      <c r="I216" s="3" t="str">
        <f t="shared" si="20"/>
        <v>Miami</v>
      </c>
      <c r="J216" s="3" t="str">
        <f t="shared" si="21"/>
        <v>Jacksonville</v>
      </c>
      <c r="K216" s="3" t="str">
        <f t="shared" si="22"/>
        <v>insert into Game select GameFilterId, '12/16/2012 13:00:00' as GameDateTime, (select TeamId from Team where TeamLongName = 'Miami') as Team1Id, (select TeamId from Team where TeamLongName = 'Jacksonville') as Team2Id, 1 as HomeTeam from GameFilter gf where gf.GameFilterName = 'Week 15'</v>
      </c>
      <c r="L216" s="3" t="s">
        <v>513</v>
      </c>
      <c r="M216" s="4" t="s">
        <v>517</v>
      </c>
      <c r="N216" s="4" t="s">
        <v>514</v>
      </c>
      <c r="O216" s="4" t="s">
        <v>515</v>
      </c>
      <c r="P216" s="3" t="s">
        <v>529</v>
      </c>
      <c r="Q216" s="4" t="s">
        <v>516</v>
      </c>
      <c r="R216" s="4" t="str">
        <f t="shared" si="23"/>
        <v>insert into GameSpread select g.GameId, (select TeamId from Team where TeamLongName = 'Miami') as FavoriteTeamId, (select TeamId from Team where TeamLongName = 'Jacksonville') as UnderdogTeamId,-7 as Spread from Game g where g.Team1Id = (select TeamId from Team where TeamLongName = 'Miami') and g.Team2Id = (select TeamId from Team where TeamLongName = 'Jacksonville') and  g.GameFilterId = (select GameFilterId from GameFilter where GameFilterName = 'Week 15')</v>
      </c>
      <c r="S216" s="3" t="s">
        <v>526</v>
      </c>
      <c r="T216" s="4" t="s">
        <v>528</v>
      </c>
      <c r="U216" s="4" t="s">
        <v>527</v>
      </c>
      <c r="V216" s="3" t="s">
        <v>530</v>
      </c>
      <c r="W216" s="4" t="s">
        <v>533</v>
      </c>
      <c r="X216" s="4" t="s">
        <v>532</v>
      </c>
      <c r="Y216" s="4" t="s">
        <v>531</v>
      </c>
    </row>
    <row r="217" spans="1:25" x14ac:dyDescent="0.25">
      <c r="A217" s="8">
        <v>41259.541666666664</v>
      </c>
      <c r="B217" s="5" t="s">
        <v>511</v>
      </c>
      <c r="C217" s="10">
        <v>-2.5</v>
      </c>
      <c r="D217" s="5" t="s">
        <v>478</v>
      </c>
      <c r="E217" s="3" t="s">
        <v>167</v>
      </c>
      <c r="G217" s="3" t="str">
        <f t="shared" si="18"/>
        <v>12/16/2012 13:00:00</v>
      </c>
      <c r="H217" s="3">
        <f t="shared" si="19"/>
        <v>2</v>
      </c>
      <c r="I217" s="3" t="str">
        <f t="shared" si="20"/>
        <v>Denver</v>
      </c>
      <c r="J217" s="3" t="str">
        <f t="shared" si="21"/>
        <v>Baltimore</v>
      </c>
      <c r="K217" s="3" t="str">
        <f t="shared" si="22"/>
        <v>insert into Game select GameFilterId, '12/16/2012 13:00:00' as GameDateTime, (select TeamId from Team where TeamLongName = 'Denver') as Team1Id, (select TeamId from Team where TeamLongName = 'Baltimore') as Team2Id, 2 as HomeTeam from GameFilter gf where gf.GameFilterName = 'Week 15'</v>
      </c>
      <c r="L217" s="3" t="s">
        <v>513</v>
      </c>
      <c r="M217" s="4" t="s">
        <v>517</v>
      </c>
      <c r="N217" s="4" t="s">
        <v>514</v>
      </c>
      <c r="O217" s="4" t="s">
        <v>515</v>
      </c>
      <c r="P217" s="3" t="s">
        <v>529</v>
      </c>
      <c r="Q217" s="4" t="s">
        <v>516</v>
      </c>
      <c r="R217" s="4" t="str">
        <f t="shared" si="23"/>
        <v>insert into GameSpread select g.GameId, (select TeamId from Team where TeamLongName = 'Denver') as FavoriteTeamId, (select TeamId from Team where TeamLongName = 'Baltimore') as UnderdogTeamId,-2.5 as Spread from Game g where g.Team1Id = (select TeamId from Team where TeamLongName = 'Denver') and g.Team2Id = (select TeamId from Team where TeamLongName = 'Baltimore') and  g.GameFilterId = (select GameFilterId from GameFilter where GameFilterName = 'Week 15')</v>
      </c>
      <c r="S217" s="3" t="s">
        <v>526</v>
      </c>
      <c r="T217" s="4" t="s">
        <v>528</v>
      </c>
      <c r="U217" s="4" t="s">
        <v>527</v>
      </c>
      <c r="V217" s="3" t="s">
        <v>530</v>
      </c>
      <c r="W217" s="4" t="s">
        <v>533</v>
      </c>
      <c r="X217" s="4" t="s">
        <v>532</v>
      </c>
      <c r="Y217" s="4" t="s">
        <v>531</v>
      </c>
    </row>
    <row r="218" spans="1:25" x14ac:dyDescent="0.25">
      <c r="A218" s="8">
        <v>41259.541666666664</v>
      </c>
      <c r="B218" s="5" t="s">
        <v>464</v>
      </c>
      <c r="C218" s="10">
        <v>-8.5</v>
      </c>
      <c r="D218" s="5" t="s">
        <v>453</v>
      </c>
      <c r="E218" s="3" t="s">
        <v>167</v>
      </c>
      <c r="G218" s="3" t="str">
        <f t="shared" si="18"/>
        <v>12/16/2012 13:00:00</v>
      </c>
      <c r="H218" s="3">
        <f t="shared" si="19"/>
        <v>1</v>
      </c>
      <c r="I218" s="3" t="str">
        <f t="shared" si="20"/>
        <v>Houston</v>
      </c>
      <c r="J218" s="3" t="str">
        <f t="shared" si="21"/>
        <v>Indianapolis</v>
      </c>
      <c r="K218" s="3" t="str">
        <f t="shared" si="22"/>
        <v>insert into Game select GameFilterId, '12/16/2012 13:00:00' as GameDateTime, (select TeamId from Team where TeamLongName = 'Houston') as Team1Id, (select TeamId from Team where TeamLongName = 'Indianapolis') as Team2Id, 1 as HomeTeam from GameFilter gf where gf.GameFilterName = 'Week 15'</v>
      </c>
      <c r="L218" s="3" t="s">
        <v>513</v>
      </c>
      <c r="M218" s="4" t="s">
        <v>517</v>
      </c>
      <c r="N218" s="4" t="s">
        <v>514</v>
      </c>
      <c r="O218" s="4" t="s">
        <v>515</v>
      </c>
      <c r="P218" s="3" t="s">
        <v>529</v>
      </c>
      <c r="Q218" s="4" t="s">
        <v>516</v>
      </c>
      <c r="R218" s="4" t="str">
        <f t="shared" si="23"/>
        <v>insert into GameSpread select g.GameId, (select TeamId from Team where TeamLongName = 'Houston') as FavoriteTeamId, (select TeamId from Team where TeamLongName = 'Indianapolis') as UnderdogTeamId,-8.5 as Spread from Game g where g.Team1Id = (select TeamId from Team where TeamLongName = 'Houston') and g.Team2Id = (select TeamId from Team where TeamLongName = 'Indianapolis') and  g.GameFilterId = (select GameFilterId from GameFilter where GameFilterName = 'Week 15')</v>
      </c>
      <c r="S218" s="3" t="s">
        <v>526</v>
      </c>
      <c r="T218" s="4" t="s">
        <v>528</v>
      </c>
      <c r="U218" s="4" t="s">
        <v>527</v>
      </c>
      <c r="V218" s="3" t="s">
        <v>530</v>
      </c>
      <c r="W218" s="4" t="s">
        <v>533</v>
      </c>
      <c r="X218" s="4" t="s">
        <v>532</v>
      </c>
      <c r="Y218" s="4" t="s">
        <v>531</v>
      </c>
    </row>
    <row r="219" spans="1:25" x14ac:dyDescent="0.25">
      <c r="A219" s="8">
        <v>41259.670138888891</v>
      </c>
      <c r="B219" s="5" t="s">
        <v>506</v>
      </c>
      <c r="C219" s="10">
        <v>-3</v>
      </c>
      <c r="D219" s="5" t="s">
        <v>472</v>
      </c>
      <c r="E219" s="3" t="s">
        <v>167</v>
      </c>
      <c r="G219" s="3" t="str">
        <f t="shared" si="18"/>
        <v>12/16/2012 16:05:00</v>
      </c>
      <c r="H219" s="3">
        <f t="shared" si="19"/>
        <v>1</v>
      </c>
      <c r="I219" s="3" t="str">
        <f t="shared" si="20"/>
        <v>San Diego</v>
      </c>
      <c r="J219" s="3" t="str">
        <f t="shared" si="21"/>
        <v>Carolina</v>
      </c>
      <c r="K219" s="3" t="str">
        <f t="shared" si="22"/>
        <v>insert into Game select GameFilterId, '12/16/2012 16:05:00' as GameDateTime, (select TeamId from Team where TeamLongName = 'San Diego') as Team1Id, (select TeamId from Team where TeamLongName = 'Carolina') as Team2Id, 1 as HomeTeam from GameFilter gf where gf.GameFilterName = 'Week 15'</v>
      </c>
      <c r="L219" s="3" t="s">
        <v>513</v>
      </c>
      <c r="M219" s="4" t="s">
        <v>517</v>
      </c>
      <c r="N219" s="4" t="s">
        <v>514</v>
      </c>
      <c r="O219" s="4" t="s">
        <v>515</v>
      </c>
      <c r="P219" s="3" t="s">
        <v>529</v>
      </c>
      <c r="Q219" s="4" t="s">
        <v>516</v>
      </c>
      <c r="R219" s="4" t="str">
        <f t="shared" si="23"/>
        <v>insert into GameSpread select g.GameId, (select TeamId from Team where TeamLongName = 'San Diego') as FavoriteTeamId, (select TeamId from Team where TeamLongName = 'Carolina') as UnderdogTeamId,-3 as Spread from Game g where g.Team1Id = (select TeamId from Team where TeamLongName = 'San Diego') and g.Team2Id = (select TeamId from Team where TeamLongName = 'Carolina') and  g.GameFilterId = (select GameFilterId from GameFilter where GameFilterName = 'Week 15')</v>
      </c>
      <c r="S219" s="3" t="s">
        <v>526</v>
      </c>
      <c r="T219" s="4" t="s">
        <v>528</v>
      </c>
      <c r="U219" s="4" t="s">
        <v>527</v>
      </c>
      <c r="V219" s="3" t="s">
        <v>530</v>
      </c>
      <c r="W219" s="4" t="s">
        <v>533</v>
      </c>
      <c r="X219" s="4" t="s">
        <v>532</v>
      </c>
      <c r="Y219" s="4" t="s">
        <v>531</v>
      </c>
    </row>
    <row r="220" spans="1:25" x14ac:dyDescent="0.25">
      <c r="A220" s="8">
        <v>41259.670138888891</v>
      </c>
      <c r="B220" s="5" t="s">
        <v>474</v>
      </c>
      <c r="C220" s="10">
        <v>-5.5</v>
      </c>
      <c r="D220" s="5" t="s">
        <v>492</v>
      </c>
      <c r="E220" s="3" t="s">
        <v>167</v>
      </c>
      <c r="G220" s="3" t="str">
        <f t="shared" si="18"/>
        <v>12/16/2012 16:05:00</v>
      </c>
      <c r="H220" s="3">
        <f t="shared" si="19"/>
        <v>2</v>
      </c>
      <c r="I220" s="3" t="str">
        <f t="shared" si="20"/>
        <v>Seattle</v>
      </c>
      <c r="J220" s="3" t="str">
        <f t="shared" si="21"/>
        <v>Buffalo</v>
      </c>
      <c r="K220" s="3" t="str">
        <f t="shared" si="22"/>
        <v>insert into Game select GameFilterId, '12/16/2012 16:05:00' as GameDateTime, (select TeamId from Team where TeamLongName = 'Seattle') as Team1Id, (select TeamId from Team where TeamLongName = 'Buffalo') as Team2Id, 2 as HomeTeam from GameFilter gf where gf.GameFilterName = 'Week 15'</v>
      </c>
      <c r="L220" s="3" t="s">
        <v>513</v>
      </c>
      <c r="M220" s="4" t="s">
        <v>517</v>
      </c>
      <c r="N220" s="4" t="s">
        <v>514</v>
      </c>
      <c r="O220" s="4" t="s">
        <v>515</v>
      </c>
      <c r="P220" s="3" t="s">
        <v>529</v>
      </c>
      <c r="Q220" s="4" t="s">
        <v>516</v>
      </c>
      <c r="R220" s="4" t="str">
        <f t="shared" si="23"/>
        <v>insert into GameSpread select g.GameId, (select TeamId from Team where TeamLongName = 'Seattle') as FavoriteTeamId, (select TeamId from Team where TeamLongName = 'Buffalo') as UnderdogTeamId,-5.5 as Spread from Game g where g.Team1Id = (select TeamId from Team where TeamLongName = 'Seattle') and g.Team2Id = (select TeamId from Team where TeamLongName = 'Buffalo') and  g.GameFilterId = (select GameFilterId from GameFilter where GameFilterName = 'Week 15')</v>
      </c>
      <c r="S220" s="3" t="s">
        <v>526</v>
      </c>
      <c r="T220" s="4" t="s">
        <v>528</v>
      </c>
      <c r="U220" s="4" t="s">
        <v>527</v>
      </c>
      <c r="V220" s="3" t="s">
        <v>530</v>
      </c>
      <c r="W220" s="4" t="s">
        <v>533</v>
      </c>
      <c r="X220" s="4" t="s">
        <v>532</v>
      </c>
      <c r="Y220" s="4" t="s">
        <v>531</v>
      </c>
    </row>
    <row r="221" spans="1:25" x14ac:dyDescent="0.25">
      <c r="A221" s="8">
        <v>41259.670138888891</v>
      </c>
      <c r="B221" s="5" t="s">
        <v>509</v>
      </c>
      <c r="C221" s="10">
        <v>-6</v>
      </c>
      <c r="D221" s="5" t="s">
        <v>475</v>
      </c>
      <c r="E221" s="3" t="s">
        <v>167</v>
      </c>
      <c r="G221" s="3" t="str">
        <f t="shared" si="18"/>
        <v>12/16/2012 16:05:00</v>
      </c>
      <c r="H221" s="3">
        <f t="shared" si="19"/>
        <v>2</v>
      </c>
      <c r="I221" s="3" t="str">
        <f t="shared" si="20"/>
        <v>Detroit</v>
      </c>
      <c r="J221" s="3" t="str">
        <f t="shared" si="21"/>
        <v>Arizona</v>
      </c>
      <c r="K221" s="3" t="str">
        <f t="shared" si="22"/>
        <v>insert into Game select GameFilterId, '12/16/2012 16:05:00' as GameDateTime, (select TeamId from Team where TeamLongName = 'Detroit') as Team1Id, (select TeamId from Team where TeamLongName = 'Arizona') as Team2Id, 2 as HomeTeam from GameFilter gf where gf.GameFilterName = 'Week 15'</v>
      </c>
      <c r="L221" s="3" t="s">
        <v>513</v>
      </c>
      <c r="M221" s="4" t="s">
        <v>517</v>
      </c>
      <c r="N221" s="4" t="s">
        <v>514</v>
      </c>
      <c r="O221" s="4" t="s">
        <v>515</v>
      </c>
      <c r="P221" s="3" t="s">
        <v>529</v>
      </c>
      <c r="Q221" s="4" t="s">
        <v>516</v>
      </c>
      <c r="R221" s="4" t="str">
        <f t="shared" si="23"/>
        <v>insert into GameSpread select g.GameId, (select TeamId from Team where TeamLongName = 'Detroit') as FavoriteTeamId, (select TeamId from Team where TeamLongName = 'Arizona') as UnderdogTeamId,-6 as Spread from Game g where g.Team1Id = (select TeamId from Team where TeamLongName = 'Detroit') and g.Team2Id = (select TeamId from Team where TeamLongName = 'Arizona') and  g.GameFilterId = (select GameFilterId from GameFilter where GameFilterName = 'Week 15')</v>
      </c>
      <c r="S221" s="3" t="s">
        <v>526</v>
      </c>
      <c r="T221" s="4" t="s">
        <v>528</v>
      </c>
      <c r="U221" s="4" t="s">
        <v>527</v>
      </c>
      <c r="V221" s="3" t="s">
        <v>530</v>
      </c>
      <c r="W221" s="4" t="s">
        <v>533</v>
      </c>
      <c r="X221" s="4" t="s">
        <v>532</v>
      </c>
      <c r="Y221" s="4" t="s">
        <v>531</v>
      </c>
    </row>
    <row r="222" spans="1:25" x14ac:dyDescent="0.25">
      <c r="A222" s="8">
        <v>41259.684027777781</v>
      </c>
      <c r="B222" s="5" t="s">
        <v>477</v>
      </c>
      <c r="C222" s="10">
        <v>-2</v>
      </c>
      <c r="D222" s="5" t="s">
        <v>521</v>
      </c>
      <c r="E222" s="3" t="s">
        <v>167</v>
      </c>
      <c r="G222" s="3" t="str">
        <f t="shared" si="18"/>
        <v>12/16/2012 16:25:00</v>
      </c>
      <c r="H222" s="3">
        <f t="shared" si="19"/>
        <v>2</v>
      </c>
      <c r="I222" s="3" t="str">
        <f t="shared" si="20"/>
        <v>Pittsburgh</v>
      </c>
      <c r="J222" s="3" t="str">
        <f t="shared" si="21"/>
        <v>Dallas</v>
      </c>
      <c r="K222" s="3" t="str">
        <f t="shared" si="22"/>
        <v>insert into Game select GameFilterId, '12/16/2012 16:25:00' as GameDateTime, (select TeamId from Team where TeamLongName = 'Pittsburgh') as Team1Id, (select TeamId from Team where TeamLongName = 'Dallas') as Team2Id, 2 as HomeTeam from GameFilter gf where gf.GameFilterName = 'Week 15'</v>
      </c>
      <c r="L222" s="3" t="s">
        <v>513</v>
      </c>
      <c r="M222" s="4" t="s">
        <v>517</v>
      </c>
      <c r="N222" s="4" t="s">
        <v>514</v>
      </c>
      <c r="O222" s="4" t="s">
        <v>515</v>
      </c>
      <c r="P222" s="3" t="s">
        <v>529</v>
      </c>
      <c r="Q222" s="4" t="s">
        <v>516</v>
      </c>
      <c r="R222" s="4" t="str">
        <f t="shared" si="23"/>
        <v>insert into GameSpread select g.GameId, (select TeamId from Team where TeamLongName = 'Pittsburgh') as FavoriteTeamId, (select TeamId from Team where TeamLongName = 'Dallas') as UnderdogTeamId,-2 as Spread from Game g where g.Team1Id = (select TeamId from Team where TeamLongName = 'Pittsburgh') and g.Team2Id = (select TeamId from Team where TeamLongName = 'Dallas') and  g.GameFilterId = (select GameFilterId from GameFilter where GameFilterName = 'Week 15')</v>
      </c>
      <c r="S222" s="3" t="s">
        <v>526</v>
      </c>
      <c r="T222" s="4" t="s">
        <v>528</v>
      </c>
      <c r="U222" s="4" t="s">
        <v>527</v>
      </c>
      <c r="V222" s="3" t="s">
        <v>530</v>
      </c>
      <c r="W222" s="4" t="s">
        <v>533</v>
      </c>
      <c r="X222" s="4" t="s">
        <v>532</v>
      </c>
      <c r="Y222" s="4" t="s">
        <v>531</v>
      </c>
    </row>
    <row r="223" spans="1:25" x14ac:dyDescent="0.25">
      <c r="A223" s="8">
        <v>41259.684027777781</v>
      </c>
      <c r="B223" s="5" t="s">
        <v>480</v>
      </c>
      <c r="C223" s="10">
        <v>-3</v>
      </c>
      <c r="D223" s="5" t="s">
        <v>493</v>
      </c>
      <c r="E223" s="3" t="s">
        <v>167</v>
      </c>
      <c r="G223" s="3" t="str">
        <f t="shared" si="18"/>
        <v>12/16/2012 16:25:00</v>
      </c>
      <c r="H223" s="3">
        <f t="shared" si="19"/>
        <v>1</v>
      </c>
      <c r="I223" s="3" t="str">
        <f t="shared" si="20"/>
        <v>Oakland</v>
      </c>
      <c r="J223" s="3" t="str">
        <f t="shared" si="21"/>
        <v>Kansas City</v>
      </c>
      <c r="K223" s="3" t="str">
        <f t="shared" si="22"/>
        <v>insert into Game select GameFilterId, '12/16/2012 16:25:00' as GameDateTime, (select TeamId from Team where TeamLongName = 'Oakland') as Team1Id, (select TeamId from Team where TeamLongName = 'Kansas City') as Team2Id, 1 as HomeTeam from GameFilter gf where gf.GameFilterName = 'Week 15'</v>
      </c>
      <c r="L223" s="3" t="s">
        <v>513</v>
      </c>
      <c r="M223" s="4" t="s">
        <v>517</v>
      </c>
      <c r="N223" s="4" t="s">
        <v>514</v>
      </c>
      <c r="O223" s="4" t="s">
        <v>515</v>
      </c>
      <c r="P223" s="3" t="s">
        <v>529</v>
      </c>
      <c r="Q223" s="4" t="s">
        <v>516</v>
      </c>
      <c r="R223" s="4" t="str">
        <f t="shared" si="23"/>
        <v>insert into GameSpread select g.GameId, (select TeamId from Team where TeamLongName = 'Oakland') as FavoriteTeamId, (select TeamId from Team where TeamLongName = 'Kansas City') as UnderdogTeamId,-3 as Spread from Game g where g.Team1Id = (select TeamId from Team where TeamLongName = 'Oakland') and g.Team2Id = (select TeamId from Team where TeamLongName = 'Kansas City') and  g.GameFilterId = (select GameFilterId from GameFilter where GameFilterName = 'Week 15')</v>
      </c>
      <c r="S223" s="3" t="s">
        <v>526</v>
      </c>
      <c r="T223" s="4" t="s">
        <v>528</v>
      </c>
      <c r="U223" s="4" t="s">
        <v>527</v>
      </c>
      <c r="V223" s="3" t="s">
        <v>530</v>
      </c>
      <c r="W223" s="4" t="s">
        <v>533</v>
      </c>
      <c r="X223" s="4" t="s">
        <v>532</v>
      </c>
      <c r="Y223" s="4" t="s">
        <v>531</v>
      </c>
    </row>
    <row r="224" spans="1:25" x14ac:dyDescent="0.25">
      <c r="A224" s="8">
        <v>41259.854166666664</v>
      </c>
      <c r="B224" s="5" t="s">
        <v>486</v>
      </c>
      <c r="C224" s="10">
        <v>-5.5</v>
      </c>
      <c r="D224" s="5" t="s">
        <v>471</v>
      </c>
      <c r="E224" s="3" t="s">
        <v>167</v>
      </c>
      <c r="G224" s="3" t="str">
        <f t="shared" si="18"/>
        <v>12/16/2012 20:30:00</v>
      </c>
      <c r="H224" s="3">
        <f t="shared" si="19"/>
        <v>1</v>
      </c>
      <c r="I224" s="3" t="str">
        <f t="shared" si="20"/>
        <v>New England</v>
      </c>
      <c r="J224" s="3" t="str">
        <f t="shared" si="21"/>
        <v>San Francisco</v>
      </c>
      <c r="K224" s="3" t="str">
        <f t="shared" si="22"/>
        <v>insert into Game select GameFilterId, '12/16/2012 20:30:00' as GameDateTime, (select TeamId from Team where TeamLongName = 'New England') as Team1Id, (select TeamId from Team where TeamLongName = 'San Francisco') as Team2Id, 1 as HomeTeam from GameFilter gf where gf.GameFilterName = 'Week 15'</v>
      </c>
      <c r="L224" s="3" t="s">
        <v>513</v>
      </c>
      <c r="M224" s="4" t="s">
        <v>517</v>
      </c>
      <c r="N224" s="4" t="s">
        <v>514</v>
      </c>
      <c r="O224" s="4" t="s">
        <v>515</v>
      </c>
      <c r="P224" s="3" t="s">
        <v>529</v>
      </c>
      <c r="Q224" s="4" t="s">
        <v>516</v>
      </c>
      <c r="R224" s="4" t="str">
        <f t="shared" si="23"/>
        <v>insert into GameSpread select g.GameId, (select TeamId from Team where TeamLongName = 'New England') as FavoriteTeamId, (select TeamId from Team where TeamLongName = 'San Francisco') as UnderdogTeamId,-5.5 as Spread from Game g where g.Team1Id = (select TeamId from Team where TeamLongName = 'New England') and g.Team2Id = (select TeamId from Team where TeamLongName = 'San Francisco') and  g.GameFilterId = (select GameFilterId from GameFilter where GameFilterName = 'Week 15')</v>
      </c>
      <c r="S224" s="3" t="s">
        <v>526</v>
      </c>
      <c r="T224" s="4" t="s">
        <v>528</v>
      </c>
      <c r="U224" s="4" t="s">
        <v>527</v>
      </c>
      <c r="V224" s="3" t="s">
        <v>530</v>
      </c>
      <c r="W224" s="4" t="s">
        <v>533</v>
      </c>
      <c r="X224" s="4" t="s">
        <v>532</v>
      </c>
      <c r="Y224" s="4" t="s">
        <v>531</v>
      </c>
    </row>
    <row r="225" spans="1:25" x14ac:dyDescent="0.25">
      <c r="A225" s="8">
        <v>41260.861111111109</v>
      </c>
      <c r="B225" s="5" t="s">
        <v>461</v>
      </c>
      <c r="C225" s="10">
        <v>-1.5</v>
      </c>
      <c r="D225" s="5" t="s">
        <v>505</v>
      </c>
      <c r="E225" s="3" t="s">
        <v>167</v>
      </c>
      <c r="G225" s="3" t="str">
        <f t="shared" si="18"/>
        <v>12/17/2012 20:40:00</v>
      </c>
      <c r="H225" s="3">
        <f t="shared" si="19"/>
        <v>1</v>
      </c>
      <c r="I225" s="3" t="str">
        <f t="shared" si="20"/>
        <v>Tennessee</v>
      </c>
      <c r="J225" s="3" t="str">
        <f t="shared" si="21"/>
        <v>NY Jets</v>
      </c>
      <c r="K225" s="3" t="str">
        <f t="shared" si="22"/>
        <v>insert into Game select GameFilterId, '12/17/2012 20:40:00' as GameDateTime, (select TeamId from Team where TeamLongName = 'Tennessee') as Team1Id, (select TeamId from Team where TeamLongName = 'NY Jets') as Team2Id, 1 as HomeTeam from GameFilter gf where gf.GameFilterName = 'Week 15'</v>
      </c>
      <c r="L225" s="3" t="s">
        <v>513</v>
      </c>
      <c r="M225" s="4" t="s">
        <v>517</v>
      </c>
      <c r="N225" s="4" t="s">
        <v>514</v>
      </c>
      <c r="O225" s="4" t="s">
        <v>515</v>
      </c>
      <c r="P225" s="3" t="s">
        <v>529</v>
      </c>
      <c r="Q225" s="4" t="s">
        <v>516</v>
      </c>
      <c r="R225" s="4" t="str">
        <f t="shared" si="23"/>
        <v>insert into GameSpread select g.GameId, (select TeamId from Team where TeamLongName = 'Tennessee') as FavoriteTeamId, (select TeamId from Team where TeamLongName = 'NY Jets') as UnderdogTeamId,-1.5 as Spread from Game g where g.Team1Id = (select TeamId from Team where TeamLongName = 'Tennessee') and g.Team2Id = (select TeamId from Team where TeamLongName = 'NY Jets') and  g.GameFilterId = (select GameFilterId from GameFilter where GameFilterName = 'Week 15')</v>
      </c>
      <c r="S225" s="3" t="s">
        <v>526</v>
      </c>
      <c r="T225" s="4" t="s">
        <v>528</v>
      </c>
      <c r="U225" s="4" t="s">
        <v>527</v>
      </c>
      <c r="V225" s="3" t="s">
        <v>530</v>
      </c>
      <c r="W225" s="4" t="s">
        <v>533</v>
      </c>
      <c r="X225" s="4" t="s">
        <v>532</v>
      </c>
      <c r="Y225" s="4" t="s">
        <v>531</v>
      </c>
    </row>
    <row r="226" spans="1:25" x14ac:dyDescent="0.25">
      <c r="E226" s="3" t="s">
        <v>168</v>
      </c>
      <c r="G226" s="3" t="str">
        <f t="shared" ref="G226:G257" si="24">TEXT(A226,"mm/dd/yyyy HH:MM:SS")</f>
        <v>01/00/1900 00:00:00</v>
      </c>
      <c r="H226" s="3">
        <f t="shared" ref="H226:H257" si="25">IF(ISERR(FIND("At ",B226)),2,1)</f>
        <v>2</v>
      </c>
      <c r="I226" s="3">
        <f t="shared" ref="I226:I257" si="26">IF(H226=1,REPLACE(B226,1,3,""),B226)</f>
        <v>0</v>
      </c>
      <c r="J226" s="3" t="str">
        <f t="shared" ref="J226:J257" si="27">IF(H226=2,REPLACE(D226,1,3,""),D226)</f>
        <v/>
      </c>
      <c r="K226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16'</v>
      </c>
      <c r="L226" s="3" t="s">
        <v>513</v>
      </c>
      <c r="M226" s="4" t="s">
        <v>517</v>
      </c>
      <c r="N226" s="4" t="s">
        <v>514</v>
      </c>
      <c r="O226" s="4" t="s">
        <v>515</v>
      </c>
      <c r="P226" s="3" t="s">
        <v>529</v>
      </c>
      <c r="Q226" s="4" t="s">
        <v>516</v>
      </c>
      <c r="R226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16')</v>
      </c>
      <c r="S226" s="3" t="s">
        <v>526</v>
      </c>
      <c r="T226" s="4" t="s">
        <v>528</v>
      </c>
      <c r="U226" s="4" t="s">
        <v>527</v>
      </c>
      <c r="V226" s="3" t="s">
        <v>530</v>
      </c>
      <c r="W226" s="4" t="s">
        <v>533</v>
      </c>
      <c r="X226" s="4" t="s">
        <v>532</v>
      </c>
      <c r="Y226" s="4" t="s">
        <v>531</v>
      </c>
    </row>
    <row r="227" spans="1:25" x14ac:dyDescent="0.25">
      <c r="E227" s="3" t="s">
        <v>168</v>
      </c>
      <c r="G227" s="3" t="str">
        <f t="shared" si="24"/>
        <v>01/00/1900 00:00:00</v>
      </c>
      <c r="H227" s="3">
        <f t="shared" si="25"/>
        <v>2</v>
      </c>
      <c r="I227" s="3">
        <f t="shared" si="26"/>
        <v>0</v>
      </c>
      <c r="J227" s="3" t="str">
        <f t="shared" si="27"/>
        <v/>
      </c>
      <c r="K227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16'</v>
      </c>
      <c r="L227" s="3" t="s">
        <v>513</v>
      </c>
      <c r="M227" s="4" t="s">
        <v>517</v>
      </c>
      <c r="N227" s="4" t="s">
        <v>514</v>
      </c>
      <c r="O227" s="4" t="s">
        <v>515</v>
      </c>
      <c r="P227" s="3" t="s">
        <v>529</v>
      </c>
      <c r="Q227" s="4" t="s">
        <v>516</v>
      </c>
      <c r="R227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16')</v>
      </c>
      <c r="S227" s="3" t="s">
        <v>526</v>
      </c>
      <c r="T227" s="4" t="s">
        <v>528</v>
      </c>
      <c r="U227" s="4" t="s">
        <v>527</v>
      </c>
      <c r="V227" s="3" t="s">
        <v>530</v>
      </c>
      <c r="W227" s="4" t="s">
        <v>533</v>
      </c>
      <c r="X227" s="4" t="s">
        <v>532</v>
      </c>
      <c r="Y227" s="4" t="s">
        <v>531</v>
      </c>
    </row>
    <row r="228" spans="1:25" x14ac:dyDescent="0.25">
      <c r="E228" s="3" t="s">
        <v>168</v>
      </c>
      <c r="G228" s="3" t="str">
        <f t="shared" si="24"/>
        <v>01/00/1900 00:00:00</v>
      </c>
      <c r="H228" s="3">
        <f t="shared" si="25"/>
        <v>2</v>
      </c>
      <c r="I228" s="3">
        <f t="shared" si="26"/>
        <v>0</v>
      </c>
      <c r="J228" s="3" t="str">
        <f t="shared" si="27"/>
        <v/>
      </c>
      <c r="K228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16'</v>
      </c>
      <c r="L228" s="3" t="s">
        <v>513</v>
      </c>
      <c r="M228" s="4" t="s">
        <v>517</v>
      </c>
      <c r="N228" s="4" t="s">
        <v>514</v>
      </c>
      <c r="O228" s="4" t="s">
        <v>515</v>
      </c>
      <c r="P228" s="3" t="s">
        <v>529</v>
      </c>
      <c r="Q228" s="4" t="s">
        <v>516</v>
      </c>
      <c r="R228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16')</v>
      </c>
      <c r="S228" s="3" t="s">
        <v>526</v>
      </c>
      <c r="T228" s="4" t="s">
        <v>528</v>
      </c>
      <c r="U228" s="4" t="s">
        <v>527</v>
      </c>
      <c r="V228" s="3" t="s">
        <v>530</v>
      </c>
      <c r="W228" s="4" t="s">
        <v>533</v>
      </c>
      <c r="X228" s="4" t="s">
        <v>532</v>
      </c>
      <c r="Y228" s="4" t="s">
        <v>531</v>
      </c>
    </row>
    <row r="229" spans="1:25" x14ac:dyDescent="0.25">
      <c r="E229" s="3" t="s">
        <v>168</v>
      </c>
      <c r="G229" s="3" t="str">
        <f t="shared" si="24"/>
        <v>01/00/1900 00:00:00</v>
      </c>
      <c r="H229" s="3">
        <f t="shared" si="25"/>
        <v>2</v>
      </c>
      <c r="I229" s="3">
        <f t="shared" si="26"/>
        <v>0</v>
      </c>
      <c r="J229" s="3" t="str">
        <f t="shared" si="27"/>
        <v/>
      </c>
      <c r="K229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16'</v>
      </c>
      <c r="L229" s="3" t="s">
        <v>513</v>
      </c>
      <c r="M229" s="4" t="s">
        <v>517</v>
      </c>
      <c r="N229" s="4" t="s">
        <v>514</v>
      </c>
      <c r="O229" s="4" t="s">
        <v>515</v>
      </c>
      <c r="P229" s="3" t="s">
        <v>529</v>
      </c>
      <c r="Q229" s="4" t="s">
        <v>516</v>
      </c>
      <c r="R229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16')</v>
      </c>
      <c r="S229" s="3" t="s">
        <v>526</v>
      </c>
      <c r="T229" s="4" t="s">
        <v>528</v>
      </c>
      <c r="U229" s="4" t="s">
        <v>527</v>
      </c>
      <c r="V229" s="3" t="s">
        <v>530</v>
      </c>
      <c r="W229" s="4" t="s">
        <v>533</v>
      </c>
      <c r="X229" s="4" t="s">
        <v>532</v>
      </c>
      <c r="Y229" s="4" t="s">
        <v>531</v>
      </c>
    </row>
    <row r="230" spans="1:25" x14ac:dyDescent="0.25">
      <c r="E230" s="3" t="s">
        <v>168</v>
      </c>
      <c r="G230" s="3" t="str">
        <f t="shared" si="24"/>
        <v>01/00/1900 00:00:00</v>
      </c>
      <c r="H230" s="3">
        <f t="shared" si="25"/>
        <v>2</v>
      </c>
      <c r="I230" s="3">
        <f t="shared" si="26"/>
        <v>0</v>
      </c>
      <c r="J230" s="3" t="str">
        <f t="shared" si="27"/>
        <v/>
      </c>
      <c r="K230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16'</v>
      </c>
      <c r="L230" s="3" t="s">
        <v>513</v>
      </c>
      <c r="M230" s="4" t="s">
        <v>517</v>
      </c>
      <c r="N230" s="4" t="s">
        <v>514</v>
      </c>
      <c r="O230" s="4" t="s">
        <v>515</v>
      </c>
      <c r="P230" s="3" t="s">
        <v>529</v>
      </c>
      <c r="Q230" s="4" t="s">
        <v>516</v>
      </c>
      <c r="R230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16')</v>
      </c>
      <c r="S230" s="3" t="s">
        <v>526</v>
      </c>
      <c r="T230" s="4" t="s">
        <v>528</v>
      </c>
      <c r="U230" s="4" t="s">
        <v>527</v>
      </c>
      <c r="V230" s="3" t="s">
        <v>530</v>
      </c>
      <c r="W230" s="4" t="s">
        <v>533</v>
      </c>
      <c r="X230" s="4" t="s">
        <v>532</v>
      </c>
      <c r="Y230" s="4" t="s">
        <v>531</v>
      </c>
    </row>
    <row r="231" spans="1:25" x14ac:dyDescent="0.25">
      <c r="E231" s="3" t="s">
        <v>168</v>
      </c>
      <c r="G231" s="3" t="str">
        <f t="shared" si="24"/>
        <v>01/00/1900 00:00:00</v>
      </c>
      <c r="H231" s="3">
        <f t="shared" si="25"/>
        <v>2</v>
      </c>
      <c r="I231" s="3">
        <f t="shared" si="26"/>
        <v>0</v>
      </c>
      <c r="J231" s="3" t="str">
        <f t="shared" si="27"/>
        <v/>
      </c>
      <c r="K231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16'</v>
      </c>
      <c r="L231" s="3" t="s">
        <v>513</v>
      </c>
      <c r="M231" s="4" t="s">
        <v>517</v>
      </c>
      <c r="N231" s="4" t="s">
        <v>514</v>
      </c>
      <c r="O231" s="4" t="s">
        <v>515</v>
      </c>
      <c r="P231" s="3" t="s">
        <v>529</v>
      </c>
      <c r="Q231" s="4" t="s">
        <v>516</v>
      </c>
      <c r="R231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16')</v>
      </c>
      <c r="S231" s="3" t="s">
        <v>526</v>
      </c>
      <c r="T231" s="4" t="s">
        <v>528</v>
      </c>
      <c r="U231" s="4" t="s">
        <v>527</v>
      </c>
      <c r="V231" s="3" t="s">
        <v>530</v>
      </c>
      <c r="W231" s="4" t="s">
        <v>533</v>
      </c>
      <c r="X231" s="4" t="s">
        <v>532</v>
      </c>
      <c r="Y231" s="4" t="s">
        <v>531</v>
      </c>
    </row>
    <row r="232" spans="1:25" x14ac:dyDescent="0.25">
      <c r="E232" s="3" t="s">
        <v>168</v>
      </c>
      <c r="G232" s="3" t="str">
        <f t="shared" si="24"/>
        <v>01/00/1900 00:00:00</v>
      </c>
      <c r="H232" s="3">
        <f t="shared" si="25"/>
        <v>2</v>
      </c>
      <c r="I232" s="3">
        <f t="shared" si="26"/>
        <v>0</v>
      </c>
      <c r="J232" s="3" t="str">
        <f t="shared" si="27"/>
        <v/>
      </c>
      <c r="K232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16'</v>
      </c>
      <c r="L232" s="3" t="s">
        <v>513</v>
      </c>
      <c r="M232" s="4" t="s">
        <v>517</v>
      </c>
      <c r="N232" s="4" t="s">
        <v>514</v>
      </c>
      <c r="O232" s="4" t="s">
        <v>515</v>
      </c>
      <c r="P232" s="3" t="s">
        <v>529</v>
      </c>
      <c r="Q232" s="4" t="s">
        <v>516</v>
      </c>
      <c r="R232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16')</v>
      </c>
      <c r="S232" s="3" t="s">
        <v>526</v>
      </c>
      <c r="T232" s="4" t="s">
        <v>528</v>
      </c>
      <c r="U232" s="4" t="s">
        <v>527</v>
      </c>
      <c r="V232" s="3" t="s">
        <v>530</v>
      </c>
      <c r="W232" s="4" t="s">
        <v>533</v>
      </c>
      <c r="X232" s="4" t="s">
        <v>532</v>
      </c>
      <c r="Y232" s="4" t="s">
        <v>531</v>
      </c>
    </row>
    <row r="233" spans="1:25" x14ac:dyDescent="0.25">
      <c r="E233" s="3" t="s">
        <v>168</v>
      </c>
      <c r="G233" s="3" t="str">
        <f t="shared" si="24"/>
        <v>01/00/1900 00:00:00</v>
      </c>
      <c r="H233" s="3">
        <f t="shared" si="25"/>
        <v>2</v>
      </c>
      <c r="I233" s="3">
        <f t="shared" si="26"/>
        <v>0</v>
      </c>
      <c r="J233" s="3" t="str">
        <f t="shared" si="27"/>
        <v/>
      </c>
      <c r="K233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16'</v>
      </c>
      <c r="L233" s="3" t="s">
        <v>513</v>
      </c>
      <c r="M233" s="4" t="s">
        <v>517</v>
      </c>
      <c r="N233" s="4" t="s">
        <v>514</v>
      </c>
      <c r="O233" s="4" t="s">
        <v>515</v>
      </c>
      <c r="P233" s="3" t="s">
        <v>529</v>
      </c>
      <c r="Q233" s="4" t="s">
        <v>516</v>
      </c>
      <c r="R233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16')</v>
      </c>
      <c r="S233" s="3" t="s">
        <v>526</v>
      </c>
      <c r="T233" s="4" t="s">
        <v>528</v>
      </c>
      <c r="U233" s="4" t="s">
        <v>527</v>
      </c>
      <c r="V233" s="3" t="s">
        <v>530</v>
      </c>
      <c r="W233" s="4" t="s">
        <v>533</v>
      </c>
      <c r="X233" s="4" t="s">
        <v>532</v>
      </c>
      <c r="Y233" s="4" t="s">
        <v>531</v>
      </c>
    </row>
    <row r="234" spans="1:25" x14ac:dyDescent="0.25">
      <c r="E234" s="3" t="s">
        <v>168</v>
      </c>
      <c r="G234" s="3" t="str">
        <f t="shared" si="24"/>
        <v>01/00/1900 00:00:00</v>
      </c>
      <c r="H234" s="3">
        <f t="shared" si="25"/>
        <v>2</v>
      </c>
      <c r="I234" s="3">
        <f t="shared" si="26"/>
        <v>0</v>
      </c>
      <c r="J234" s="3" t="str">
        <f t="shared" si="27"/>
        <v/>
      </c>
      <c r="K234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16'</v>
      </c>
      <c r="L234" s="3" t="s">
        <v>513</v>
      </c>
      <c r="M234" s="4" t="s">
        <v>517</v>
      </c>
      <c r="N234" s="4" t="s">
        <v>514</v>
      </c>
      <c r="O234" s="4" t="s">
        <v>515</v>
      </c>
      <c r="P234" s="3" t="s">
        <v>529</v>
      </c>
      <c r="Q234" s="4" t="s">
        <v>516</v>
      </c>
      <c r="R234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16')</v>
      </c>
      <c r="S234" s="3" t="s">
        <v>526</v>
      </c>
      <c r="T234" s="4" t="s">
        <v>528</v>
      </c>
      <c r="U234" s="4" t="s">
        <v>527</v>
      </c>
      <c r="V234" s="3" t="s">
        <v>530</v>
      </c>
      <c r="W234" s="4" t="s">
        <v>533</v>
      </c>
      <c r="X234" s="4" t="s">
        <v>532</v>
      </c>
      <c r="Y234" s="4" t="s">
        <v>531</v>
      </c>
    </row>
    <row r="235" spans="1:25" x14ac:dyDescent="0.25">
      <c r="E235" s="3" t="s">
        <v>168</v>
      </c>
      <c r="G235" s="3" t="str">
        <f t="shared" si="24"/>
        <v>01/00/1900 00:00:00</v>
      </c>
      <c r="H235" s="3">
        <f t="shared" si="25"/>
        <v>2</v>
      </c>
      <c r="I235" s="3">
        <f t="shared" si="26"/>
        <v>0</v>
      </c>
      <c r="J235" s="3" t="str">
        <f t="shared" si="27"/>
        <v/>
      </c>
      <c r="K235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16'</v>
      </c>
      <c r="L235" s="3" t="s">
        <v>513</v>
      </c>
      <c r="M235" s="4" t="s">
        <v>517</v>
      </c>
      <c r="N235" s="4" t="s">
        <v>514</v>
      </c>
      <c r="O235" s="4" t="s">
        <v>515</v>
      </c>
      <c r="P235" s="3" t="s">
        <v>529</v>
      </c>
      <c r="Q235" s="4" t="s">
        <v>516</v>
      </c>
      <c r="R235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16')</v>
      </c>
      <c r="S235" s="3" t="s">
        <v>526</v>
      </c>
      <c r="T235" s="4" t="s">
        <v>528</v>
      </c>
      <c r="U235" s="4" t="s">
        <v>527</v>
      </c>
      <c r="V235" s="3" t="s">
        <v>530</v>
      </c>
      <c r="W235" s="4" t="s">
        <v>533</v>
      </c>
      <c r="X235" s="4" t="s">
        <v>532</v>
      </c>
      <c r="Y235" s="4" t="s">
        <v>531</v>
      </c>
    </row>
    <row r="236" spans="1:25" x14ac:dyDescent="0.25">
      <c r="E236" s="3" t="s">
        <v>168</v>
      </c>
      <c r="G236" s="3" t="str">
        <f t="shared" si="24"/>
        <v>01/00/1900 00:00:00</v>
      </c>
      <c r="H236" s="3">
        <f t="shared" si="25"/>
        <v>2</v>
      </c>
      <c r="I236" s="3">
        <f t="shared" si="26"/>
        <v>0</v>
      </c>
      <c r="J236" s="3" t="str">
        <f t="shared" si="27"/>
        <v/>
      </c>
      <c r="K236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16'</v>
      </c>
      <c r="L236" s="3" t="s">
        <v>513</v>
      </c>
      <c r="M236" s="4" t="s">
        <v>517</v>
      </c>
      <c r="N236" s="4" t="s">
        <v>514</v>
      </c>
      <c r="O236" s="4" t="s">
        <v>515</v>
      </c>
      <c r="P236" s="3" t="s">
        <v>529</v>
      </c>
      <c r="Q236" s="4" t="s">
        <v>516</v>
      </c>
      <c r="R236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16')</v>
      </c>
      <c r="S236" s="3" t="s">
        <v>526</v>
      </c>
      <c r="T236" s="4" t="s">
        <v>528</v>
      </c>
      <c r="U236" s="4" t="s">
        <v>527</v>
      </c>
      <c r="V236" s="3" t="s">
        <v>530</v>
      </c>
      <c r="W236" s="4" t="s">
        <v>533</v>
      </c>
      <c r="X236" s="4" t="s">
        <v>532</v>
      </c>
      <c r="Y236" s="4" t="s">
        <v>531</v>
      </c>
    </row>
    <row r="237" spans="1:25" x14ac:dyDescent="0.25">
      <c r="E237" s="3" t="s">
        <v>168</v>
      </c>
      <c r="G237" s="3" t="str">
        <f t="shared" si="24"/>
        <v>01/00/1900 00:00:00</v>
      </c>
      <c r="H237" s="3">
        <f t="shared" si="25"/>
        <v>2</v>
      </c>
      <c r="I237" s="3">
        <f t="shared" si="26"/>
        <v>0</v>
      </c>
      <c r="J237" s="3" t="str">
        <f t="shared" si="27"/>
        <v/>
      </c>
      <c r="K237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16'</v>
      </c>
      <c r="L237" s="3" t="s">
        <v>513</v>
      </c>
      <c r="M237" s="4" t="s">
        <v>517</v>
      </c>
      <c r="N237" s="4" t="s">
        <v>514</v>
      </c>
      <c r="O237" s="4" t="s">
        <v>515</v>
      </c>
      <c r="P237" s="3" t="s">
        <v>529</v>
      </c>
      <c r="Q237" s="4" t="s">
        <v>516</v>
      </c>
      <c r="R237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16')</v>
      </c>
      <c r="S237" s="3" t="s">
        <v>526</v>
      </c>
      <c r="T237" s="4" t="s">
        <v>528</v>
      </c>
      <c r="U237" s="4" t="s">
        <v>527</v>
      </c>
      <c r="V237" s="3" t="s">
        <v>530</v>
      </c>
      <c r="W237" s="4" t="s">
        <v>533</v>
      </c>
      <c r="X237" s="4" t="s">
        <v>532</v>
      </c>
      <c r="Y237" s="4" t="s">
        <v>531</v>
      </c>
    </row>
    <row r="238" spans="1:25" x14ac:dyDescent="0.25">
      <c r="E238" s="3" t="s">
        <v>168</v>
      </c>
      <c r="G238" s="3" t="str">
        <f t="shared" si="24"/>
        <v>01/00/1900 00:00:00</v>
      </c>
      <c r="H238" s="3">
        <f t="shared" si="25"/>
        <v>2</v>
      </c>
      <c r="I238" s="3">
        <f t="shared" si="26"/>
        <v>0</v>
      </c>
      <c r="J238" s="3" t="str">
        <f t="shared" si="27"/>
        <v/>
      </c>
      <c r="K238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16'</v>
      </c>
      <c r="L238" s="3" t="s">
        <v>513</v>
      </c>
      <c r="M238" s="4" t="s">
        <v>517</v>
      </c>
      <c r="N238" s="4" t="s">
        <v>514</v>
      </c>
      <c r="O238" s="4" t="s">
        <v>515</v>
      </c>
      <c r="P238" s="3" t="s">
        <v>529</v>
      </c>
      <c r="Q238" s="4" t="s">
        <v>516</v>
      </c>
      <c r="R238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16')</v>
      </c>
      <c r="S238" s="3" t="s">
        <v>526</v>
      </c>
      <c r="T238" s="4" t="s">
        <v>528</v>
      </c>
      <c r="U238" s="4" t="s">
        <v>527</v>
      </c>
      <c r="V238" s="3" t="s">
        <v>530</v>
      </c>
      <c r="W238" s="4" t="s">
        <v>533</v>
      </c>
      <c r="X238" s="4" t="s">
        <v>532</v>
      </c>
      <c r="Y238" s="4" t="s">
        <v>531</v>
      </c>
    </row>
    <row r="239" spans="1:25" x14ac:dyDescent="0.25">
      <c r="E239" s="3" t="s">
        <v>168</v>
      </c>
      <c r="G239" s="3" t="str">
        <f t="shared" si="24"/>
        <v>01/00/1900 00:00:00</v>
      </c>
      <c r="H239" s="3">
        <f t="shared" si="25"/>
        <v>2</v>
      </c>
      <c r="I239" s="3">
        <f t="shared" si="26"/>
        <v>0</v>
      </c>
      <c r="J239" s="3" t="str">
        <f t="shared" si="27"/>
        <v/>
      </c>
      <c r="K239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16'</v>
      </c>
      <c r="L239" s="3" t="s">
        <v>513</v>
      </c>
      <c r="M239" s="4" t="s">
        <v>517</v>
      </c>
      <c r="N239" s="4" t="s">
        <v>514</v>
      </c>
      <c r="O239" s="4" t="s">
        <v>515</v>
      </c>
      <c r="P239" s="3" t="s">
        <v>529</v>
      </c>
      <c r="Q239" s="4" t="s">
        <v>516</v>
      </c>
      <c r="R239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16')</v>
      </c>
      <c r="S239" s="3" t="s">
        <v>526</v>
      </c>
      <c r="T239" s="4" t="s">
        <v>528</v>
      </c>
      <c r="U239" s="4" t="s">
        <v>527</v>
      </c>
      <c r="V239" s="3" t="s">
        <v>530</v>
      </c>
      <c r="W239" s="4" t="s">
        <v>533</v>
      </c>
      <c r="X239" s="4" t="s">
        <v>532</v>
      </c>
      <c r="Y239" s="4" t="s">
        <v>531</v>
      </c>
    </row>
    <row r="240" spans="1:25" x14ac:dyDescent="0.25">
      <c r="E240" s="3" t="s">
        <v>168</v>
      </c>
      <c r="G240" s="3" t="str">
        <f t="shared" si="24"/>
        <v>01/00/1900 00:00:00</v>
      </c>
      <c r="H240" s="3">
        <f t="shared" si="25"/>
        <v>2</v>
      </c>
      <c r="I240" s="3">
        <f t="shared" si="26"/>
        <v>0</v>
      </c>
      <c r="J240" s="3" t="str">
        <f t="shared" si="27"/>
        <v/>
      </c>
      <c r="K240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16'</v>
      </c>
      <c r="L240" s="3" t="s">
        <v>513</v>
      </c>
      <c r="M240" s="4" t="s">
        <v>517</v>
      </c>
      <c r="N240" s="4" t="s">
        <v>514</v>
      </c>
      <c r="O240" s="4" t="s">
        <v>515</v>
      </c>
      <c r="P240" s="3" t="s">
        <v>529</v>
      </c>
      <c r="Q240" s="4" t="s">
        <v>516</v>
      </c>
      <c r="R240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16')</v>
      </c>
      <c r="S240" s="3" t="s">
        <v>526</v>
      </c>
      <c r="T240" s="4" t="s">
        <v>528</v>
      </c>
      <c r="U240" s="4" t="s">
        <v>527</v>
      </c>
      <c r="V240" s="3" t="s">
        <v>530</v>
      </c>
      <c r="W240" s="4" t="s">
        <v>533</v>
      </c>
      <c r="X240" s="4" t="s">
        <v>532</v>
      </c>
      <c r="Y240" s="4" t="s">
        <v>531</v>
      </c>
    </row>
    <row r="241" spans="5:25" x14ac:dyDescent="0.25">
      <c r="E241" s="3" t="s">
        <v>168</v>
      </c>
      <c r="G241" s="3" t="str">
        <f t="shared" si="24"/>
        <v>01/00/1900 00:00:00</v>
      </c>
      <c r="H241" s="3">
        <f t="shared" si="25"/>
        <v>2</v>
      </c>
      <c r="I241" s="3">
        <f t="shared" si="26"/>
        <v>0</v>
      </c>
      <c r="J241" s="3" t="str">
        <f t="shared" si="27"/>
        <v/>
      </c>
      <c r="K241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16'</v>
      </c>
      <c r="L241" s="3" t="s">
        <v>513</v>
      </c>
      <c r="M241" s="4" t="s">
        <v>517</v>
      </c>
      <c r="N241" s="4" t="s">
        <v>514</v>
      </c>
      <c r="O241" s="4" t="s">
        <v>515</v>
      </c>
      <c r="P241" s="3" t="s">
        <v>529</v>
      </c>
      <c r="Q241" s="4" t="s">
        <v>516</v>
      </c>
      <c r="R241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16')</v>
      </c>
      <c r="S241" s="3" t="s">
        <v>526</v>
      </c>
      <c r="T241" s="4" t="s">
        <v>528</v>
      </c>
      <c r="U241" s="4" t="s">
        <v>527</v>
      </c>
      <c r="V241" s="3" t="s">
        <v>530</v>
      </c>
      <c r="W241" s="4" t="s">
        <v>533</v>
      </c>
      <c r="X241" s="4" t="s">
        <v>532</v>
      </c>
      <c r="Y241" s="4" t="s">
        <v>531</v>
      </c>
    </row>
    <row r="242" spans="5:25" x14ac:dyDescent="0.25">
      <c r="E242" s="3" t="s">
        <v>169</v>
      </c>
      <c r="G242" s="3" t="str">
        <f t="shared" si="24"/>
        <v>01/00/1900 00:00:00</v>
      </c>
      <c r="H242" s="3">
        <f t="shared" si="25"/>
        <v>2</v>
      </c>
      <c r="I242" s="3">
        <f t="shared" si="26"/>
        <v>0</v>
      </c>
      <c r="J242" s="3" t="str">
        <f t="shared" si="27"/>
        <v/>
      </c>
      <c r="K242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17'</v>
      </c>
      <c r="L242" s="3" t="s">
        <v>513</v>
      </c>
      <c r="M242" s="4" t="s">
        <v>517</v>
      </c>
      <c r="N242" s="4" t="s">
        <v>514</v>
      </c>
      <c r="O242" s="4" t="s">
        <v>515</v>
      </c>
      <c r="P242" s="3" t="s">
        <v>529</v>
      </c>
      <c r="Q242" s="4" t="s">
        <v>516</v>
      </c>
      <c r="R242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17')</v>
      </c>
      <c r="S242" s="3" t="s">
        <v>526</v>
      </c>
      <c r="T242" s="4" t="s">
        <v>528</v>
      </c>
      <c r="U242" s="4" t="s">
        <v>527</v>
      </c>
      <c r="V242" s="3" t="s">
        <v>530</v>
      </c>
      <c r="W242" s="4" t="s">
        <v>533</v>
      </c>
      <c r="X242" s="4" t="s">
        <v>532</v>
      </c>
      <c r="Y242" s="4" t="s">
        <v>531</v>
      </c>
    </row>
    <row r="243" spans="5:25" x14ac:dyDescent="0.25">
      <c r="E243" s="3" t="s">
        <v>169</v>
      </c>
      <c r="G243" s="3" t="str">
        <f t="shared" si="24"/>
        <v>01/00/1900 00:00:00</v>
      </c>
      <c r="H243" s="3">
        <f t="shared" si="25"/>
        <v>2</v>
      </c>
      <c r="I243" s="3">
        <f t="shared" si="26"/>
        <v>0</v>
      </c>
      <c r="J243" s="3" t="str">
        <f t="shared" si="27"/>
        <v/>
      </c>
      <c r="K243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17'</v>
      </c>
      <c r="L243" s="3" t="s">
        <v>513</v>
      </c>
      <c r="M243" s="4" t="s">
        <v>517</v>
      </c>
      <c r="N243" s="4" t="s">
        <v>514</v>
      </c>
      <c r="O243" s="4" t="s">
        <v>515</v>
      </c>
      <c r="P243" s="3" t="s">
        <v>529</v>
      </c>
      <c r="Q243" s="4" t="s">
        <v>516</v>
      </c>
      <c r="R243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17')</v>
      </c>
      <c r="S243" s="3" t="s">
        <v>526</v>
      </c>
      <c r="T243" s="4" t="s">
        <v>528</v>
      </c>
      <c r="U243" s="4" t="s">
        <v>527</v>
      </c>
      <c r="V243" s="3" t="s">
        <v>530</v>
      </c>
      <c r="W243" s="4" t="s">
        <v>533</v>
      </c>
      <c r="X243" s="4" t="s">
        <v>532</v>
      </c>
      <c r="Y243" s="4" t="s">
        <v>531</v>
      </c>
    </row>
    <row r="244" spans="5:25" x14ac:dyDescent="0.25">
      <c r="E244" s="3" t="s">
        <v>169</v>
      </c>
      <c r="G244" s="3" t="str">
        <f t="shared" si="24"/>
        <v>01/00/1900 00:00:00</v>
      </c>
      <c r="H244" s="3">
        <f t="shared" si="25"/>
        <v>2</v>
      </c>
      <c r="I244" s="3">
        <f t="shared" si="26"/>
        <v>0</v>
      </c>
      <c r="J244" s="3" t="str">
        <f t="shared" si="27"/>
        <v/>
      </c>
      <c r="K244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17'</v>
      </c>
      <c r="L244" s="3" t="s">
        <v>513</v>
      </c>
      <c r="M244" s="4" t="s">
        <v>517</v>
      </c>
      <c r="N244" s="4" t="s">
        <v>514</v>
      </c>
      <c r="O244" s="4" t="s">
        <v>515</v>
      </c>
      <c r="P244" s="3" t="s">
        <v>529</v>
      </c>
      <c r="Q244" s="4" t="s">
        <v>516</v>
      </c>
      <c r="R244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17')</v>
      </c>
      <c r="S244" s="3" t="s">
        <v>526</v>
      </c>
      <c r="T244" s="4" t="s">
        <v>528</v>
      </c>
      <c r="U244" s="4" t="s">
        <v>527</v>
      </c>
      <c r="V244" s="3" t="s">
        <v>530</v>
      </c>
      <c r="W244" s="4" t="s">
        <v>533</v>
      </c>
      <c r="X244" s="4" t="s">
        <v>532</v>
      </c>
      <c r="Y244" s="4" t="s">
        <v>531</v>
      </c>
    </row>
    <row r="245" spans="5:25" x14ac:dyDescent="0.25">
      <c r="E245" s="3" t="s">
        <v>169</v>
      </c>
      <c r="G245" s="3" t="str">
        <f t="shared" si="24"/>
        <v>01/00/1900 00:00:00</v>
      </c>
      <c r="H245" s="3">
        <f t="shared" si="25"/>
        <v>2</v>
      </c>
      <c r="I245" s="3">
        <f t="shared" si="26"/>
        <v>0</v>
      </c>
      <c r="J245" s="3" t="str">
        <f t="shared" si="27"/>
        <v/>
      </c>
      <c r="K245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17'</v>
      </c>
      <c r="L245" s="3" t="s">
        <v>513</v>
      </c>
      <c r="M245" s="4" t="s">
        <v>517</v>
      </c>
      <c r="N245" s="4" t="s">
        <v>514</v>
      </c>
      <c r="O245" s="4" t="s">
        <v>515</v>
      </c>
      <c r="P245" s="3" t="s">
        <v>529</v>
      </c>
      <c r="Q245" s="4" t="s">
        <v>516</v>
      </c>
      <c r="R245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17')</v>
      </c>
      <c r="S245" s="3" t="s">
        <v>526</v>
      </c>
      <c r="T245" s="4" t="s">
        <v>528</v>
      </c>
      <c r="U245" s="4" t="s">
        <v>527</v>
      </c>
      <c r="V245" s="3" t="s">
        <v>530</v>
      </c>
      <c r="W245" s="4" t="s">
        <v>533</v>
      </c>
      <c r="X245" s="4" t="s">
        <v>532</v>
      </c>
      <c r="Y245" s="4" t="s">
        <v>531</v>
      </c>
    </row>
    <row r="246" spans="5:25" x14ac:dyDescent="0.25">
      <c r="E246" s="3" t="s">
        <v>169</v>
      </c>
      <c r="G246" s="3" t="str">
        <f t="shared" si="24"/>
        <v>01/00/1900 00:00:00</v>
      </c>
      <c r="H246" s="3">
        <f t="shared" si="25"/>
        <v>2</v>
      </c>
      <c r="I246" s="3">
        <f t="shared" si="26"/>
        <v>0</v>
      </c>
      <c r="J246" s="3" t="str">
        <f t="shared" si="27"/>
        <v/>
      </c>
      <c r="K246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17'</v>
      </c>
      <c r="L246" s="3" t="s">
        <v>513</v>
      </c>
      <c r="M246" s="4" t="s">
        <v>517</v>
      </c>
      <c r="N246" s="4" t="s">
        <v>514</v>
      </c>
      <c r="O246" s="4" t="s">
        <v>515</v>
      </c>
      <c r="P246" s="3" t="s">
        <v>529</v>
      </c>
      <c r="Q246" s="4" t="s">
        <v>516</v>
      </c>
      <c r="R246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17')</v>
      </c>
      <c r="S246" s="3" t="s">
        <v>526</v>
      </c>
      <c r="T246" s="4" t="s">
        <v>528</v>
      </c>
      <c r="U246" s="4" t="s">
        <v>527</v>
      </c>
      <c r="V246" s="3" t="s">
        <v>530</v>
      </c>
      <c r="W246" s="4" t="s">
        <v>533</v>
      </c>
      <c r="X246" s="4" t="s">
        <v>532</v>
      </c>
      <c r="Y246" s="4" t="s">
        <v>531</v>
      </c>
    </row>
    <row r="247" spans="5:25" x14ac:dyDescent="0.25">
      <c r="E247" s="3" t="s">
        <v>169</v>
      </c>
      <c r="G247" s="3" t="str">
        <f t="shared" si="24"/>
        <v>01/00/1900 00:00:00</v>
      </c>
      <c r="H247" s="3">
        <f t="shared" si="25"/>
        <v>2</v>
      </c>
      <c r="I247" s="3">
        <f t="shared" si="26"/>
        <v>0</v>
      </c>
      <c r="J247" s="3" t="str">
        <f t="shared" si="27"/>
        <v/>
      </c>
      <c r="K247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17'</v>
      </c>
      <c r="L247" s="3" t="s">
        <v>513</v>
      </c>
      <c r="M247" s="4" t="s">
        <v>517</v>
      </c>
      <c r="N247" s="4" t="s">
        <v>514</v>
      </c>
      <c r="O247" s="4" t="s">
        <v>515</v>
      </c>
      <c r="P247" s="3" t="s">
        <v>529</v>
      </c>
      <c r="Q247" s="4" t="s">
        <v>516</v>
      </c>
      <c r="R247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17')</v>
      </c>
      <c r="S247" s="3" t="s">
        <v>526</v>
      </c>
      <c r="T247" s="4" t="s">
        <v>528</v>
      </c>
      <c r="U247" s="4" t="s">
        <v>527</v>
      </c>
      <c r="V247" s="3" t="s">
        <v>530</v>
      </c>
      <c r="W247" s="4" t="s">
        <v>533</v>
      </c>
      <c r="X247" s="4" t="s">
        <v>532</v>
      </c>
      <c r="Y247" s="4" t="s">
        <v>531</v>
      </c>
    </row>
    <row r="248" spans="5:25" x14ac:dyDescent="0.25">
      <c r="E248" s="3" t="s">
        <v>169</v>
      </c>
      <c r="G248" s="3" t="str">
        <f t="shared" si="24"/>
        <v>01/00/1900 00:00:00</v>
      </c>
      <c r="H248" s="3">
        <f t="shared" si="25"/>
        <v>2</v>
      </c>
      <c r="I248" s="3">
        <f t="shared" si="26"/>
        <v>0</v>
      </c>
      <c r="J248" s="3" t="str">
        <f t="shared" si="27"/>
        <v/>
      </c>
      <c r="K248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17'</v>
      </c>
      <c r="L248" s="3" t="s">
        <v>513</v>
      </c>
      <c r="M248" s="4" t="s">
        <v>517</v>
      </c>
      <c r="N248" s="4" t="s">
        <v>514</v>
      </c>
      <c r="O248" s="4" t="s">
        <v>515</v>
      </c>
      <c r="P248" s="3" t="s">
        <v>529</v>
      </c>
      <c r="Q248" s="4" t="s">
        <v>516</v>
      </c>
      <c r="R248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17')</v>
      </c>
      <c r="S248" s="3" t="s">
        <v>526</v>
      </c>
      <c r="T248" s="4" t="s">
        <v>528</v>
      </c>
      <c r="U248" s="4" t="s">
        <v>527</v>
      </c>
      <c r="V248" s="3" t="s">
        <v>530</v>
      </c>
      <c r="W248" s="4" t="s">
        <v>533</v>
      </c>
      <c r="X248" s="4" t="s">
        <v>532</v>
      </c>
      <c r="Y248" s="4" t="s">
        <v>531</v>
      </c>
    </row>
    <row r="249" spans="5:25" x14ac:dyDescent="0.25">
      <c r="E249" s="3" t="s">
        <v>169</v>
      </c>
      <c r="G249" s="3" t="str">
        <f t="shared" si="24"/>
        <v>01/00/1900 00:00:00</v>
      </c>
      <c r="H249" s="3">
        <f t="shared" si="25"/>
        <v>2</v>
      </c>
      <c r="I249" s="3">
        <f t="shared" si="26"/>
        <v>0</v>
      </c>
      <c r="J249" s="3" t="str">
        <f t="shared" si="27"/>
        <v/>
      </c>
      <c r="K249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17'</v>
      </c>
      <c r="L249" s="3" t="s">
        <v>513</v>
      </c>
      <c r="M249" s="4" t="s">
        <v>517</v>
      </c>
      <c r="N249" s="4" t="s">
        <v>514</v>
      </c>
      <c r="O249" s="4" t="s">
        <v>515</v>
      </c>
      <c r="P249" s="3" t="s">
        <v>529</v>
      </c>
      <c r="Q249" s="4" t="s">
        <v>516</v>
      </c>
      <c r="R249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17')</v>
      </c>
      <c r="S249" s="3" t="s">
        <v>526</v>
      </c>
      <c r="T249" s="4" t="s">
        <v>528</v>
      </c>
      <c r="U249" s="4" t="s">
        <v>527</v>
      </c>
      <c r="V249" s="3" t="s">
        <v>530</v>
      </c>
      <c r="W249" s="4" t="s">
        <v>533</v>
      </c>
      <c r="X249" s="4" t="s">
        <v>532</v>
      </c>
      <c r="Y249" s="4" t="s">
        <v>531</v>
      </c>
    </row>
    <row r="250" spans="5:25" x14ac:dyDescent="0.25">
      <c r="E250" s="3" t="s">
        <v>169</v>
      </c>
      <c r="G250" s="3" t="str">
        <f t="shared" si="24"/>
        <v>01/00/1900 00:00:00</v>
      </c>
      <c r="H250" s="3">
        <f t="shared" si="25"/>
        <v>2</v>
      </c>
      <c r="I250" s="3">
        <f t="shared" si="26"/>
        <v>0</v>
      </c>
      <c r="J250" s="3" t="str">
        <f t="shared" si="27"/>
        <v/>
      </c>
      <c r="K250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17'</v>
      </c>
      <c r="L250" s="3" t="s">
        <v>513</v>
      </c>
      <c r="M250" s="4" t="s">
        <v>517</v>
      </c>
      <c r="N250" s="4" t="s">
        <v>514</v>
      </c>
      <c r="O250" s="4" t="s">
        <v>515</v>
      </c>
      <c r="P250" s="3" t="s">
        <v>529</v>
      </c>
      <c r="Q250" s="4" t="s">
        <v>516</v>
      </c>
      <c r="R250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17')</v>
      </c>
      <c r="S250" s="3" t="s">
        <v>526</v>
      </c>
      <c r="T250" s="4" t="s">
        <v>528</v>
      </c>
      <c r="U250" s="4" t="s">
        <v>527</v>
      </c>
      <c r="V250" s="3" t="s">
        <v>530</v>
      </c>
      <c r="W250" s="4" t="s">
        <v>533</v>
      </c>
      <c r="X250" s="4" t="s">
        <v>532</v>
      </c>
      <c r="Y250" s="4" t="s">
        <v>531</v>
      </c>
    </row>
    <row r="251" spans="5:25" x14ac:dyDescent="0.25">
      <c r="E251" s="3" t="s">
        <v>169</v>
      </c>
      <c r="G251" s="3" t="str">
        <f t="shared" si="24"/>
        <v>01/00/1900 00:00:00</v>
      </c>
      <c r="H251" s="3">
        <f t="shared" si="25"/>
        <v>2</v>
      </c>
      <c r="I251" s="3">
        <f t="shared" si="26"/>
        <v>0</v>
      </c>
      <c r="J251" s="3" t="str">
        <f t="shared" si="27"/>
        <v/>
      </c>
      <c r="K251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17'</v>
      </c>
      <c r="L251" s="3" t="s">
        <v>513</v>
      </c>
      <c r="M251" s="4" t="s">
        <v>517</v>
      </c>
      <c r="N251" s="4" t="s">
        <v>514</v>
      </c>
      <c r="O251" s="4" t="s">
        <v>515</v>
      </c>
      <c r="P251" s="3" t="s">
        <v>529</v>
      </c>
      <c r="Q251" s="4" t="s">
        <v>516</v>
      </c>
      <c r="R251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17')</v>
      </c>
      <c r="S251" s="3" t="s">
        <v>526</v>
      </c>
      <c r="T251" s="4" t="s">
        <v>528</v>
      </c>
      <c r="U251" s="4" t="s">
        <v>527</v>
      </c>
      <c r="V251" s="3" t="s">
        <v>530</v>
      </c>
      <c r="W251" s="4" t="s">
        <v>533</v>
      </c>
      <c r="X251" s="4" t="s">
        <v>532</v>
      </c>
      <c r="Y251" s="4" t="s">
        <v>531</v>
      </c>
    </row>
    <row r="252" spans="5:25" x14ac:dyDescent="0.25">
      <c r="E252" s="3" t="s">
        <v>169</v>
      </c>
      <c r="G252" s="3" t="str">
        <f t="shared" si="24"/>
        <v>01/00/1900 00:00:00</v>
      </c>
      <c r="H252" s="3">
        <f t="shared" si="25"/>
        <v>2</v>
      </c>
      <c r="I252" s="3">
        <f t="shared" si="26"/>
        <v>0</v>
      </c>
      <c r="J252" s="3" t="str">
        <f t="shared" si="27"/>
        <v/>
      </c>
      <c r="K252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17'</v>
      </c>
      <c r="L252" s="3" t="s">
        <v>513</v>
      </c>
      <c r="M252" s="4" t="s">
        <v>517</v>
      </c>
      <c r="N252" s="4" t="s">
        <v>514</v>
      </c>
      <c r="O252" s="4" t="s">
        <v>515</v>
      </c>
      <c r="P252" s="3" t="s">
        <v>529</v>
      </c>
      <c r="Q252" s="4" t="s">
        <v>516</v>
      </c>
      <c r="R252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17')</v>
      </c>
      <c r="S252" s="3" t="s">
        <v>526</v>
      </c>
      <c r="T252" s="4" t="s">
        <v>528</v>
      </c>
      <c r="U252" s="4" t="s">
        <v>527</v>
      </c>
      <c r="V252" s="3" t="s">
        <v>530</v>
      </c>
      <c r="W252" s="4" t="s">
        <v>533</v>
      </c>
      <c r="X252" s="4" t="s">
        <v>532</v>
      </c>
      <c r="Y252" s="4" t="s">
        <v>531</v>
      </c>
    </row>
    <row r="253" spans="5:25" x14ac:dyDescent="0.25">
      <c r="E253" s="3" t="s">
        <v>169</v>
      </c>
      <c r="G253" s="3" t="str">
        <f t="shared" si="24"/>
        <v>01/00/1900 00:00:00</v>
      </c>
      <c r="H253" s="3">
        <f t="shared" si="25"/>
        <v>2</v>
      </c>
      <c r="I253" s="3">
        <f t="shared" si="26"/>
        <v>0</v>
      </c>
      <c r="J253" s="3" t="str">
        <f t="shared" si="27"/>
        <v/>
      </c>
      <c r="K253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17'</v>
      </c>
      <c r="L253" s="3" t="s">
        <v>513</v>
      </c>
      <c r="M253" s="4" t="s">
        <v>517</v>
      </c>
      <c r="N253" s="4" t="s">
        <v>514</v>
      </c>
      <c r="O253" s="4" t="s">
        <v>515</v>
      </c>
      <c r="P253" s="3" t="s">
        <v>529</v>
      </c>
      <c r="Q253" s="4" t="s">
        <v>516</v>
      </c>
      <c r="R253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17')</v>
      </c>
      <c r="S253" s="3" t="s">
        <v>526</v>
      </c>
      <c r="T253" s="4" t="s">
        <v>528</v>
      </c>
      <c r="U253" s="4" t="s">
        <v>527</v>
      </c>
      <c r="V253" s="3" t="s">
        <v>530</v>
      </c>
      <c r="W253" s="4" t="s">
        <v>533</v>
      </c>
      <c r="X253" s="4" t="s">
        <v>532</v>
      </c>
      <c r="Y253" s="4" t="s">
        <v>531</v>
      </c>
    </row>
    <row r="254" spans="5:25" x14ac:dyDescent="0.25">
      <c r="E254" s="3" t="s">
        <v>169</v>
      </c>
      <c r="G254" s="3" t="str">
        <f t="shared" si="24"/>
        <v>01/00/1900 00:00:00</v>
      </c>
      <c r="H254" s="3">
        <f t="shared" si="25"/>
        <v>2</v>
      </c>
      <c r="I254" s="3">
        <f t="shared" si="26"/>
        <v>0</v>
      </c>
      <c r="J254" s="3" t="str">
        <f t="shared" si="27"/>
        <v/>
      </c>
      <c r="K254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17'</v>
      </c>
      <c r="L254" s="3" t="s">
        <v>513</v>
      </c>
      <c r="M254" s="4" t="s">
        <v>517</v>
      </c>
      <c r="N254" s="4" t="s">
        <v>514</v>
      </c>
      <c r="O254" s="4" t="s">
        <v>515</v>
      </c>
      <c r="P254" s="3" t="s">
        <v>529</v>
      </c>
      <c r="Q254" s="4" t="s">
        <v>516</v>
      </c>
      <c r="R254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17')</v>
      </c>
      <c r="S254" s="3" t="s">
        <v>526</v>
      </c>
      <c r="T254" s="4" t="s">
        <v>528</v>
      </c>
      <c r="U254" s="4" t="s">
        <v>527</v>
      </c>
      <c r="V254" s="3" t="s">
        <v>530</v>
      </c>
      <c r="W254" s="4" t="s">
        <v>533</v>
      </c>
      <c r="X254" s="4" t="s">
        <v>532</v>
      </c>
      <c r="Y254" s="4" t="s">
        <v>531</v>
      </c>
    </row>
    <row r="255" spans="5:25" x14ac:dyDescent="0.25">
      <c r="E255" s="3" t="s">
        <v>169</v>
      </c>
      <c r="G255" s="3" t="str">
        <f t="shared" si="24"/>
        <v>01/00/1900 00:00:00</v>
      </c>
      <c r="H255" s="3">
        <f t="shared" si="25"/>
        <v>2</v>
      </c>
      <c r="I255" s="3">
        <f t="shared" si="26"/>
        <v>0</v>
      </c>
      <c r="J255" s="3" t="str">
        <f t="shared" si="27"/>
        <v/>
      </c>
      <c r="K255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17'</v>
      </c>
      <c r="L255" s="3" t="s">
        <v>513</v>
      </c>
      <c r="M255" s="4" t="s">
        <v>517</v>
      </c>
      <c r="N255" s="4" t="s">
        <v>514</v>
      </c>
      <c r="O255" s="4" t="s">
        <v>515</v>
      </c>
      <c r="P255" s="3" t="s">
        <v>529</v>
      </c>
      <c r="Q255" s="4" t="s">
        <v>516</v>
      </c>
      <c r="R255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17')</v>
      </c>
      <c r="S255" s="3" t="s">
        <v>526</v>
      </c>
      <c r="T255" s="4" t="s">
        <v>528</v>
      </c>
      <c r="U255" s="4" t="s">
        <v>527</v>
      </c>
      <c r="V255" s="3" t="s">
        <v>530</v>
      </c>
      <c r="W255" s="4" t="s">
        <v>533</v>
      </c>
      <c r="X255" s="4" t="s">
        <v>532</v>
      </c>
      <c r="Y255" s="4" t="s">
        <v>531</v>
      </c>
    </row>
    <row r="256" spans="5:25" x14ac:dyDescent="0.25">
      <c r="E256" s="3" t="s">
        <v>169</v>
      </c>
      <c r="G256" s="3" t="str">
        <f t="shared" si="24"/>
        <v>01/00/1900 00:00:00</v>
      </c>
      <c r="H256" s="3">
        <f t="shared" si="25"/>
        <v>2</v>
      </c>
      <c r="I256" s="3">
        <f t="shared" si="26"/>
        <v>0</v>
      </c>
      <c r="J256" s="3" t="str">
        <f t="shared" si="27"/>
        <v/>
      </c>
      <c r="K256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17'</v>
      </c>
      <c r="L256" s="3" t="s">
        <v>513</v>
      </c>
      <c r="M256" s="4" t="s">
        <v>517</v>
      </c>
      <c r="N256" s="4" t="s">
        <v>514</v>
      </c>
      <c r="O256" s="4" t="s">
        <v>515</v>
      </c>
      <c r="P256" s="3" t="s">
        <v>529</v>
      </c>
      <c r="Q256" s="4" t="s">
        <v>516</v>
      </c>
      <c r="R256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17')</v>
      </c>
      <c r="S256" s="3" t="s">
        <v>526</v>
      </c>
      <c r="T256" s="4" t="s">
        <v>528</v>
      </c>
      <c r="U256" s="4" t="s">
        <v>527</v>
      </c>
      <c r="V256" s="3" t="s">
        <v>530</v>
      </c>
      <c r="W256" s="4" t="s">
        <v>533</v>
      </c>
      <c r="X256" s="4" t="s">
        <v>532</v>
      </c>
      <c r="Y256" s="4" t="s">
        <v>531</v>
      </c>
    </row>
    <row r="257" spans="5:25" x14ac:dyDescent="0.25">
      <c r="E257" s="3" t="s">
        <v>169</v>
      </c>
      <c r="G257" s="3" t="str">
        <f t="shared" si="24"/>
        <v>01/00/1900 00:00:00</v>
      </c>
      <c r="H257" s="3">
        <f t="shared" si="25"/>
        <v>2</v>
      </c>
      <c r="I257" s="3">
        <f t="shared" si="26"/>
        <v>0</v>
      </c>
      <c r="J257" s="3" t="str">
        <f t="shared" si="27"/>
        <v/>
      </c>
      <c r="K257" s="3" t="str">
        <f t="shared" si="22"/>
        <v>insert into Game select GameFilterId, '01/00/1900 00:00:00' as GameDateTime, (select TeamId from Team where TeamLongName = '0') as Team1Id, (select TeamId from Team where TeamLongName = '') as Team2Id, 2 as HomeTeam from GameFilter gf where gf.GameFilterName = 'Week 17'</v>
      </c>
      <c r="L257" s="3" t="s">
        <v>513</v>
      </c>
      <c r="M257" s="4" t="s">
        <v>517</v>
      </c>
      <c r="N257" s="4" t="s">
        <v>514</v>
      </c>
      <c r="O257" s="4" t="s">
        <v>515</v>
      </c>
      <c r="P257" s="3" t="s">
        <v>529</v>
      </c>
      <c r="Q257" s="4" t="s">
        <v>516</v>
      </c>
      <c r="R257" s="4" t="str">
        <f t="shared" si="23"/>
        <v>insert into GameSpread select g.GameId, (select TeamId from Team where TeamLongName = '0') as FavoriteTeamId, (select TeamId from Team where TeamLongName = '') as UnderdogTeamId, as Spread from Game g where g.Team1Id = (select TeamId from Team where TeamLongName = '0') and g.Team2Id = (select TeamId from Team where TeamLongName = '') and  g.GameFilterId = (select GameFilterId from GameFilter where GameFilterName = 'Week 17')</v>
      </c>
      <c r="S257" s="3" t="s">
        <v>526</v>
      </c>
      <c r="T257" s="4" t="s">
        <v>528</v>
      </c>
      <c r="U257" s="4" t="s">
        <v>527</v>
      </c>
      <c r="V257" s="3" t="s">
        <v>530</v>
      </c>
      <c r="W257" s="4" t="s">
        <v>533</v>
      </c>
      <c r="X257" s="4" t="s">
        <v>532</v>
      </c>
      <c r="Y257" s="4" t="s">
        <v>531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3"/>
  <sheetViews>
    <sheetView topLeftCell="D1" workbookViewId="0">
      <selection activeCell="N2" sqref="N2:N15"/>
    </sheetView>
  </sheetViews>
  <sheetFormatPr defaultRowHeight="15" x14ac:dyDescent="0.25"/>
  <cols>
    <col min="1" max="1" width="4" bestFit="1" customWidth="1"/>
    <col min="2" max="2" width="40.5703125" bestFit="1" customWidth="1"/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</cols>
  <sheetData>
    <row r="1" spans="1:27" x14ac:dyDescent="0.25">
      <c r="A1">
        <v>1</v>
      </c>
      <c r="B1" t="s">
        <v>302</v>
      </c>
      <c r="C1" t="s">
        <v>158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273</v>
      </c>
      <c r="C2" t="str">
        <f>C1</f>
        <v>Week 06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Steelers</v>
      </c>
      <c r="J2">
        <f t="shared" ref="J2:L17" si="0">VLOOKUP(F2,$A:$B,2,FALSE)</f>
        <v>23</v>
      </c>
      <c r="K2" t="str">
        <f t="shared" si="0"/>
        <v>Titans</v>
      </c>
      <c r="L2">
        <f t="shared" si="0"/>
        <v>26</v>
      </c>
      <c r="M2" t="str">
        <f>IF(J2=L2,"No Bet",IF(J2&gt;L2,I2,K2))</f>
        <v>Titans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'Titans' then ft.TeamId else ut.TeamId end WinnerTeamId, case when ft.TeamOtherName = 'Steelers' then 23 else 26 end FavoriteScore, case when ut.TeamOtherName = 'Steelers' then 23 else 26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'Steelers' and ut.TeamOtherName = 'Titans') or (ft.TeamOtherName = 'Titans' and ut.TeamOtherName = 'Steelers'))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75</v>
      </c>
      <c r="C3" t="str">
        <f t="shared" ref="C3:C17" si="1">C2</f>
        <v>Week 06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Chiefs</v>
      </c>
      <c r="J3">
        <f t="shared" si="0"/>
        <v>10</v>
      </c>
      <c r="K3" t="str">
        <f t="shared" si="0"/>
        <v>Buccaneers</v>
      </c>
      <c r="L3">
        <f t="shared" si="0"/>
        <v>38</v>
      </c>
      <c r="M3" t="str">
        <f t="shared" ref="M3:M17" si="2">IF(J3=L3,"No Bet",IF(J3&gt;L3,I3,K3))</f>
        <v>Buccaneers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'Buccaneers' then ft.TeamId else ut.TeamId end WinnerTeamId, case when ft.TeamOtherName = 'Chiefs' then 10 else 38 end FavoriteScore, case when ut.TeamOtherName = 'Chiefs' then 10 else 38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'Chiefs' and ut.TeamOtherName = 'Buccaneers') or (ft.TeamOtherName = 'Buccaneers' and ut.TeamOtherName = 'Chiefs'))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23</v>
      </c>
      <c r="C4" t="str">
        <f t="shared" si="1"/>
        <v>Week 06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Colts</v>
      </c>
      <c r="J4">
        <f t="shared" si="0"/>
        <v>9</v>
      </c>
      <c r="K4" t="str">
        <f>VLOOKUP(G4,$A:$B,2,FALSE)</f>
        <v>Jets</v>
      </c>
      <c r="L4">
        <f t="shared" si="0"/>
        <v>35</v>
      </c>
      <c r="M4" t="str">
        <f t="shared" si="2"/>
        <v>Jets</v>
      </c>
      <c r="N4" t="str">
        <f t="shared" si="3"/>
        <v>insert into GameResult select gs.GameSpreadId,case when ft.TeamOtherName = 'Jets' then ft.TeamId else ut.TeamId end WinnerTeamId, case when ft.TeamOtherName = 'Colts' then 9 else 35 end FavoriteScore, case when ut.TeamOtherName = 'Colts' then 9 else 35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'Colts' and ut.TeamOtherName = 'Jets') or (ft.TeamOtherName = 'Jets' and ut.TeamOtherName = 'Colts'))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100310</v>
      </c>
      <c r="C5" t="str">
        <f t="shared" si="1"/>
        <v>Week 06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Bengals</v>
      </c>
      <c r="J5">
        <f t="shared" si="0"/>
        <v>24</v>
      </c>
      <c r="K5" t="str">
        <f t="shared" si="0"/>
        <v>Browns</v>
      </c>
      <c r="L5">
        <f t="shared" si="0"/>
        <v>34</v>
      </c>
      <c r="M5" t="str">
        <f t="shared" si="2"/>
        <v>Browns</v>
      </c>
      <c r="N5" t="str">
        <f t="shared" si="3"/>
        <v>insert into GameResult select gs.GameSpreadId,case when ft.TeamOtherName = 'Browns' then ft.TeamId else ut.TeamId end WinnerTeamId, case when ft.TeamOtherName = 'Bengals' then 24 else 34 end FavoriteScore, case when ut.TeamOtherName = 'Bengals' then 24 else 34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'Bengals' and ut.TeamOtherName = 'Browns') or (ft.TeamOtherName = 'Browns' and ut.TeamOtherName = 'Bengals'))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303</v>
      </c>
      <c r="C6" t="str">
        <f t="shared" si="1"/>
        <v>Week 06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Lions</v>
      </c>
      <c r="J6">
        <f t="shared" si="0"/>
        <v>26</v>
      </c>
      <c r="K6" t="str">
        <f t="shared" si="0"/>
        <v>Eagles</v>
      </c>
      <c r="L6">
        <f t="shared" si="0"/>
        <v>23</v>
      </c>
      <c r="M6" t="str">
        <f t="shared" si="2"/>
        <v>Lions</v>
      </c>
      <c r="N6" t="str">
        <f t="shared" si="3"/>
        <v>insert into GameResult select gs.GameSpreadId,case when ft.TeamOtherName = 'Lions' then ft.TeamId else ut.TeamId end WinnerTeamId, case when ft.TeamOtherName = 'Lions' then 26 else 23 end FavoriteScore, case when ut.TeamOtherName = 'Lions' then 26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'Lions' and ut.TeamOtherName = 'Eagles') or (ft.TeamOtherName = 'Eagles' and ut.TeamOtherName = 'Lions'))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18</v>
      </c>
      <c r="C7" t="str">
        <f t="shared" si="1"/>
        <v>Week 06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Raiders</v>
      </c>
      <c r="J7">
        <f t="shared" si="0"/>
        <v>20</v>
      </c>
      <c r="K7" t="str">
        <f t="shared" si="0"/>
        <v>Falcons</v>
      </c>
      <c r="L7">
        <f t="shared" si="0"/>
        <v>23</v>
      </c>
      <c r="M7" t="str">
        <f t="shared" si="2"/>
        <v>Falcons</v>
      </c>
      <c r="N7" t="str">
        <f t="shared" si="3"/>
        <v>insert into GameResult select gs.GameSpreadId,case when ft.TeamOtherName = 'Falcons' then ft.TeamId else ut.TeamId end WinnerTeamId, case when ft.TeamOtherName = 'Raiders' then 20 else 23 end FavoriteScore, case when ut.TeamOtherName = 'Raiders' then 20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'Raiders' and ut.TeamOtherName = 'Falcons') or (ft.TeamOtherName = 'Falcons' and ut.TeamOtherName = 'Raiders'))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26</v>
      </c>
      <c r="C8" t="str">
        <f t="shared" si="1"/>
        <v>Week 06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Rams</v>
      </c>
      <c r="J8">
        <f t="shared" si="0"/>
        <v>14</v>
      </c>
      <c r="K8" t="str">
        <f t="shared" si="0"/>
        <v>Dolphins</v>
      </c>
      <c r="L8">
        <f t="shared" si="0"/>
        <v>17</v>
      </c>
      <c r="M8" t="str">
        <f t="shared" si="2"/>
        <v>Dolphins</v>
      </c>
      <c r="N8" t="str">
        <f t="shared" si="3"/>
        <v>insert into GameResult select gs.GameSpreadId,case when ft.TeamOtherName = 'Dolphins' then ft.TeamId else ut.TeamId end WinnerTeamId, case when ft.TeamOtherName = 'Rams' then 14 else 17 end FavoriteScore, case when ut.TeamOtherName = 'Rams' then 14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'Rams' and ut.TeamOtherName = 'Dolphins') or (ft.TeamOtherName = 'Dolphins' and ut.TeamOtherName = 'Rams'))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610010</v>
      </c>
      <c r="C9" t="str">
        <f t="shared" si="1"/>
        <v>Week 06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Cowboys</v>
      </c>
      <c r="J9">
        <f t="shared" si="0"/>
        <v>29</v>
      </c>
      <c r="K9" t="str">
        <f t="shared" si="0"/>
        <v>Ravens</v>
      </c>
      <c r="L9">
        <f t="shared" si="0"/>
        <v>31</v>
      </c>
      <c r="M9" t="str">
        <f t="shared" si="2"/>
        <v>Ravens</v>
      </c>
      <c r="N9" t="str">
        <f t="shared" si="3"/>
        <v>insert into GameResult select gs.GameSpreadId,case when ft.TeamOtherName = 'Ravens' then ft.TeamId else ut.TeamId end WinnerTeamId, case when ft.TeamOtherName = 'Cowboys' then 29 else 31 end FavoriteScore, case when ut.TeamOtherName = 'Cowboys' then 29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'Cowboys' and ut.TeamOtherName = 'Ravens') or (ft.TeamOtherName = 'Ravens' and ut.TeamOtherName = 'Cowboys'))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06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Bills</v>
      </c>
      <c r="J10">
        <f t="shared" si="0"/>
        <v>19</v>
      </c>
      <c r="K10" t="str">
        <f t="shared" si="0"/>
        <v>Cardinals</v>
      </c>
      <c r="L10">
        <f t="shared" si="0"/>
        <v>16</v>
      </c>
      <c r="M10" t="str">
        <f t="shared" si="2"/>
        <v>Bills</v>
      </c>
      <c r="N10" t="str">
        <f t="shared" si="3"/>
        <v>insert into GameResult select gs.GameSpreadId,case when ft.TeamOtherName = 'Bills' then ft.TeamId else ut.TeamId end WinnerTeamId, case when ft.TeamOtherName = 'Bills' then 19 else 16 end FavoriteScore, case when ut.TeamOtherName = 'Bills' then 19 else 16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'Bills' and ut.TeamOtherName = 'Cardinals') or (ft.TeamOtherName = 'Cardinals' and ut.TeamOtherName = 'Bills'))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13</v>
      </c>
      <c r="C11" t="str">
        <f t="shared" si="1"/>
        <v>Week 06</v>
      </c>
      <c r="D11">
        <v>14</v>
      </c>
      <c r="E11">
        <f t="shared" si="4"/>
        <v>129</v>
      </c>
      <c r="F11">
        <f t="shared" si="5"/>
        <v>130</v>
      </c>
      <c r="G11">
        <f t="shared" si="6"/>
        <v>133</v>
      </c>
      <c r="H11">
        <f t="shared" si="7"/>
        <v>134</v>
      </c>
      <c r="I11" t="str">
        <f t="shared" si="8"/>
        <v>Patriots</v>
      </c>
      <c r="J11">
        <f t="shared" si="0"/>
        <v>23</v>
      </c>
      <c r="K11" t="str">
        <f t="shared" si="0"/>
        <v>Seahawks</v>
      </c>
      <c r="L11">
        <f t="shared" si="0"/>
        <v>24</v>
      </c>
      <c r="M11" t="str">
        <f t="shared" si="2"/>
        <v>Seahawks</v>
      </c>
      <c r="N11" t="str">
        <f t="shared" si="3"/>
        <v>insert into GameResult select gs.GameSpreadId,case when ft.TeamOtherName = 'Seahawks' then ft.TeamId else ut.TeamId end WinnerTeamId, case when ft.TeamOtherName = 'Patriots' then 23 else 24 end FavoriteScore, case when ut.TeamOtherName = 'Patriots' then 23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'Patriots' and ut.TeamOtherName = 'Seahawks') or (ft.TeamOtherName = 'Seahawks' and ut.TeamOtherName = 'Patriots'))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48</v>
      </c>
      <c r="C12" t="str">
        <f t="shared" si="1"/>
        <v>Week 06</v>
      </c>
      <c r="D12">
        <v>14</v>
      </c>
      <c r="E12">
        <f t="shared" si="4"/>
        <v>143</v>
      </c>
      <c r="F12">
        <f t="shared" si="5"/>
        <v>144</v>
      </c>
      <c r="G12">
        <f t="shared" si="6"/>
        <v>147</v>
      </c>
      <c r="H12">
        <f t="shared" si="7"/>
        <v>148</v>
      </c>
      <c r="I12" t="str">
        <f t="shared" si="8"/>
        <v>Giants</v>
      </c>
      <c r="J12">
        <f t="shared" si="0"/>
        <v>26</v>
      </c>
      <c r="K12" t="str">
        <f t="shared" si="0"/>
        <v>49ers</v>
      </c>
      <c r="L12">
        <f t="shared" si="0"/>
        <v>3</v>
      </c>
      <c r="M12" t="str">
        <f t="shared" si="2"/>
        <v>Giants</v>
      </c>
      <c r="N12" t="str">
        <f t="shared" si="3"/>
        <v>insert into GameResult select gs.GameSpreadId,case when ft.TeamOtherName = 'Giants' then ft.TeamId else ut.TeamId end WinnerTeamId, case when ft.TeamOtherName = 'Giants' then 26 else 3 end FavoriteScore, case when ut.TeamOtherName = 'Giants' then 26 else 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'Giants' and ut.TeamOtherName = '49ers') or (ft.TeamOtherName = '49ers' and ut.TeamOtherName = 'Giants'))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304</v>
      </c>
      <c r="C13" t="str">
        <f t="shared" si="1"/>
        <v>Week 06</v>
      </c>
      <c r="D13">
        <v>14</v>
      </c>
      <c r="E13">
        <f t="shared" si="4"/>
        <v>157</v>
      </c>
      <c r="F13">
        <f t="shared" si="5"/>
        <v>158</v>
      </c>
      <c r="G13">
        <f t="shared" si="6"/>
        <v>161</v>
      </c>
      <c r="H13">
        <f t="shared" si="7"/>
        <v>162</v>
      </c>
      <c r="I13" t="str">
        <f t="shared" si="8"/>
        <v>Vikings</v>
      </c>
      <c r="J13">
        <f t="shared" si="0"/>
        <v>26</v>
      </c>
      <c r="K13" t="str">
        <f t="shared" si="0"/>
        <v>Redskins</v>
      </c>
      <c r="L13">
        <f t="shared" si="0"/>
        <v>38</v>
      </c>
      <c r="M13" t="str">
        <f t="shared" si="2"/>
        <v>Redskins</v>
      </c>
      <c r="N13" t="str">
        <f t="shared" si="3"/>
        <v>insert into GameResult select gs.GameSpreadId,case when ft.TeamOtherName = 'Redskins' then ft.TeamId else ut.TeamId end WinnerTeamId, case when ft.TeamOtherName = 'Vikings' then 26 else 38 end FavoriteScore, case when ut.TeamOtherName = 'Vikings' then 26 else 38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'Vikings' and ut.TeamOtherName = 'Redskins') or (ft.TeamOtherName = 'Redskins' and ut.TeamOtherName = 'Vikings'))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06</v>
      </c>
      <c r="D14">
        <v>14</v>
      </c>
      <c r="E14">
        <f t="shared" si="4"/>
        <v>171</v>
      </c>
      <c r="F14">
        <f t="shared" si="5"/>
        <v>172</v>
      </c>
      <c r="G14">
        <f t="shared" si="6"/>
        <v>175</v>
      </c>
      <c r="H14">
        <f t="shared" si="7"/>
        <v>176</v>
      </c>
      <c r="I14" t="str">
        <f t="shared" si="8"/>
        <v>Packers</v>
      </c>
      <c r="J14">
        <f t="shared" si="0"/>
        <v>42</v>
      </c>
      <c r="K14" t="str">
        <f t="shared" si="0"/>
        <v>Texans</v>
      </c>
      <c r="L14">
        <f t="shared" si="0"/>
        <v>24</v>
      </c>
      <c r="M14" t="str">
        <f t="shared" si="2"/>
        <v>Packers</v>
      </c>
      <c r="N14" t="str">
        <f t="shared" si="3"/>
        <v>insert into GameResult select gs.GameSpreadId,case when ft.TeamOtherName = 'Packers' then ft.TeamId else ut.TeamId end WinnerTeamId, case when ft.TeamOtherName = 'Packers' then 42 else 24 end FavoriteScore, case when ut.TeamOtherName = 'Packers' then 42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'Packers' and ut.TeamOtherName = 'Texans') or (ft.TeamOtherName = 'Texans' and ut.TeamOtherName = 'Packers'))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305</v>
      </c>
      <c r="C15" t="str">
        <f t="shared" si="1"/>
        <v>Week 06</v>
      </c>
      <c r="D15">
        <v>14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 t="str">
        <f t="shared" si="8"/>
        <v>Broncos</v>
      </c>
      <c r="J15">
        <f t="shared" si="0"/>
        <v>35</v>
      </c>
      <c r="K15" t="str">
        <f t="shared" si="0"/>
        <v>Chargers</v>
      </c>
      <c r="L15">
        <f t="shared" si="0"/>
        <v>24</v>
      </c>
      <c r="M15" t="str">
        <f t="shared" si="2"/>
        <v>Broncos</v>
      </c>
      <c r="N15" t="str">
        <f t="shared" si="3"/>
        <v>insert into GameResult select gs.GameSpreadId,case when ft.TeamOtherName = 'Broncos' then ft.TeamId else ut.TeamId end WinnerTeamId, case when ft.TeamOtherName = 'Broncos' then 35 else 24 end FavoriteScore, case when ut.TeamOtherName = 'Broncos' then 35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'Broncos' and ut.TeamOtherName = 'Chargers') or (ft.TeamOtherName = 'Chargers' and ut.TeamOtherName = 'Broncos'))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306</v>
      </c>
      <c r="C16" t="str">
        <f t="shared" si="1"/>
        <v>Week 06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>
        <f t="shared" si="8"/>
        <v>0</v>
      </c>
      <c r="J16">
        <f t="shared" si="0"/>
        <v>0</v>
      </c>
      <c r="K16">
        <f t="shared" si="0"/>
        <v>0</v>
      </c>
      <c r="L16">
        <f t="shared" si="0"/>
        <v>0</v>
      </c>
      <c r="M16" t="str">
        <f t="shared" si="2"/>
        <v>No Bet</v>
      </c>
      <c r="N16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'0' and ut.TeamOtherName = '0') or (ft.TeamOtherName = '0' and ut.TeamOtherName = '0'))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41</v>
      </c>
      <c r="C17" t="str">
        <f t="shared" si="1"/>
        <v>Week 06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>
        <f>VLOOKUP(E17,$A:$B,2,FALSE)</f>
        <v>0</v>
      </c>
      <c r="J17">
        <f t="shared" si="0"/>
        <v>0</v>
      </c>
      <c r="K17">
        <f t="shared" si="0"/>
        <v>0</v>
      </c>
      <c r="L17">
        <f t="shared" si="0"/>
        <v>0</v>
      </c>
      <c r="M17" t="str">
        <f t="shared" si="2"/>
        <v>No Bet</v>
      </c>
      <c r="N17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'0' and ut.TeamOtherName = '0') or (ft.TeamOtherName = '0' and ut.TeamOtherName = '0'))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10</v>
      </c>
    </row>
    <row r="19" spans="1:27" x14ac:dyDescent="0.25">
      <c r="A19">
        <v>19</v>
      </c>
      <c r="B19">
        <v>307</v>
      </c>
    </row>
    <row r="20" spans="1:27" x14ac:dyDescent="0.25">
      <c r="A20">
        <v>20</v>
      </c>
      <c r="B20" t="s">
        <v>273</v>
      </c>
    </row>
    <row r="21" spans="1:27" x14ac:dyDescent="0.25">
      <c r="A21">
        <v>21</v>
      </c>
      <c r="B21" t="s">
        <v>65</v>
      </c>
    </row>
    <row r="22" spans="1:27" x14ac:dyDescent="0.25">
      <c r="A22">
        <v>22</v>
      </c>
      <c r="B22">
        <v>38</v>
      </c>
    </row>
    <row r="23" spans="1:27" x14ac:dyDescent="0.25">
      <c r="A23">
        <v>23</v>
      </c>
      <c r="B23">
        <v>701417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36</v>
      </c>
    </row>
    <row r="26" spans="1:27" x14ac:dyDescent="0.25">
      <c r="A26">
        <v>26</v>
      </c>
      <c r="B26" t="s">
        <v>20</v>
      </c>
    </row>
    <row r="27" spans="1:27" x14ac:dyDescent="0.25">
      <c r="A27">
        <v>27</v>
      </c>
      <c r="B27" t="s">
        <v>307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308</v>
      </c>
    </row>
    <row r="30" spans="1:27" x14ac:dyDescent="0.25">
      <c r="A30">
        <v>30</v>
      </c>
      <c r="B30" t="s">
        <v>273</v>
      </c>
    </row>
    <row r="31" spans="1:27" x14ac:dyDescent="0.25">
      <c r="A31">
        <v>31</v>
      </c>
      <c r="B31" t="s">
        <v>55</v>
      </c>
    </row>
    <row r="32" spans="1:27" x14ac:dyDescent="0.25">
      <c r="A32">
        <v>32</v>
      </c>
      <c r="B32">
        <v>9</v>
      </c>
    </row>
    <row r="33" spans="1:2" x14ac:dyDescent="0.25">
      <c r="A33">
        <v>33</v>
      </c>
      <c r="B33">
        <v>3303</v>
      </c>
    </row>
    <row r="34" spans="1:2" x14ac:dyDescent="0.25">
      <c r="A34">
        <v>34</v>
      </c>
      <c r="B34" t="s">
        <v>309</v>
      </c>
    </row>
    <row r="35" spans="1:2" x14ac:dyDescent="0.25">
      <c r="A35">
        <v>35</v>
      </c>
      <c r="B35" t="s">
        <v>46</v>
      </c>
    </row>
    <row r="36" spans="1:2" x14ac:dyDescent="0.25">
      <c r="A36">
        <v>36</v>
      </c>
      <c r="B36">
        <v>35</v>
      </c>
    </row>
    <row r="37" spans="1:2" x14ac:dyDescent="0.25">
      <c r="A37">
        <v>37</v>
      </c>
      <c r="B37">
        <v>2177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19</v>
      </c>
    </row>
    <row r="40" spans="1:2" x14ac:dyDescent="0.25">
      <c r="A40">
        <v>40</v>
      </c>
      <c r="B40" t="s">
        <v>233</v>
      </c>
    </row>
    <row r="41" spans="1:2" x14ac:dyDescent="0.25">
      <c r="A41">
        <v>41</v>
      </c>
      <c r="B41" t="s">
        <v>310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311</v>
      </c>
    </row>
    <row r="44" spans="1:2" x14ac:dyDescent="0.25">
      <c r="A44">
        <v>44</v>
      </c>
      <c r="B44" t="s">
        <v>309</v>
      </c>
    </row>
    <row r="45" spans="1:2" x14ac:dyDescent="0.25">
      <c r="A45">
        <v>45</v>
      </c>
      <c r="B45" t="s">
        <v>80</v>
      </c>
    </row>
    <row r="46" spans="1:2" x14ac:dyDescent="0.25">
      <c r="A46">
        <v>46</v>
      </c>
      <c r="B46">
        <v>24</v>
      </c>
    </row>
    <row r="47" spans="1:2" x14ac:dyDescent="0.25">
      <c r="A47">
        <v>47</v>
      </c>
      <c r="B47">
        <v>77010</v>
      </c>
    </row>
    <row r="48" spans="1:2" x14ac:dyDescent="0.25">
      <c r="A48">
        <v>48</v>
      </c>
      <c r="B48" t="s">
        <v>306</v>
      </c>
    </row>
    <row r="49" spans="1:2" x14ac:dyDescent="0.25">
      <c r="A49">
        <v>49</v>
      </c>
      <c r="B49" t="s">
        <v>35</v>
      </c>
    </row>
    <row r="50" spans="1:2" x14ac:dyDescent="0.25">
      <c r="A50">
        <v>50</v>
      </c>
      <c r="B50">
        <v>34</v>
      </c>
    </row>
    <row r="51" spans="1:2" x14ac:dyDescent="0.25">
      <c r="A51">
        <v>51</v>
      </c>
      <c r="B51">
        <v>7621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121</v>
      </c>
    </row>
    <row r="54" spans="1:2" x14ac:dyDescent="0.25">
      <c r="A54">
        <v>54</v>
      </c>
      <c r="B54" t="s">
        <v>122</v>
      </c>
    </row>
    <row r="55" spans="1:2" x14ac:dyDescent="0.25">
      <c r="A55">
        <v>55</v>
      </c>
      <c r="B55" t="s">
        <v>312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313</v>
      </c>
    </row>
    <row r="58" spans="1:2" x14ac:dyDescent="0.25">
      <c r="A58">
        <v>58</v>
      </c>
      <c r="B58" t="s">
        <v>273</v>
      </c>
    </row>
    <row r="59" spans="1:2" x14ac:dyDescent="0.25">
      <c r="A59">
        <v>59</v>
      </c>
      <c r="B59" t="s">
        <v>24</v>
      </c>
    </row>
    <row r="60" spans="1:2" x14ac:dyDescent="0.25">
      <c r="A60">
        <v>60</v>
      </c>
      <c r="B60">
        <v>26</v>
      </c>
    </row>
    <row r="61" spans="1:2" x14ac:dyDescent="0.25">
      <c r="A61">
        <v>61</v>
      </c>
      <c r="B61">
        <v>600173</v>
      </c>
    </row>
    <row r="62" spans="1:2" x14ac:dyDescent="0.25">
      <c r="A62">
        <v>62</v>
      </c>
      <c r="B62" t="s">
        <v>309</v>
      </c>
    </row>
    <row r="63" spans="1:2" x14ac:dyDescent="0.25">
      <c r="A63">
        <v>63</v>
      </c>
      <c r="B63" t="s">
        <v>34</v>
      </c>
    </row>
    <row r="64" spans="1:2" x14ac:dyDescent="0.25">
      <c r="A64">
        <v>64</v>
      </c>
      <c r="B64">
        <v>23</v>
      </c>
    </row>
    <row r="65" spans="1:2" x14ac:dyDescent="0.25">
      <c r="A65">
        <v>65</v>
      </c>
      <c r="B65">
        <v>76100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193</v>
      </c>
    </row>
    <row r="68" spans="1:2" x14ac:dyDescent="0.25">
      <c r="A68">
        <v>68</v>
      </c>
      <c r="B68" t="s">
        <v>314</v>
      </c>
    </row>
    <row r="69" spans="1:2" x14ac:dyDescent="0.25">
      <c r="A69">
        <v>69</v>
      </c>
      <c r="B69" t="s">
        <v>315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316</v>
      </c>
    </row>
    <row r="72" spans="1:2" x14ac:dyDescent="0.25">
      <c r="A72">
        <v>72</v>
      </c>
      <c r="B72" t="s">
        <v>283</v>
      </c>
    </row>
    <row r="73" spans="1:2" x14ac:dyDescent="0.25">
      <c r="A73">
        <v>73</v>
      </c>
      <c r="B73" t="s">
        <v>85</v>
      </c>
    </row>
    <row r="74" spans="1:2" x14ac:dyDescent="0.25">
      <c r="A74">
        <v>74</v>
      </c>
      <c r="B74">
        <v>20</v>
      </c>
    </row>
    <row r="75" spans="1:2" x14ac:dyDescent="0.25">
      <c r="A75">
        <v>75</v>
      </c>
      <c r="B75">
        <v>31007</v>
      </c>
    </row>
    <row r="76" spans="1:2" x14ac:dyDescent="0.25">
      <c r="A76">
        <v>76</v>
      </c>
      <c r="B76" t="s">
        <v>317</v>
      </c>
    </row>
    <row r="77" spans="1:2" x14ac:dyDescent="0.25">
      <c r="A77">
        <v>77</v>
      </c>
      <c r="B77" t="s">
        <v>40</v>
      </c>
    </row>
    <row r="78" spans="1:2" x14ac:dyDescent="0.25">
      <c r="A78">
        <v>78</v>
      </c>
      <c r="B78">
        <v>23</v>
      </c>
    </row>
    <row r="79" spans="1:2" x14ac:dyDescent="0.25">
      <c r="A79">
        <v>79</v>
      </c>
      <c r="B79">
        <v>7610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121</v>
      </c>
    </row>
    <row r="82" spans="1:2" x14ac:dyDescent="0.25">
      <c r="A82">
        <v>82</v>
      </c>
      <c r="B82" t="s">
        <v>113</v>
      </c>
    </row>
    <row r="83" spans="1:2" x14ac:dyDescent="0.25">
      <c r="A83">
        <v>83</v>
      </c>
      <c r="B83" t="s">
        <v>318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319</v>
      </c>
    </row>
    <row r="86" spans="1:2" x14ac:dyDescent="0.25">
      <c r="A86">
        <v>86</v>
      </c>
      <c r="B86" t="s">
        <v>309</v>
      </c>
    </row>
    <row r="87" spans="1:2" x14ac:dyDescent="0.25">
      <c r="A87">
        <v>87</v>
      </c>
      <c r="B87" t="s">
        <v>23</v>
      </c>
    </row>
    <row r="88" spans="1:2" x14ac:dyDescent="0.25">
      <c r="A88">
        <v>88</v>
      </c>
      <c r="B88">
        <v>14</v>
      </c>
    </row>
    <row r="89" spans="1:2" x14ac:dyDescent="0.25">
      <c r="A89">
        <v>89</v>
      </c>
      <c r="B89">
        <v>6008</v>
      </c>
    </row>
    <row r="90" spans="1:2" x14ac:dyDescent="0.25">
      <c r="A90">
        <v>90</v>
      </c>
      <c r="B90" t="s">
        <v>309</v>
      </c>
    </row>
    <row r="91" spans="1:2" x14ac:dyDescent="0.25">
      <c r="A91">
        <v>91</v>
      </c>
      <c r="B91" t="s">
        <v>11</v>
      </c>
    </row>
    <row r="92" spans="1:2" x14ac:dyDescent="0.25">
      <c r="A92">
        <v>92</v>
      </c>
      <c r="B92">
        <v>17</v>
      </c>
    </row>
    <row r="93" spans="1:2" x14ac:dyDescent="0.25">
      <c r="A93">
        <v>93</v>
      </c>
      <c r="B93">
        <v>1070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53</v>
      </c>
    </row>
    <row r="96" spans="1:2" x14ac:dyDescent="0.25">
      <c r="A96">
        <v>96</v>
      </c>
      <c r="B96" t="s">
        <v>132</v>
      </c>
    </row>
    <row r="97" spans="1:2" x14ac:dyDescent="0.25">
      <c r="A97">
        <v>97</v>
      </c>
      <c r="B97" t="s">
        <v>320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321</v>
      </c>
    </row>
    <row r="100" spans="1:2" x14ac:dyDescent="0.25">
      <c r="A100">
        <v>100</v>
      </c>
      <c r="B100" t="s">
        <v>273</v>
      </c>
    </row>
    <row r="101" spans="1:2" x14ac:dyDescent="0.25">
      <c r="A101">
        <v>101</v>
      </c>
      <c r="B101" t="s">
        <v>2</v>
      </c>
    </row>
    <row r="102" spans="1:2" x14ac:dyDescent="0.25">
      <c r="A102">
        <v>102</v>
      </c>
      <c r="B102">
        <v>29</v>
      </c>
    </row>
    <row r="103" spans="1:2" x14ac:dyDescent="0.25">
      <c r="A103">
        <v>103</v>
      </c>
      <c r="B103">
        <v>73109</v>
      </c>
    </row>
    <row r="104" spans="1:2" x14ac:dyDescent="0.25">
      <c r="A104">
        <v>104</v>
      </c>
      <c r="B104" t="s">
        <v>322</v>
      </c>
    </row>
    <row r="105" spans="1:2" x14ac:dyDescent="0.25">
      <c r="A105">
        <v>105</v>
      </c>
      <c r="B105" t="s">
        <v>81</v>
      </c>
    </row>
    <row r="106" spans="1:2" x14ac:dyDescent="0.25">
      <c r="A106">
        <v>106</v>
      </c>
      <c r="B106">
        <v>31</v>
      </c>
    </row>
    <row r="107" spans="1:2" x14ac:dyDescent="0.25">
      <c r="A107">
        <v>107</v>
      </c>
      <c r="B107">
        <v>31477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30</v>
      </c>
    </row>
    <row r="110" spans="1:2" x14ac:dyDescent="0.25">
      <c r="A110">
        <v>110</v>
      </c>
      <c r="B110" t="s">
        <v>258</v>
      </c>
    </row>
    <row r="111" spans="1:2" x14ac:dyDescent="0.25">
      <c r="A111">
        <v>111</v>
      </c>
      <c r="B111" t="s">
        <v>323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324</v>
      </c>
    </row>
    <row r="114" spans="1:2" x14ac:dyDescent="0.25">
      <c r="A114">
        <v>114</v>
      </c>
      <c r="B114" t="s">
        <v>309</v>
      </c>
    </row>
    <row r="115" spans="1:2" x14ac:dyDescent="0.25">
      <c r="A115">
        <v>115</v>
      </c>
      <c r="B115" t="s">
        <v>45</v>
      </c>
    </row>
    <row r="116" spans="1:2" x14ac:dyDescent="0.25">
      <c r="A116">
        <v>116</v>
      </c>
      <c r="B116">
        <v>19</v>
      </c>
    </row>
    <row r="117" spans="1:2" x14ac:dyDescent="0.25">
      <c r="A117">
        <v>117</v>
      </c>
      <c r="B117">
        <v>90703</v>
      </c>
    </row>
    <row r="118" spans="1:2" x14ac:dyDescent="0.25">
      <c r="A118">
        <v>118</v>
      </c>
      <c r="B118" t="s">
        <v>325</v>
      </c>
    </row>
    <row r="119" spans="1:2" x14ac:dyDescent="0.25">
      <c r="A119">
        <v>119</v>
      </c>
      <c r="B119" t="s">
        <v>61</v>
      </c>
    </row>
    <row r="120" spans="1:2" x14ac:dyDescent="0.25">
      <c r="A120">
        <v>120</v>
      </c>
      <c r="B120">
        <v>16</v>
      </c>
    </row>
    <row r="121" spans="1:2" x14ac:dyDescent="0.25">
      <c r="A121">
        <v>121</v>
      </c>
      <c r="B121">
        <v>37330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13</v>
      </c>
    </row>
    <row r="124" spans="1:2" x14ac:dyDescent="0.25">
      <c r="A124">
        <v>124</v>
      </c>
      <c r="B124" t="s">
        <v>190</v>
      </c>
    </row>
    <row r="125" spans="1:2" x14ac:dyDescent="0.25">
      <c r="A125">
        <v>125</v>
      </c>
      <c r="B125" t="s">
        <v>326</v>
      </c>
    </row>
    <row r="126" spans="1:2" x14ac:dyDescent="0.25">
      <c r="A126">
        <v>126</v>
      </c>
      <c r="B126" t="s">
        <v>9</v>
      </c>
    </row>
    <row r="127" spans="1:2" x14ac:dyDescent="0.25">
      <c r="A127">
        <v>127</v>
      </c>
      <c r="B127" t="s">
        <v>327</v>
      </c>
    </row>
    <row r="128" spans="1:2" x14ac:dyDescent="0.25">
      <c r="A128">
        <v>128</v>
      </c>
      <c r="B128" t="s">
        <v>309</v>
      </c>
    </row>
    <row r="129" spans="1:2" x14ac:dyDescent="0.25">
      <c r="A129">
        <v>129</v>
      </c>
      <c r="B129" t="s">
        <v>17</v>
      </c>
    </row>
    <row r="130" spans="1:2" x14ac:dyDescent="0.25">
      <c r="A130">
        <v>130</v>
      </c>
      <c r="B130">
        <v>23</v>
      </c>
    </row>
    <row r="131" spans="1:2" x14ac:dyDescent="0.25">
      <c r="A131">
        <v>131</v>
      </c>
      <c r="B131">
        <v>71033</v>
      </c>
    </row>
    <row r="132" spans="1:2" x14ac:dyDescent="0.25">
      <c r="A132">
        <v>132</v>
      </c>
      <c r="B132" t="s">
        <v>325</v>
      </c>
    </row>
    <row r="133" spans="1:2" x14ac:dyDescent="0.25">
      <c r="A133">
        <v>133</v>
      </c>
      <c r="B133" t="s">
        <v>60</v>
      </c>
    </row>
    <row r="134" spans="1:2" x14ac:dyDescent="0.25">
      <c r="A134">
        <v>134</v>
      </c>
      <c r="B134">
        <v>24</v>
      </c>
    </row>
    <row r="135" spans="1:2" x14ac:dyDescent="0.25">
      <c r="A135">
        <v>135</v>
      </c>
      <c r="B135">
        <v>100014</v>
      </c>
    </row>
    <row r="136" spans="1:2" x14ac:dyDescent="0.25">
      <c r="A136">
        <v>136</v>
      </c>
      <c r="B136" t="s">
        <v>5</v>
      </c>
    </row>
    <row r="137" spans="1:2" x14ac:dyDescent="0.25">
      <c r="A137">
        <v>137</v>
      </c>
      <c r="B137" t="s">
        <v>121</v>
      </c>
    </row>
    <row r="138" spans="1:2" x14ac:dyDescent="0.25">
      <c r="A138">
        <v>138</v>
      </c>
      <c r="B138" t="s">
        <v>31</v>
      </c>
    </row>
    <row r="139" spans="1:2" x14ac:dyDescent="0.25">
      <c r="A139">
        <v>139</v>
      </c>
      <c r="B139" t="s">
        <v>328</v>
      </c>
    </row>
    <row r="140" spans="1:2" x14ac:dyDescent="0.25">
      <c r="A140">
        <v>140</v>
      </c>
      <c r="B140" t="s">
        <v>9</v>
      </c>
    </row>
    <row r="141" spans="1:2" x14ac:dyDescent="0.25">
      <c r="A141">
        <v>141</v>
      </c>
      <c r="B141" t="s">
        <v>329</v>
      </c>
    </row>
    <row r="142" spans="1:2" x14ac:dyDescent="0.25">
      <c r="A142">
        <v>142</v>
      </c>
      <c r="B142" t="s">
        <v>325</v>
      </c>
    </row>
    <row r="143" spans="1:2" x14ac:dyDescent="0.25">
      <c r="A143">
        <v>143</v>
      </c>
      <c r="B143" t="s">
        <v>4</v>
      </c>
    </row>
    <row r="144" spans="1:2" x14ac:dyDescent="0.25">
      <c r="A144">
        <v>144</v>
      </c>
      <c r="B144">
        <v>26</v>
      </c>
    </row>
    <row r="145" spans="1:2" x14ac:dyDescent="0.25">
      <c r="A145">
        <v>145</v>
      </c>
      <c r="B145">
        <v>10133</v>
      </c>
    </row>
    <row r="146" spans="1:2" x14ac:dyDescent="0.25">
      <c r="A146">
        <v>146</v>
      </c>
      <c r="B146" t="s">
        <v>325</v>
      </c>
    </row>
    <row r="147" spans="1:2" x14ac:dyDescent="0.25">
      <c r="A147">
        <v>147</v>
      </c>
      <c r="B147" t="s">
        <v>70</v>
      </c>
    </row>
    <row r="148" spans="1:2" x14ac:dyDescent="0.25">
      <c r="A148">
        <v>148</v>
      </c>
      <c r="B148">
        <v>3</v>
      </c>
    </row>
    <row r="149" spans="1:2" x14ac:dyDescent="0.25">
      <c r="A149">
        <v>149</v>
      </c>
      <c r="B149">
        <v>3000</v>
      </c>
    </row>
    <row r="150" spans="1:2" x14ac:dyDescent="0.25">
      <c r="A150">
        <v>150</v>
      </c>
      <c r="B150" t="s">
        <v>5</v>
      </c>
    </row>
    <row r="151" spans="1:2" x14ac:dyDescent="0.25">
      <c r="A151">
        <v>151</v>
      </c>
      <c r="B151" t="s">
        <v>261</v>
      </c>
    </row>
    <row r="152" spans="1:2" x14ac:dyDescent="0.25">
      <c r="A152">
        <v>152</v>
      </c>
      <c r="B152" t="s">
        <v>25</v>
      </c>
    </row>
    <row r="153" spans="1:2" x14ac:dyDescent="0.25">
      <c r="A153">
        <v>153</v>
      </c>
      <c r="B153" t="s">
        <v>330</v>
      </c>
    </row>
    <row r="154" spans="1:2" x14ac:dyDescent="0.25">
      <c r="A154">
        <v>154</v>
      </c>
      <c r="B154" t="s">
        <v>9</v>
      </c>
    </row>
    <row r="155" spans="1:2" x14ac:dyDescent="0.25">
      <c r="A155">
        <v>155</v>
      </c>
      <c r="B155" t="s">
        <v>331</v>
      </c>
    </row>
    <row r="156" spans="1:2" x14ac:dyDescent="0.25">
      <c r="A156">
        <v>156</v>
      </c>
      <c r="B156" t="s">
        <v>325</v>
      </c>
    </row>
    <row r="157" spans="1:2" x14ac:dyDescent="0.25">
      <c r="A157">
        <v>157</v>
      </c>
      <c r="B157" t="s">
        <v>52</v>
      </c>
    </row>
    <row r="158" spans="1:2" x14ac:dyDescent="0.25">
      <c r="A158">
        <v>158</v>
      </c>
      <c r="B158">
        <v>26</v>
      </c>
    </row>
    <row r="159" spans="1:2" x14ac:dyDescent="0.25">
      <c r="A159">
        <v>159</v>
      </c>
      <c r="B159">
        <v>90314</v>
      </c>
    </row>
    <row r="160" spans="1:2" x14ac:dyDescent="0.25">
      <c r="A160">
        <v>160</v>
      </c>
      <c r="B160" t="s">
        <v>309</v>
      </c>
    </row>
    <row r="161" spans="1:2" x14ac:dyDescent="0.25">
      <c r="A161">
        <v>161</v>
      </c>
      <c r="B161" t="s">
        <v>28</v>
      </c>
    </row>
    <row r="162" spans="1:2" x14ac:dyDescent="0.25">
      <c r="A162">
        <v>162</v>
      </c>
      <c r="B162">
        <v>38</v>
      </c>
    </row>
    <row r="163" spans="1:2" x14ac:dyDescent="0.25">
      <c r="A163">
        <v>163</v>
      </c>
      <c r="B163">
        <v>17714</v>
      </c>
    </row>
    <row r="164" spans="1:2" x14ac:dyDescent="0.25">
      <c r="A164">
        <v>164</v>
      </c>
      <c r="B164" t="s">
        <v>5</v>
      </c>
    </row>
    <row r="165" spans="1:2" x14ac:dyDescent="0.25">
      <c r="A165">
        <v>165</v>
      </c>
      <c r="B165" t="s">
        <v>6</v>
      </c>
    </row>
    <row r="166" spans="1:2" x14ac:dyDescent="0.25">
      <c r="A166">
        <v>166</v>
      </c>
      <c r="B166" t="s">
        <v>298</v>
      </c>
    </row>
    <row r="167" spans="1:2" x14ac:dyDescent="0.25">
      <c r="A167">
        <v>167</v>
      </c>
      <c r="B167" t="s">
        <v>332</v>
      </c>
    </row>
    <row r="168" spans="1:2" x14ac:dyDescent="0.25">
      <c r="A168">
        <v>168</v>
      </c>
      <c r="B168" t="s">
        <v>9</v>
      </c>
    </row>
    <row r="169" spans="1:2" x14ac:dyDescent="0.25">
      <c r="A169">
        <v>169</v>
      </c>
      <c r="B169" t="s">
        <v>333</v>
      </c>
    </row>
    <row r="170" spans="1:2" x14ac:dyDescent="0.25">
      <c r="A170">
        <v>170</v>
      </c>
      <c r="B170" t="s">
        <v>309</v>
      </c>
    </row>
    <row r="171" spans="1:2" x14ac:dyDescent="0.25">
      <c r="A171">
        <v>171</v>
      </c>
      <c r="B171" t="s">
        <v>71</v>
      </c>
    </row>
    <row r="172" spans="1:2" x14ac:dyDescent="0.25">
      <c r="A172">
        <v>172</v>
      </c>
      <c r="B172">
        <v>42</v>
      </c>
    </row>
    <row r="173" spans="1:2" x14ac:dyDescent="0.25">
      <c r="A173">
        <v>173</v>
      </c>
      <c r="B173">
        <v>147714</v>
      </c>
    </row>
    <row r="174" spans="1:2" x14ac:dyDescent="0.25">
      <c r="A174">
        <v>174</v>
      </c>
      <c r="B174" t="s">
        <v>322</v>
      </c>
    </row>
    <row r="175" spans="1:2" x14ac:dyDescent="0.25">
      <c r="A175">
        <v>175</v>
      </c>
      <c r="B175" t="s">
        <v>12</v>
      </c>
    </row>
    <row r="176" spans="1:2" x14ac:dyDescent="0.25">
      <c r="A176">
        <v>176</v>
      </c>
      <c r="B176">
        <v>24</v>
      </c>
    </row>
    <row r="177" spans="1:2" x14ac:dyDescent="0.25">
      <c r="A177">
        <v>177</v>
      </c>
      <c r="B177">
        <v>1077</v>
      </c>
    </row>
    <row r="178" spans="1:2" x14ac:dyDescent="0.25">
      <c r="A178">
        <v>178</v>
      </c>
      <c r="B178" t="s">
        <v>5</v>
      </c>
    </row>
    <row r="179" spans="1:2" x14ac:dyDescent="0.25">
      <c r="A179">
        <v>179</v>
      </c>
      <c r="B179" t="s">
        <v>30</v>
      </c>
    </row>
    <row r="180" spans="1:2" x14ac:dyDescent="0.25">
      <c r="A180">
        <v>180</v>
      </c>
      <c r="B180" t="s">
        <v>298</v>
      </c>
    </row>
    <row r="181" spans="1:2" x14ac:dyDescent="0.25">
      <c r="A181">
        <v>181</v>
      </c>
      <c r="B181" t="s">
        <v>334</v>
      </c>
    </row>
    <row r="182" spans="1:2" x14ac:dyDescent="0.25">
      <c r="A182">
        <v>182</v>
      </c>
      <c r="B182" t="s">
        <v>9</v>
      </c>
    </row>
    <row r="183" spans="1:2" x14ac:dyDescent="0.25">
      <c r="A183">
        <v>183</v>
      </c>
      <c r="B183" t="s">
        <v>335</v>
      </c>
    </row>
    <row r="184" spans="1:2" x14ac:dyDescent="0.25">
      <c r="A184">
        <v>184</v>
      </c>
      <c r="B184" t="s">
        <v>309</v>
      </c>
    </row>
    <row r="185" spans="1:2" x14ac:dyDescent="0.25">
      <c r="A185">
        <v>185</v>
      </c>
      <c r="B185" t="s">
        <v>76</v>
      </c>
    </row>
    <row r="186" spans="1:2" x14ac:dyDescent="0.25">
      <c r="A186">
        <v>186</v>
      </c>
      <c r="B186">
        <v>35</v>
      </c>
    </row>
    <row r="187" spans="1:2" x14ac:dyDescent="0.25">
      <c r="A187">
        <v>187</v>
      </c>
      <c r="B187">
        <v>1421</v>
      </c>
    </row>
    <row r="188" spans="1:2" x14ac:dyDescent="0.25">
      <c r="A188">
        <v>188</v>
      </c>
      <c r="B188" t="s">
        <v>309</v>
      </c>
    </row>
    <row r="189" spans="1:2" x14ac:dyDescent="0.25">
      <c r="A189">
        <v>189</v>
      </c>
      <c r="B189" t="s">
        <v>84</v>
      </c>
    </row>
    <row r="190" spans="1:2" x14ac:dyDescent="0.25">
      <c r="A190">
        <v>190</v>
      </c>
      <c r="B190">
        <v>24</v>
      </c>
    </row>
    <row r="191" spans="1:2" x14ac:dyDescent="0.25">
      <c r="A191">
        <v>191</v>
      </c>
      <c r="B191">
        <v>101400</v>
      </c>
    </row>
    <row r="192" spans="1:2" x14ac:dyDescent="0.25">
      <c r="A192">
        <v>192</v>
      </c>
      <c r="B192" t="s">
        <v>5</v>
      </c>
    </row>
    <row r="193" spans="1:2" x14ac:dyDescent="0.25">
      <c r="A193">
        <v>193</v>
      </c>
      <c r="B193" t="s">
        <v>47</v>
      </c>
    </row>
    <row r="194" spans="1:2" x14ac:dyDescent="0.25">
      <c r="A194">
        <v>194</v>
      </c>
      <c r="B194" t="s">
        <v>336</v>
      </c>
    </row>
    <row r="195" spans="1:2" x14ac:dyDescent="0.25">
      <c r="A195">
        <v>195</v>
      </c>
      <c r="B195" t="s">
        <v>337</v>
      </c>
    </row>
    <row r="196" spans="1:2" x14ac:dyDescent="0.25">
      <c r="A196">
        <v>196</v>
      </c>
      <c r="B196" t="s">
        <v>9</v>
      </c>
    </row>
    <row r="197" spans="1:2" x14ac:dyDescent="0.25">
      <c r="A197">
        <v>197</v>
      </c>
    </row>
    <row r="198" spans="1:2" x14ac:dyDescent="0.25">
      <c r="A198">
        <v>198</v>
      </c>
    </row>
    <row r="199" spans="1:2" x14ac:dyDescent="0.25">
      <c r="A199">
        <v>199</v>
      </c>
    </row>
    <row r="200" spans="1:2" x14ac:dyDescent="0.25">
      <c r="A200">
        <v>200</v>
      </c>
    </row>
    <row r="201" spans="1:2" x14ac:dyDescent="0.25">
      <c r="A201">
        <v>201</v>
      </c>
    </row>
    <row r="202" spans="1:2" x14ac:dyDescent="0.25">
      <c r="A202">
        <v>202</v>
      </c>
    </row>
    <row r="203" spans="1:2" x14ac:dyDescent="0.25">
      <c r="A203">
        <v>203</v>
      </c>
    </row>
    <row r="204" spans="1:2" x14ac:dyDescent="0.25">
      <c r="A204">
        <v>204</v>
      </c>
    </row>
    <row r="205" spans="1:2" x14ac:dyDescent="0.25">
      <c r="A205">
        <v>205</v>
      </c>
    </row>
    <row r="206" spans="1:2" x14ac:dyDescent="0.25">
      <c r="A206">
        <v>206</v>
      </c>
    </row>
    <row r="207" spans="1:2" x14ac:dyDescent="0.25">
      <c r="A207">
        <v>207</v>
      </c>
    </row>
    <row r="208" spans="1:2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  <row r="218" spans="1:1" x14ac:dyDescent="0.25">
      <c r="A218">
        <v>218</v>
      </c>
    </row>
    <row r="219" spans="1:1" x14ac:dyDescent="0.25">
      <c r="A219">
        <v>219</v>
      </c>
    </row>
    <row r="220" spans="1:1" x14ac:dyDescent="0.25">
      <c r="A220">
        <v>220</v>
      </c>
    </row>
    <row r="221" spans="1:1" x14ac:dyDescent="0.25">
      <c r="A221">
        <v>221</v>
      </c>
    </row>
    <row r="222" spans="1:1" x14ac:dyDescent="0.25">
      <c r="A222">
        <v>222</v>
      </c>
    </row>
    <row r="223" spans="1:1" x14ac:dyDescent="0.25">
      <c r="A223">
        <v>223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3"/>
  <sheetViews>
    <sheetView topLeftCell="D1" workbookViewId="0">
      <selection activeCell="N2" sqref="N2:N15"/>
    </sheetView>
  </sheetViews>
  <sheetFormatPr defaultRowHeight="15" x14ac:dyDescent="0.25"/>
  <cols>
    <col min="1" max="1" width="4" bestFit="1" customWidth="1"/>
    <col min="2" max="2" width="40.5703125" bestFit="1" customWidth="1"/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</cols>
  <sheetData>
    <row r="1" spans="1:27" x14ac:dyDescent="0.25">
      <c r="A1">
        <v>1</v>
      </c>
      <c r="B1" t="s">
        <v>265</v>
      </c>
      <c r="C1" t="s">
        <v>157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266</v>
      </c>
      <c r="C2" t="str">
        <f>C1</f>
        <v>Week 05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Cardinals</v>
      </c>
      <c r="J2">
        <f t="shared" ref="J2:L17" si="0">VLOOKUP(F2,$A:$B,2,FALSE)</f>
        <v>3</v>
      </c>
      <c r="K2" t="str">
        <f t="shared" si="0"/>
        <v>Rams</v>
      </c>
      <c r="L2">
        <f t="shared" si="0"/>
        <v>17</v>
      </c>
      <c r="M2" t="str">
        <f>IF(J2=L2,"No Bet",IF(J2&gt;L2,I2,K2))</f>
        <v>Rams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'Rams' then ft.TeamId else ut.TeamId end WinnerTeamId, case when ft.TeamOtherName = 'Cardinals' then 3 else 17 end FavoriteScore, case when ut.TeamOtherName = 'Cardinals' then 3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'Cardinals' and ut.TeamOtherName = 'Rams') or (ft.TeamOtherName = 'Rams' and ut.TeamOtherName = 'Cardinals'))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61</v>
      </c>
      <c r="C3" t="str">
        <f t="shared" ref="C3:C17" si="1">C2</f>
        <v>Week 05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Eagles</v>
      </c>
      <c r="J3">
        <f t="shared" si="0"/>
        <v>14</v>
      </c>
      <c r="K3" t="str">
        <f t="shared" si="0"/>
        <v>Steelers</v>
      </c>
      <c r="L3">
        <f t="shared" si="0"/>
        <v>16</v>
      </c>
      <c r="M3" t="str">
        <f t="shared" ref="M3:M17" si="2">IF(J3=L3,"No Bet",IF(J3&gt;L3,I3,K3))</f>
        <v>Steelers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'Steelers' then ft.TeamId else ut.TeamId end WinnerTeamId, case when ft.TeamOtherName = 'Eagles' then 14 else 16 end FavoriteScore, case when ut.TeamOtherName = 'Eagles' then 14 else 16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'Eagles' and ut.TeamOtherName = 'Steelers') or (ft.TeamOtherName = 'Steelers' and ut.TeamOtherName = 'Eagles'))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3</v>
      </c>
      <c r="C4" t="str">
        <f t="shared" si="1"/>
        <v>Week 05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Packers</v>
      </c>
      <c r="J4">
        <f t="shared" si="0"/>
        <v>27</v>
      </c>
      <c r="K4" t="str">
        <f>VLOOKUP(G4,$A:$B,2,FALSE)</f>
        <v>Colts</v>
      </c>
      <c r="L4">
        <f t="shared" si="0"/>
        <v>30</v>
      </c>
      <c r="M4" t="str">
        <f t="shared" si="2"/>
        <v>Colts</v>
      </c>
      <c r="N4" t="str">
        <f t="shared" si="3"/>
        <v>insert into GameResult select gs.GameSpreadId,case when ft.TeamOtherName = 'Colts' then ft.TeamId else ut.TeamId end WinnerTeamId, case when ft.TeamOtherName = 'Packers' then 27 else 30 end FavoriteScore, case when ut.TeamOtherName = 'Packers' then 27 else 30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'Packers' and ut.TeamOtherName = 'Colts') or (ft.TeamOtherName = 'Colts' and ut.TeamOtherName = 'Packers'))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3000</v>
      </c>
      <c r="C5" t="str">
        <f t="shared" si="1"/>
        <v>Week 05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Browns</v>
      </c>
      <c r="J5">
        <f t="shared" si="0"/>
        <v>27</v>
      </c>
      <c r="K5" t="str">
        <f t="shared" si="0"/>
        <v>Giants</v>
      </c>
      <c r="L5">
        <f t="shared" si="0"/>
        <v>41</v>
      </c>
      <c r="M5" t="str">
        <f t="shared" si="2"/>
        <v>Giants</v>
      </c>
      <c r="N5" t="str">
        <f t="shared" si="3"/>
        <v>insert into GameResult select gs.GameSpreadId,case when ft.TeamOtherName = 'Giants' then ft.TeamId else ut.TeamId end WinnerTeamId, case when ft.TeamOtherName = 'Browns' then 27 else 41 end FavoriteScore, case when ut.TeamOtherName = 'Browns' then 27 else 41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'Browns' and ut.TeamOtherName = 'Giants') or (ft.TeamOtherName = 'Giants' and ut.TeamOtherName = 'Browns'))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267</v>
      </c>
      <c r="C6" t="str">
        <f t="shared" si="1"/>
        <v>Week 05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Falcons</v>
      </c>
      <c r="J6">
        <f t="shared" si="0"/>
        <v>24</v>
      </c>
      <c r="K6" t="str">
        <f t="shared" si="0"/>
        <v>Redskins</v>
      </c>
      <c r="L6">
        <f t="shared" si="0"/>
        <v>17</v>
      </c>
      <c r="M6" t="str">
        <f t="shared" si="2"/>
        <v>Falcons</v>
      </c>
      <c r="N6" t="str">
        <f t="shared" si="3"/>
        <v>insert into GameResult select gs.GameSpreadId,case when ft.TeamOtherName = 'Falcons' then ft.TeamId else ut.TeamId end WinnerTeamId, case when ft.TeamOtherName = 'Falcons' then 24 else 17 end FavoriteScore, case when ut.TeamOtherName = 'Falcons' then 24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'Falcons' and ut.TeamOtherName = 'Redskins') or (ft.TeamOtherName = 'Redskins' and ut.TeamOtherName = 'Falcons'))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23</v>
      </c>
      <c r="C7" t="str">
        <f t="shared" si="1"/>
        <v>Week 05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Dolphins</v>
      </c>
      <c r="J7">
        <f t="shared" si="0"/>
        <v>17</v>
      </c>
      <c r="K7" t="str">
        <f t="shared" si="0"/>
        <v>Bengals</v>
      </c>
      <c r="L7">
        <f t="shared" si="0"/>
        <v>13</v>
      </c>
      <c r="M7" t="str">
        <f t="shared" si="2"/>
        <v>Dolphins</v>
      </c>
      <c r="N7" t="str">
        <f t="shared" si="3"/>
        <v>insert into GameResult select gs.GameSpreadId,case when ft.TeamOtherName = 'Dolphins' then ft.TeamId else ut.TeamId end WinnerTeamId, case when ft.TeamOtherName = 'Dolphins' then 17 else 13 end FavoriteScore, case when ut.TeamOtherName = 'Dolphins' then 17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'Dolphins' and ut.TeamOtherName = 'Bengals') or (ft.TeamOtherName = 'Bengals' and ut.TeamOtherName = 'Dolphins'))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17</v>
      </c>
      <c r="C8" t="str">
        <f t="shared" si="1"/>
        <v>Week 05</v>
      </c>
      <c r="D8">
        <v>13</v>
      </c>
      <c r="E8">
        <f t="shared" si="4"/>
        <v>86</v>
      </c>
      <c r="F8">
        <f t="shared" si="5"/>
        <v>87</v>
      </c>
      <c r="G8">
        <f t="shared" si="6"/>
        <v>90</v>
      </c>
      <c r="H8">
        <f t="shared" si="7"/>
        <v>91</v>
      </c>
      <c r="I8" t="str">
        <f t="shared" si="8"/>
        <v>Ravens</v>
      </c>
      <c r="J8">
        <f t="shared" si="0"/>
        <v>9</v>
      </c>
      <c r="K8" t="str">
        <f t="shared" si="0"/>
        <v>Chiefs</v>
      </c>
      <c r="L8">
        <f t="shared" si="0"/>
        <v>6</v>
      </c>
      <c r="M8" t="str">
        <f t="shared" si="2"/>
        <v>Ravens</v>
      </c>
      <c r="N8" t="str">
        <f t="shared" si="3"/>
        <v>insert into GameResult select gs.GameSpreadId,case when ft.TeamOtherName = 'Ravens' then ft.TeamId else ut.TeamId end WinnerTeamId, case when ft.TeamOtherName = 'Ravens' then 9 else 6 end FavoriteScore, case when ut.TeamOtherName = 'Ravens' then 9 else 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'Ravens' and ut.TeamOtherName = 'Chiefs') or (ft.TeamOtherName = 'Chiefs' and ut.TeamOtherName = 'Ravens'))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7307</v>
      </c>
      <c r="C9" t="str">
        <f t="shared" si="1"/>
        <v>Week 05</v>
      </c>
      <c r="D9">
        <v>14</v>
      </c>
      <c r="E9">
        <f t="shared" si="4"/>
        <v>100</v>
      </c>
      <c r="F9">
        <f t="shared" si="5"/>
        <v>101</v>
      </c>
      <c r="G9">
        <f t="shared" si="6"/>
        <v>104</v>
      </c>
      <c r="H9">
        <f t="shared" si="7"/>
        <v>105</v>
      </c>
      <c r="I9" t="str">
        <f t="shared" si="8"/>
        <v>Seahawks</v>
      </c>
      <c r="J9">
        <f t="shared" si="0"/>
        <v>16</v>
      </c>
      <c r="K9" t="str">
        <f t="shared" si="0"/>
        <v>Panthers</v>
      </c>
      <c r="L9">
        <f t="shared" si="0"/>
        <v>12</v>
      </c>
      <c r="M9" t="str">
        <f t="shared" si="2"/>
        <v>Seahawks</v>
      </c>
      <c r="N9" t="str">
        <f t="shared" si="3"/>
        <v>insert into GameResult select gs.GameSpreadId,case when ft.TeamOtherName = 'Seahawks' then ft.TeamId else ut.TeamId end WinnerTeamId, case when ft.TeamOtherName = 'Seahawks' then 16 else 12 end FavoriteScore, case when ut.TeamOtherName = 'Seahawks' then 16 else 12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'Seahawks' and ut.TeamOtherName = 'Panthers') or (ft.TeamOtherName = 'Panthers' and ut.TeamOtherName = 'Seahawks'))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05</v>
      </c>
      <c r="D10">
        <v>14</v>
      </c>
      <c r="E10">
        <f t="shared" si="4"/>
        <v>114</v>
      </c>
      <c r="F10">
        <f t="shared" si="5"/>
        <v>115</v>
      </c>
      <c r="G10">
        <f t="shared" si="6"/>
        <v>118</v>
      </c>
      <c r="H10">
        <f t="shared" si="7"/>
        <v>119</v>
      </c>
      <c r="I10" t="str">
        <f t="shared" si="8"/>
        <v>Bears</v>
      </c>
      <c r="J10">
        <f t="shared" si="0"/>
        <v>41</v>
      </c>
      <c r="K10" t="str">
        <f t="shared" si="0"/>
        <v>Jaguars</v>
      </c>
      <c r="L10">
        <f t="shared" si="0"/>
        <v>3</v>
      </c>
      <c r="M10" t="str">
        <f t="shared" si="2"/>
        <v>Bears</v>
      </c>
      <c r="N10" t="str">
        <f t="shared" si="3"/>
        <v>insert into GameResult select gs.GameSpreadId,case when ft.TeamOtherName = 'Bears' then ft.TeamId else ut.TeamId end WinnerTeamId, case when ft.TeamOtherName = 'Bears' then 41 else 3 end FavoriteScore, case when ut.TeamOtherName = 'Bears' then 41 else 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'Bears' and ut.TeamOtherName = 'Jaguars') or (ft.TeamOtherName = 'Jaguars' and ut.TeamOtherName = 'Bears'))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102</v>
      </c>
      <c r="C11" t="str">
        <f t="shared" si="1"/>
        <v>Week 05</v>
      </c>
      <c r="D11">
        <v>14</v>
      </c>
      <c r="E11">
        <f t="shared" si="4"/>
        <v>128</v>
      </c>
      <c r="F11">
        <f t="shared" si="5"/>
        <v>129</v>
      </c>
      <c r="G11">
        <f t="shared" si="6"/>
        <v>132</v>
      </c>
      <c r="H11">
        <f t="shared" si="7"/>
        <v>133</v>
      </c>
      <c r="I11" t="str">
        <f t="shared" si="8"/>
        <v>Broncos</v>
      </c>
      <c r="J11">
        <f t="shared" si="0"/>
        <v>21</v>
      </c>
      <c r="K11" t="str">
        <f t="shared" si="0"/>
        <v>Patriots</v>
      </c>
      <c r="L11">
        <f t="shared" si="0"/>
        <v>31</v>
      </c>
      <c r="M11" t="str">
        <f t="shared" si="2"/>
        <v>Patriots</v>
      </c>
      <c r="N11" t="str">
        <f t="shared" si="3"/>
        <v>insert into GameResult select gs.GameSpreadId,case when ft.TeamOtherName = 'Patriots' then ft.TeamId else ut.TeamId end WinnerTeamId, case when ft.TeamOtherName = 'Broncos' then 21 else 31 end FavoriteScore, case when ut.TeamOtherName = 'Broncos' then 21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'Broncos' and ut.TeamOtherName = 'Patriots') or (ft.TeamOtherName = 'Patriots' and ut.TeamOtherName = 'Broncos'))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87</v>
      </c>
      <c r="C12" t="str">
        <f t="shared" si="1"/>
        <v>Week 05</v>
      </c>
      <c r="D12">
        <v>14</v>
      </c>
      <c r="E12">
        <f t="shared" si="4"/>
        <v>142</v>
      </c>
      <c r="F12">
        <f t="shared" si="5"/>
        <v>143</v>
      </c>
      <c r="G12">
        <f t="shared" si="6"/>
        <v>146</v>
      </c>
      <c r="H12">
        <f t="shared" si="7"/>
        <v>147</v>
      </c>
      <c r="I12" t="str">
        <f t="shared" si="8"/>
        <v>Bills</v>
      </c>
      <c r="J12">
        <f t="shared" si="0"/>
        <v>3</v>
      </c>
      <c r="K12" t="str">
        <f t="shared" si="0"/>
        <v>49ers</v>
      </c>
      <c r="L12">
        <f t="shared" si="0"/>
        <v>45</v>
      </c>
      <c r="M12" t="str">
        <f t="shared" si="2"/>
        <v>49ers</v>
      </c>
      <c r="N12" t="str">
        <f t="shared" si="3"/>
        <v>insert into GameResult select gs.GameSpreadId,case when ft.TeamOtherName = '49ers' then ft.TeamId else ut.TeamId end WinnerTeamId, case when ft.TeamOtherName = 'Bills' then 3 else 45 end FavoriteScore, case when ut.TeamOtherName = 'Bills' then 3 else 45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'Bills' and ut.TeamOtherName = '49ers') or (ft.TeamOtherName = '49ers' and ut.TeamOtherName = 'Bills'))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268</v>
      </c>
      <c r="C13" t="str">
        <f t="shared" si="1"/>
        <v>Week 05</v>
      </c>
      <c r="D13">
        <v>14</v>
      </c>
      <c r="E13">
        <f t="shared" si="4"/>
        <v>156</v>
      </c>
      <c r="F13">
        <f t="shared" si="5"/>
        <v>157</v>
      </c>
      <c r="G13">
        <f t="shared" si="6"/>
        <v>160</v>
      </c>
      <c r="H13">
        <f t="shared" si="7"/>
        <v>161</v>
      </c>
      <c r="I13" t="str">
        <f t="shared" si="8"/>
        <v>Titans</v>
      </c>
      <c r="J13">
        <f t="shared" si="0"/>
        <v>7</v>
      </c>
      <c r="K13" t="str">
        <f t="shared" si="0"/>
        <v>Vikings</v>
      </c>
      <c r="L13">
        <f t="shared" si="0"/>
        <v>30</v>
      </c>
      <c r="M13" t="str">
        <f t="shared" si="2"/>
        <v>Vikings</v>
      </c>
      <c r="N13" t="str">
        <f t="shared" si="3"/>
        <v>insert into GameResult select gs.GameSpreadId,case when ft.TeamOtherName = 'Vikings' then ft.TeamId else ut.TeamId end WinnerTeamId, case when ft.TeamOtherName = 'Titans' then 7 else 30 end FavoriteScore, case when ut.TeamOtherName = 'Titans' then 7 else 30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'Titans' and ut.TeamOtherName = 'Vikings') or (ft.TeamOtherName = 'Vikings' and ut.TeamOtherName = 'Titans'))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05</v>
      </c>
      <c r="D14">
        <v>14</v>
      </c>
      <c r="E14">
        <f t="shared" si="4"/>
        <v>170</v>
      </c>
      <c r="F14">
        <f t="shared" si="5"/>
        <v>171</v>
      </c>
      <c r="G14">
        <f t="shared" si="6"/>
        <v>174</v>
      </c>
      <c r="H14">
        <f t="shared" si="7"/>
        <v>175</v>
      </c>
      <c r="I14" t="str">
        <f t="shared" si="8"/>
        <v>Chargers</v>
      </c>
      <c r="J14">
        <f t="shared" si="0"/>
        <v>24</v>
      </c>
      <c r="K14" t="str">
        <f t="shared" si="0"/>
        <v>Saints</v>
      </c>
      <c r="L14">
        <f t="shared" si="0"/>
        <v>31</v>
      </c>
      <c r="M14" t="str">
        <f t="shared" si="2"/>
        <v>Saints</v>
      </c>
      <c r="N14" t="str">
        <f t="shared" si="3"/>
        <v>insert into GameResult select gs.GameSpreadId,case when ft.TeamOtherName = 'Saints' then ft.TeamId else ut.TeamId end WinnerTeamId, case when ft.TeamOtherName = 'Chargers' then 24 else 31 end FavoriteScore, case when ut.TeamOtherName = 'Chargers' then 24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'Chargers' and ut.TeamOtherName = 'Saints') or (ft.TeamOtherName = 'Saints' and ut.TeamOtherName = 'Chargers'))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269</v>
      </c>
      <c r="C15" t="str">
        <f t="shared" si="1"/>
        <v>Week 05</v>
      </c>
      <c r="D15">
        <v>14</v>
      </c>
      <c r="E15">
        <f t="shared" si="4"/>
        <v>184</v>
      </c>
      <c r="F15">
        <f t="shared" si="5"/>
        <v>185</v>
      </c>
      <c r="G15">
        <f t="shared" si="6"/>
        <v>188</v>
      </c>
      <c r="H15">
        <f t="shared" si="7"/>
        <v>189</v>
      </c>
      <c r="I15" t="str">
        <f t="shared" si="8"/>
        <v>Texans</v>
      </c>
      <c r="J15">
        <f t="shared" si="0"/>
        <v>23</v>
      </c>
      <c r="K15" t="str">
        <f t="shared" si="0"/>
        <v>Jets</v>
      </c>
      <c r="L15">
        <f t="shared" si="0"/>
        <v>17</v>
      </c>
      <c r="M15" t="str">
        <f t="shared" si="2"/>
        <v>Texans</v>
      </c>
      <c r="N15" t="str">
        <f t="shared" si="3"/>
        <v>insert into GameResult select gs.GameSpreadId,case when ft.TeamOtherName = 'Texans' then ft.TeamId else ut.TeamId end WinnerTeamId, case when ft.TeamOtherName = 'Texans' then 23 else 17 end FavoriteScore, case when ut.TeamOtherName = 'Texans' then 23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'Texans' and ut.TeamOtherName = 'Jets') or (ft.TeamOtherName = 'Jets' and ut.TeamOtherName = 'Texans'))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267</v>
      </c>
      <c r="C16" t="str">
        <f t="shared" si="1"/>
        <v>Week 05</v>
      </c>
      <c r="D16">
        <v>14</v>
      </c>
      <c r="E16">
        <f t="shared" si="4"/>
        <v>198</v>
      </c>
      <c r="F16">
        <f t="shared" si="5"/>
        <v>199</v>
      </c>
      <c r="G16">
        <f t="shared" si="6"/>
        <v>202</v>
      </c>
      <c r="H16">
        <f t="shared" si="7"/>
        <v>203</v>
      </c>
      <c r="I16">
        <f t="shared" si="8"/>
        <v>0</v>
      </c>
      <c r="J16">
        <f t="shared" si="0"/>
        <v>0</v>
      </c>
      <c r="K16">
        <f t="shared" si="0"/>
        <v>0</v>
      </c>
      <c r="L16">
        <f t="shared" si="0"/>
        <v>0</v>
      </c>
      <c r="M16" t="str">
        <f t="shared" si="2"/>
        <v>No Bet</v>
      </c>
      <c r="N16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'0' and ut.TeamOtherName = '0') or (ft.TeamOtherName = '0' and ut.TeamOtherName = '0'))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34</v>
      </c>
      <c r="C17" t="str">
        <f t="shared" si="1"/>
        <v>Week 05</v>
      </c>
      <c r="D17">
        <v>14</v>
      </c>
      <c r="E17">
        <f t="shared" si="4"/>
        <v>212</v>
      </c>
      <c r="F17">
        <f t="shared" si="5"/>
        <v>213</v>
      </c>
      <c r="G17">
        <f t="shared" si="6"/>
        <v>216</v>
      </c>
      <c r="H17">
        <f t="shared" si="7"/>
        <v>217</v>
      </c>
      <c r="I17">
        <f>VLOOKUP(E17,$A:$B,2,FALSE)</f>
        <v>0</v>
      </c>
      <c r="J17">
        <f t="shared" si="0"/>
        <v>0</v>
      </c>
      <c r="K17">
        <f t="shared" si="0"/>
        <v>0</v>
      </c>
      <c r="L17">
        <f t="shared" si="0"/>
        <v>0</v>
      </c>
      <c r="M17" t="str">
        <f t="shared" si="2"/>
        <v>No Bet</v>
      </c>
      <c r="N17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'0' and ut.TeamOtherName = '0') or (ft.TeamOtherName = '0' and ut.TeamOtherName = '0'))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14</v>
      </c>
    </row>
    <row r="19" spans="1:27" x14ac:dyDescent="0.25">
      <c r="A19">
        <v>19</v>
      </c>
      <c r="B19">
        <v>77</v>
      </c>
    </row>
    <row r="20" spans="1:27" x14ac:dyDescent="0.25">
      <c r="A20">
        <v>20</v>
      </c>
      <c r="B20" t="s">
        <v>225</v>
      </c>
    </row>
    <row r="21" spans="1:27" x14ac:dyDescent="0.25">
      <c r="A21">
        <v>21</v>
      </c>
      <c r="B21" t="s">
        <v>75</v>
      </c>
    </row>
    <row r="22" spans="1:27" x14ac:dyDescent="0.25">
      <c r="A22">
        <v>22</v>
      </c>
      <c r="B22">
        <v>16</v>
      </c>
    </row>
    <row r="23" spans="1:27" x14ac:dyDescent="0.25">
      <c r="A23">
        <v>23</v>
      </c>
      <c r="B23">
        <v>1006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102</v>
      </c>
    </row>
    <row r="26" spans="1:27" x14ac:dyDescent="0.25">
      <c r="A26">
        <v>26</v>
      </c>
      <c r="B26" t="s">
        <v>270</v>
      </c>
    </row>
    <row r="27" spans="1:27" x14ac:dyDescent="0.25">
      <c r="A27">
        <v>27</v>
      </c>
      <c r="B27" t="s">
        <v>271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272</v>
      </c>
    </row>
    <row r="30" spans="1:27" x14ac:dyDescent="0.25">
      <c r="A30">
        <v>30</v>
      </c>
      <c r="B30" t="s">
        <v>273</v>
      </c>
    </row>
    <row r="31" spans="1:27" x14ac:dyDescent="0.25">
      <c r="A31">
        <v>31</v>
      </c>
      <c r="B31" t="s">
        <v>71</v>
      </c>
    </row>
    <row r="32" spans="1:27" x14ac:dyDescent="0.25">
      <c r="A32">
        <v>32</v>
      </c>
      <c r="B32">
        <v>27</v>
      </c>
    </row>
    <row r="33" spans="1:2" x14ac:dyDescent="0.25">
      <c r="A33">
        <v>33</v>
      </c>
      <c r="B33">
        <v>71406</v>
      </c>
    </row>
    <row r="34" spans="1:2" x14ac:dyDescent="0.25">
      <c r="A34">
        <v>34</v>
      </c>
      <c r="B34" t="s">
        <v>225</v>
      </c>
    </row>
    <row r="35" spans="1:2" x14ac:dyDescent="0.25">
      <c r="A35">
        <v>35</v>
      </c>
      <c r="B35" t="s">
        <v>55</v>
      </c>
    </row>
    <row r="36" spans="1:2" x14ac:dyDescent="0.25">
      <c r="A36">
        <v>36</v>
      </c>
      <c r="B36">
        <v>30</v>
      </c>
    </row>
    <row r="37" spans="1:2" x14ac:dyDescent="0.25">
      <c r="A37">
        <v>37</v>
      </c>
      <c r="B37">
        <v>31611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261</v>
      </c>
    </row>
    <row r="40" spans="1:2" x14ac:dyDescent="0.25">
      <c r="A40">
        <v>40</v>
      </c>
      <c r="B40" t="s">
        <v>72</v>
      </c>
    </row>
    <row r="41" spans="1:2" x14ac:dyDescent="0.25">
      <c r="A41">
        <v>41</v>
      </c>
      <c r="B41" t="s">
        <v>274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275</v>
      </c>
    </row>
    <row r="44" spans="1:2" x14ac:dyDescent="0.25">
      <c r="A44">
        <v>44</v>
      </c>
      <c r="B44" t="s">
        <v>276</v>
      </c>
    </row>
    <row r="45" spans="1:2" x14ac:dyDescent="0.25">
      <c r="A45">
        <v>45</v>
      </c>
      <c r="B45" t="s">
        <v>35</v>
      </c>
    </row>
    <row r="46" spans="1:2" x14ac:dyDescent="0.25">
      <c r="A46">
        <v>46</v>
      </c>
      <c r="B46">
        <v>27</v>
      </c>
    </row>
    <row r="47" spans="1:2" x14ac:dyDescent="0.25">
      <c r="A47">
        <v>47</v>
      </c>
      <c r="B47">
        <v>14337</v>
      </c>
    </row>
    <row r="48" spans="1:2" x14ac:dyDescent="0.25">
      <c r="A48">
        <v>48</v>
      </c>
      <c r="B48" t="s">
        <v>267</v>
      </c>
    </row>
    <row r="49" spans="1:2" x14ac:dyDescent="0.25">
      <c r="A49">
        <v>49</v>
      </c>
      <c r="B49" t="s">
        <v>4</v>
      </c>
    </row>
    <row r="50" spans="1:2" x14ac:dyDescent="0.25">
      <c r="A50">
        <v>50</v>
      </c>
      <c r="B50">
        <v>41</v>
      </c>
    </row>
    <row r="51" spans="1:2" x14ac:dyDescent="0.25">
      <c r="A51">
        <v>51</v>
      </c>
      <c r="B51">
        <v>72077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193</v>
      </c>
    </row>
    <row r="54" spans="1:2" x14ac:dyDescent="0.25">
      <c r="A54">
        <v>54</v>
      </c>
      <c r="B54" t="s">
        <v>113</v>
      </c>
    </row>
    <row r="55" spans="1:2" x14ac:dyDescent="0.25">
      <c r="A55">
        <v>55</v>
      </c>
      <c r="B55" t="s">
        <v>277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278</v>
      </c>
    </row>
    <row r="58" spans="1:2" x14ac:dyDescent="0.25">
      <c r="A58">
        <v>58</v>
      </c>
      <c r="B58" t="s">
        <v>279</v>
      </c>
    </row>
    <row r="59" spans="1:2" x14ac:dyDescent="0.25">
      <c r="A59">
        <v>59</v>
      </c>
      <c r="B59" t="s">
        <v>40</v>
      </c>
    </row>
    <row r="60" spans="1:2" x14ac:dyDescent="0.25">
      <c r="A60">
        <v>60</v>
      </c>
      <c r="B60">
        <v>24</v>
      </c>
    </row>
    <row r="61" spans="1:2" x14ac:dyDescent="0.25">
      <c r="A61">
        <v>61</v>
      </c>
      <c r="B61">
        <v>7017</v>
      </c>
    </row>
    <row r="62" spans="1:2" x14ac:dyDescent="0.25">
      <c r="A62">
        <v>62</v>
      </c>
      <c r="B62" t="s">
        <v>273</v>
      </c>
    </row>
    <row r="63" spans="1:2" x14ac:dyDescent="0.25">
      <c r="A63">
        <v>63</v>
      </c>
      <c r="B63" t="s">
        <v>28</v>
      </c>
    </row>
    <row r="64" spans="1:2" x14ac:dyDescent="0.25">
      <c r="A64">
        <v>64</v>
      </c>
      <c r="B64">
        <v>17</v>
      </c>
    </row>
    <row r="65" spans="1:2" x14ac:dyDescent="0.25">
      <c r="A65">
        <v>65</v>
      </c>
      <c r="B65">
        <v>737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13</v>
      </c>
    </row>
    <row r="68" spans="1:2" x14ac:dyDescent="0.25">
      <c r="A68">
        <v>68</v>
      </c>
      <c r="B68" t="s">
        <v>98</v>
      </c>
    </row>
    <row r="69" spans="1:2" x14ac:dyDescent="0.25">
      <c r="A69">
        <v>69</v>
      </c>
      <c r="B69" t="s">
        <v>280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281</v>
      </c>
    </row>
    <row r="72" spans="1:2" x14ac:dyDescent="0.25">
      <c r="A72">
        <v>72</v>
      </c>
      <c r="B72" t="s">
        <v>273</v>
      </c>
    </row>
    <row r="73" spans="1:2" x14ac:dyDescent="0.25">
      <c r="A73">
        <v>73</v>
      </c>
      <c r="B73" t="s">
        <v>11</v>
      </c>
    </row>
    <row r="74" spans="1:2" x14ac:dyDescent="0.25">
      <c r="A74">
        <v>74</v>
      </c>
      <c r="B74">
        <v>17</v>
      </c>
    </row>
    <row r="75" spans="1:2" x14ac:dyDescent="0.25">
      <c r="A75">
        <v>75</v>
      </c>
      <c r="B75">
        <v>7100</v>
      </c>
    </row>
    <row r="76" spans="1:2" x14ac:dyDescent="0.25">
      <c r="A76">
        <v>76</v>
      </c>
      <c r="B76" t="s">
        <v>267</v>
      </c>
    </row>
    <row r="77" spans="1:2" x14ac:dyDescent="0.25">
      <c r="A77">
        <v>77</v>
      </c>
      <c r="B77" t="s">
        <v>80</v>
      </c>
    </row>
    <row r="78" spans="1:2" x14ac:dyDescent="0.25">
      <c r="A78">
        <v>78</v>
      </c>
      <c r="B78">
        <v>13</v>
      </c>
    </row>
    <row r="79" spans="1:2" x14ac:dyDescent="0.25">
      <c r="A79">
        <v>79</v>
      </c>
      <c r="B79">
        <v>6007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19</v>
      </c>
    </row>
    <row r="82" spans="1:2" x14ac:dyDescent="0.25">
      <c r="A82">
        <v>82</v>
      </c>
      <c r="B82" t="s">
        <v>25</v>
      </c>
    </row>
    <row r="83" spans="1:2" x14ac:dyDescent="0.25">
      <c r="A83">
        <v>83</v>
      </c>
      <c r="B83" t="s">
        <v>9</v>
      </c>
    </row>
    <row r="84" spans="1:2" x14ac:dyDescent="0.25">
      <c r="A84">
        <v>84</v>
      </c>
      <c r="B84" t="s">
        <v>282</v>
      </c>
    </row>
    <row r="85" spans="1:2" x14ac:dyDescent="0.25">
      <c r="A85">
        <v>85</v>
      </c>
      <c r="B85" t="s">
        <v>266</v>
      </c>
    </row>
    <row r="86" spans="1:2" x14ac:dyDescent="0.25">
      <c r="A86">
        <v>86</v>
      </c>
      <c r="B86" t="s">
        <v>81</v>
      </c>
    </row>
    <row r="87" spans="1:2" x14ac:dyDescent="0.25">
      <c r="A87">
        <v>87</v>
      </c>
      <c r="B87">
        <v>9</v>
      </c>
    </row>
    <row r="88" spans="1:2" x14ac:dyDescent="0.25">
      <c r="A88">
        <v>88</v>
      </c>
      <c r="B88">
        <v>3060</v>
      </c>
    </row>
    <row r="89" spans="1:2" x14ac:dyDescent="0.25">
      <c r="A89">
        <v>89</v>
      </c>
      <c r="B89" t="s">
        <v>283</v>
      </c>
    </row>
    <row r="90" spans="1:2" x14ac:dyDescent="0.25">
      <c r="A90">
        <v>90</v>
      </c>
      <c r="B90" t="s">
        <v>41</v>
      </c>
    </row>
    <row r="91" spans="1:2" x14ac:dyDescent="0.25">
      <c r="A91">
        <v>91</v>
      </c>
      <c r="B91">
        <v>6</v>
      </c>
    </row>
    <row r="92" spans="1:2" x14ac:dyDescent="0.25">
      <c r="A92">
        <v>92</v>
      </c>
      <c r="B92">
        <v>303</v>
      </c>
    </row>
    <row r="93" spans="1:2" x14ac:dyDescent="0.25">
      <c r="A93">
        <v>93</v>
      </c>
      <c r="B93" t="s">
        <v>5</v>
      </c>
    </row>
    <row r="94" spans="1:2" x14ac:dyDescent="0.25">
      <c r="A94">
        <v>94</v>
      </c>
      <c r="B94" t="s">
        <v>13</v>
      </c>
    </row>
    <row r="95" spans="1:2" x14ac:dyDescent="0.25">
      <c r="A95">
        <v>95</v>
      </c>
      <c r="B95" t="s">
        <v>284</v>
      </c>
    </row>
    <row r="96" spans="1:2" x14ac:dyDescent="0.25">
      <c r="A96">
        <v>96</v>
      </c>
      <c r="B96" t="s">
        <v>285</v>
      </c>
    </row>
    <row r="97" spans="1:2" x14ac:dyDescent="0.25">
      <c r="A97">
        <v>97</v>
      </c>
      <c r="B97" t="s">
        <v>9</v>
      </c>
    </row>
    <row r="98" spans="1:2" x14ac:dyDescent="0.25">
      <c r="A98">
        <v>98</v>
      </c>
      <c r="B98" t="s">
        <v>286</v>
      </c>
    </row>
    <row r="99" spans="1:2" x14ac:dyDescent="0.25">
      <c r="A99">
        <v>99</v>
      </c>
      <c r="B99" t="s">
        <v>267</v>
      </c>
    </row>
    <row r="100" spans="1:2" x14ac:dyDescent="0.25">
      <c r="A100">
        <v>100</v>
      </c>
      <c r="B100" t="s">
        <v>60</v>
      </c>
    </row>
    <row r="101" spans="1:2" x14ac:dyDescent="0.25">
      <c r="A101">
        <v>101</v>
      </c>
      <c r="B101">
        <v>16</v>
      </c>
    </row>
    <row r="102" spans="1:2" x14ac:dyDescent="0.25">
      <c r="A102">
        <v>102</v>
      </c>
      <c r="B102">
        <v>3373</v>
      </c>
    </row>
    <row r="103" spans="1:2" x14ac:dyDescent="0.25">
      <c r="A103">
        <v>103</v>
      </c>
      <c r="B103" t="s">
        <v>283</v>
      </c>
    </row>
    <row r="104" spans="1:2" x14ac:dyDescent="0.25">
      <c r="A104">
        <v>104</v>
      </c>
      <c r="B104" t="s">
        <v>64</v>
      </c>
    </row>
    <row r="105" spans="1:2" x14ac:dyDescent="0.25">
      <c r="A105">
        <v>105</v>
      </c>
      <c r="B105">
        <v>12</v>
      </c>
    </row>
    <row r="106" spans="1:2" x14ac:dyDescent="0.25">
      <c r="A106">
        <v>106</v>
      </c>
      <c r="B106">
        <v>372</v>
      </c>
    </row>
    <row r="107" spans="1:2" x14ac:dyDescent="0.25">
      <c r="A107">
        <v>107</v>
      </c>
      <c r="B107" t="s">
        <v>5</v>
      </c>
    </row>
    <row r="108" spans="1:2" x14ac:dyDescent="0.25">
      <c r="A108">
        <v>108</v>
      </c>
      <c r="B108" t="s">
        <v>86</v>
      </c>
    </row>
    <row r="109" spans="1:2" x14ac:dyDescent="0.25">
      <c r="A109">
        <v>109</v>
      </c>
      <c r="B109" t="s">
        <v>287</v>
      </c>
    </row>
    <row r="110" spans="1:2" x14ac:dyDescent="0.25">
      <c r="A110">
        <v>110</v>
      </c>
      <c r="B110" t="s">
        <v>288</v>
      </c>
    </row>
    <row r="111" spans="1:2" x14ac:dyDescent="0.25">
      <c r="A111">
        <v>111</v>
      </c>
      <c r="B111" t="s">
        <v>9</v>
      </c>
    </row>
    <row r="112" spans="1:2" x14ac:dyDescent="0.25">
      <c r="A112">
        <v>112</v>
      </c>
      <c r="B112" t="s">
        <v>289</v>
      </c>
    </row>
    <row r="113" spans="1:2" x14ac:dyDescent="0.25">
      <c r="A113">
        <v>113</v>
      </c>
      <c r="B113" t="s">
        <v>266</v>
      </c>
    </row>
    <row r="114" spans="1:2" x14ac:dyDescent="0.25">
      <c r="A114">
        <v>114</v>
      </c>
      <c r="B114" t="s">
        <v>56</v>
      </c>
    </row>
    <row r="115" spans="1:2" x14ac:dyDescent="0.25">
      <c r="A115">
        <v>115</v>
      </c>
      <c r="B115">
        <v>41</v>
      </c>
    </row>
    <row r="116" spans="1:2" x14ac:dyDescent="0.25">
      <c r="A116">
        <v>116</v>
      </c>
      <c r="B116">
        <v>301028</v>
      </c>
    </row>
    <row r="117" spans="1:2" x14ac:dyDescent="0.25">
      <c r="A117">
        <v>117</v>
      </c>
      <c r="B117" t="s">
        <v>283</v>
      </c>
    </row>
    <row r="118" spans="1:2" x14ac:dyDescent="0.25">
      <c r="A118">
        <v>118</v>
      </c>
      <c r="B118" t="s">
        <v>51</v>
      </c>
    </row>
    <row r="119" spans="1:2" x14ac:dyDescent="0.25">
      <c r="A119">
        <v>119</v>
      </c>
      <c r="B119">
        <v>3</v>
      </c>
    </row>
    <row r="120" spans="1:2" x14ac:dyDescent="0.25">
      <c r="A120">
        <v>120</v>
      </c>
      <c r="B120">
        <v>300</v>
      </c>
    </row>
    <row r="121" spans="1:2" x14ac:dyDescent="0.25">
      <c r="A121">
        <v>121</v>
      </c>
      <c r="B121" t="s">
        <v>5</v>
      </c>
    </row>
    <row r="122" spans="1:2" x14ac:dyDescent="0.25">
      <c r="A122">
        <v>122</v>
      </c>
      <c r="B122" t="s">
        <v>13</v>
      </c>
    </row>
    <row r="123" spans="1:2" x14ac:dyDescent="0.25">
      <c r="A123">
        <v>123</v>
      </c>
      <c r="B123" t="s">
        <v>255</v>
      </c>
    </row>
    <row r="124" spans="1:2" x14ac:dyDescent="0.25">
      <c r="A124">
        <v>124</v>
      </c>
      <c r="B124" t="s">
        <v>290</v>
      </c>
    </row>
    <row r="125" spans="1:2" x14ac:dyDescent="0.25">
      <c r="A125">
        <v>125</v>
      </c>
      <c r="B125" t="s">
        <v>9</v>
      </c>
    </row>
    <row r="126" spans="1:2" x14ac:dyDescent="0.25">
      <c r="A126">
        <v>126</v>
      </c>
      <c r="B126" t="s">
        <v>291</v>
      </c>
    </row>
    <row r="127" spans="1:2" x14ac:dyDescent="0.25">
      <c r="A127">
        <v>127</v>
      </c>
      <c r="B127" t="s">
        <v>273</v>
      </c>
    </row>
    <row r="128" spans="1:2" x14ac:dyDescent="0.25">
      <c r="A128">
        <v>128</v>
      </c>
      <c r="B128" t="s">
        <v>76</v>
      </c>
    </row>
    <row r="129" spans="1:2" x14ac:dyDescent="0.25">
      <c r="A129">
        <v>129</v>
      </c>
      <c r="B129">
        <v>21</v>
      </c>
    </row>
    <row r="130" spans="1:2" x14ac:dyDescent="0.25">
      <c r="A130">
        <v>130</v>
      </c>
      <c r="B130">
        <v>777</v>
      </c>
    </row>
    <row r="131" spans="1:2" x14ac:dyDescent="0.25">
      <c r="A131">
        <v>131</v>
      </c>
      <c r="B131" t="s">
        <v>267</v>
      </c>
    </row>
    <row r="132" spans="1:2" x14ac:dyDescent="0.25">
      <c r="A132">
        <v>132</v>
      </c>
      <c r="B132" t="s">
        <v>17</v>
      </c>
    </row>
    <row r="133" spans="1:2" x14ac:dyDescent="0.25">
      <c r="A133">
        <v>133</v>
      </c>
      <c r="B133">
        <v>31</v>
      </c>
    </row>
    <row r="134" spans="1:2" x14ac:dyDescent="0.25">
      <c r="A134">
        <v>134</v>
      </c>
      <c r="B134">
        <v>710140</v>
      </c>
    </row>
    <row r="135" spans="1:2" x14ac:dyDescent="0.25">
      <c r="A135">
        <v>135</v>
      </c>
      <c r="B135" t="s">
        <v>5</v>
      </c>
    </row>
    <row r="136" spans="1:2" x14ac:dyDescent="0.25">
      <c r="A136">
        <v>136</v>
      </c>
      <c r="B136" t="s">
        <v>121</v>
      </c>
    </row>
    <row r="137" spans="1:2" x14ac:dyDescent="0.25">
      <c r="A137">
        <v>137</v>
      </c>
      <c r="B137" t="s">
        <v>122</v>
      </c>
    </row>
    <row r="138" spans="1:2" x14ac:dyDescent="0.25">
      <c r="A138">
        <v>138</v>
      </c>
      <c r="B138" t="s">
        <v>292</v>
      </c>
    </row>
    <row r="139" spans="1:2" x14ac:dyDescent="0.25">
      <c r="A139">
        <v>139</v>
      </c>
      <c r="B139" t="s">
        <v>9</v>
      </c>
    </row>
    <row r="140" spans="1:2" x14ac:dyDescent="0.25">
      <c r="A140">
        <v>140</v>
      </c>
      <c r="B140" t="s">
        <v>293</v>
      </c>
    </row>
    <row r="141" spans="1:2" x14ac:dyDescent="0.25">
      <c r="A141">
        <v>141</v>
      </c>
      <c r="B141" t="s">
        <v>273</v>
      </c>
    </row>
    <row r="142" spans="1:2" x14ac:dyDescent="0.25">
      <c r="A142">
        <v>142</v>
      </c>
      <c r="B142" t="s">
        <v>45</v>
      </c>
    </row>
    <row r="143" spans="1:2" x14ac:dyDescent="0.25">
      <c r="A143">
        <v>143</v>
      </c>
      <c r="B143">
        <v>3</v>
      </c>
    </row>
    <row r="144" spans="1:2" x14ac:dyDescent="0.25">
      <c r="A144">
        <v>144</v>
      </c>
      <c r="B144">
        <v>300</v>
      </c>
    </row>
    <row r="145" spans="1:2" x14ac:dyDescent="0.25">
      <c r="A145">
        <v>145</v>
      </c>
      <c r="B145" t="s">
        <v>266</v>
      </c>
    </row>
    <row r="146" spans="1:2" x14ac:dyDescent="0.25">
      <c r="A146">
        <v>146</v>
      </c>
      <c r="B146" t="s">
        <v>70</v>
      </c>
    </row>
    <row r="147" spans="1:2" x14ac:dyDescent="0.25">
      <c r="A147">
        <v>147</v>
      </c>
      <c r="B147">
        <v>45</v>
      </c>
    </row>
    <row r="148" spans="1:2" x14ac:dyDescent="0.25">
      <c r="A148">
        <v>148</v>
      </c>
      <c r="B148">
        <v>314721</v>
      </c>
    </row>
    <row r="149" spans="1:2" x14ac:dyDescent="0.25">
      <c r="A149">
        <v>149</v>
      </c>
      <c r="B149" t="s">
        <v>5</v>
      </c>
    </row>
    <row r="150" spans="1:2" x14ac:dyDescent="0.25">
      <c r="A150">
        <v>150</v>
      </c>
      <c r="B150" t="s">
        <v>193</v>
      </c>
    </row>
    <row r="151" spans="1:2" x14ac:dyDescent="0.25">
      <c r="A151">
        <v>151</v>
      </c>
      <c r="B151" t="s">
        <v>227</v>
      </c>
    </row>
    <row r="152" spans="1:2" x14ac:dyDescent="0.25">
      <c r="A152">
        <v>152</v>
      </c>
      <c r="B152" t="s">
        <v>294</v>
      </c>
    </row>
    <row r="153" spans="1:2" x14ac:dyDescent="0.25">
      <c r="A153">
        <v>153</v>
      </c>
      <c r="B153" t="s">
        <v>9</v>
      </c>
    </row>
    <row r="154" spans="1:2" x14ac:dyDescent="0.25">
      <c r="A154">
        <v>154</v>
      </c>
      <c r="B154" t="s">
        <v>295</v>
      </c>
    </row>
    <row r="155" spans="1:2" x14ac:dyDescent="0.25">
      <c r="A155">
        <v>155</v>
      </c>
      <c r="B155" t="s">
        <v>283</v>
      </c>
    </row>
    <row r="156" spans="1:2" x14ac:dyDescent="0.25">
      <c r="A156">
        <v>156</v>
      </c>
      <c r="B156" t="s">
        <v>18</v>
      </c>
    </row>
    <row r="157" spans="1:2" x14ac:dyDescent="0.25">
      <c r="A157">
        <v>157</v>
      </c>
      <c r="B157">
        <v>7</v>
      </c>
    </row>
    <row r="158" spans="1:2" x14ac:dyDescent="0.25">
      <c r="A158">
        <v>158</v>
      </c>
      <c r="B158">
        <v>7</v>
      </c>
    </row>
    <row r="159" spans="1:2" x14ac:dyDescent="0.25">
      <c r="A159">
        <v>159</v>
      </c>
      <c r="B159" t="s">
        <v>266</v>
      </c>
    </row>
    <row r="160" spans="1:2" x14ac:dyDescent="0.25">
      <c r="A160">
        <v>160</v>
      </c>
      <c r="B160" t="s">
        <v>52</v>
      </c>
    </row>
    <row r="161" spans="1:2" x14ac:dyDescent="0.25">
      <c r="A161">
        <v>161</v>
      </c>
      <c r="B161">
        <v>30</v>
      </c>
    </row>
    <row r="162" spans="1:2" x14ac:dyDescent="0.25">
      <c r="A162">
        <v>162</v>
      </c>
      <c r="B162">
        <v>76107</v>
      </c>
    </row>
    <row r="163" spans="1:2" x14ac:dyDescent="0.25">
      <c r="A163">
        <v>163</v>
      </c>
      <c r="B163" t="s">
        <v>5</v>
      </c>
    </row>
    <row r="164" spans="1:2" x14ac:dyDescent="0.25">
      <c r="A164">
        <v>164</v>
      </c>
      <c r="B164" t="s">
        <v>30</v>
      </c>
    </row>
    <row r="165" spans="1:2" x14ac:dyDescent="0.25">
      <c r="A165">
        <v>165</v>
      </c>
      <c r="B165" t="s">
        <v>25</v>
      </c>
    </row>
    <row r="166" spans="1:2" x14ac:dyDescent="0.25">
      <c r="A166">
        <v>166</v>
      </c>
      <c r="B166" t="s">
        <v>296</v>
      </c>
    </row>
    <row r="167" spans="1:2" x14ac:dyDescent="0.25">
      <c r="A167">
        <v>167</v>
      </c>
      <c r="B167" t="s">
        <v>9</v>
      </c>
    </row>
    <row r="168" spans="1:2" x14ac:dyDescent="0.25">
      <c r="A168">
        <v>168</v>
      </c>
      <c r="B168" t="s">
        <v>297</v>
      </c>
    </row>
    <row r="169" spans="1:2" x14ac:dyDescent="0.25">
      <c r="A169">
        <v>169</v>
      </c>
      <c r="B169" t="s">
        <v>267</v>
      </c>
    </row>
    <row r="170" spans="1:2" x14ac:dyDescent="0.25">
      <c r="A170">
        <v>170</v>
      </c>
      <c r="B170" t="s">
        <v>84</v>
      </c>
    </row>
    <row r="171" spans="1:2" x14ac:dyDescent="0.25">
      <c r="A171">
        <v>171</v>
      </c>
      <c r="B171">
        <v>24</v>
      </c>
    </row>
    <row r="172" spans="1:2" x14ac:dyDescent="0.25">
      <c r="A172">
        <v>172</v>
      </c>
      <c r="B172">
        <v>71070</v>
      </c>
    </row>
    <row r="173" spans="1:2" x14ac:dyDescent="0.25">
      <c r="A173">
        <v>173</v>
      </c>
      <c r="B173" t="s">
        <v>283</v>
      </c>
    </row>
    <row r="174" spans="1:2" x14ac:dyDescent="0.25">
      <c r="A174">
        <v>174</v>
      </c>
      <c r="B174" t="s">
        <v>29</v>
      </c>
    </row>
    <row r="175" spans="1:2" x14ac:dyDescent="0.25">
      <c r="A175">
        <v>175</v>
      </c>
      <c r="B175">
        <v>31</v>
      </c>
    </row>
    <row r="176" spans="1:2" x14ac:dyDescent="0.25">
      <c r="A176">
        <v>176</v>
      </c>
      <c r="B176">
        <v>77710</v>
      </c>
    </row>
    <row r="177" spans="1:2" x14ac:dyDescent="0.25">
      <c r="A177">
        <v>177</v>
      </c>
      <c r="B177" t="s">
        <v>5</v>
      </c>
    </row>
    <row r="178" spans="1:2" x14ac:dyDescent="0.25">
      <c r="A178">
        <v>178</v>
      </c>
      <c r="B178" t="s">
        <v>110</v>
      </c>
    </row>
    <row r="179" spans="1:2" x14ac:dyDescent="0.25">
      <c r="A179">
        <v>179</v>
      </c>
      <c r="B179" t="s">
        <v>298</v>
      </c>
    </row>
    <row r="180" spans="1:2" x14ac:dyDescent="0.25">
      <c r="A180">
        <v>180</v>
      </c>
      <c r="B180" t="s">
        <v>299</v>
      </c>
    </row>
    <row r="181" spans="1:2" x14ac:dyDescent="0.25">
      <c r="A181">
        <v>181</v>
      </c>
      <c r="B181" t="s">
        <v>9</v>
      </c>
    </row>
    <row r="182" spans="1:2" x14ac:dyDescent="0.25">
      <c r="A182">
        <v>182</v>
      </c>
      <c r="B182" t="s">
        <v>300</v>
      </c>
    </row>
    <row r="183" spans="1:2" x14ac:dyDescent="0.25">
      <c r="A183">
        <v>183</v>
      </c>
      <c r="B183" t="s">
        <v>279</v>
      </c>
    </row>
    <row r="184" spans="1:2" x14ac:dyDescent="0.25">
      <c r="A184">
        <v>184</v>
      </c>
      <c r="B184" t="s">
        <v>12</v>
      </c>
    </row>
    <row r="185" spans="1:2" x14ac:dyDescent="0.25">
      <c r="A185">
        <v>185</v>
      </c>
      <c r="B185">
        <v>23</v>
      </c>
    </row>
    <row r="186" spans="1:2" x14ac:dyDescent="0.25">
      <c r="A186">
        <v>186</v>
      </c>
      <c r="B186">
        <v>71060</v>
      </c>
    </row>
    <row r="187" spans="1:2" x14ac:dyDescent="0.25">
      <c r="A187">
        <v>187</v>
      </c>
      <c r="B187" t="s">
        <v>273</v>
      </c>
    </row>
    <row r="188" spans="1:2" x14ac:dyDescent="0.25">
      <c r="A188">
        <v>188</v>
      </c>
      <c r="B188" t="s">
        <v>46</v>
      </c>
    </row>
    <row r="189" spans="1:2" x14ac:dyDescent="0.25">
      <c r="A189">
        <v>189</v>
      </c>
      <c r="B189">
        <v>17</v>
      </c>
    </row>
    <row r="190" spans="1:2" x14ac:dyDescent="0.25">
      <c r="A190">
        <v>190</v>
      </c>
      <c r="B190">
        <v>7073</v>
      </c>
    </row>
    <row r="191" spans="1:2" x14ac:dyDescent="0.25">
      <c r="A191">
        <v>191</v>
      </c>
      <c r="B191" t="s">
        <v>5</v>
      </c>
    </row>
    <row r="192" spans="1:2" x14ac:dyDescent="0.25">
      <c r="A192">
        <v>192</v>
      </c>
      <c r="B192" t="s">
        <v>261</v>
      </c>
    </row>
    <row r="193" spans="1:2" x14ac:dyDescent="0.25">
      <c r="A193">
        <v>193</v>
      </c>
      <c r="B193" t="s">
        <v>197</v>
      </c>
    </row>
    <row r="194" spans="1:2" x14ac:dyDescent="0.25">
      <c r="A194">
        <v>194</v>
      </c>
      <c r="B194" t="s">
        <v>301</v>
      </c>
    </row>
    <row r="195" spans="1:2" x14ac:dyDescent="0.25">
      <c r="A195">
        <v>195</v>
      </c>
      <c r="B195" t="s">
        <v>9</v>
      </c>
    </row>
    <row r="196" spans="1:2" x14ac:dyDescent="0.25">
      <c r="A196">
        <v>196</v>
      </c>
    </row>
    <row r="197" spans="1:2" x14ac:dyDescent="0.25">
      <c r="A197">
        <v>197</v>
      </c>
    </row>
    <row r="198" spans="1:2" x14ac:dyDescent="0.25">
      <c r="A198">
        <v>198</v>
      </c>
    </row>
    <row r="199" spans="1:2" x14ac:dyDescent="0.25">
      <c r="A199">
        <v>199</v>
      </c>
    </row>
    <row r="200" spans="1:2" x14ac:dyDescent="0.25">
      <c r="A200">
        <v>200</v>
      </c>
    </row>
    <row r="201" spans="1:2" x14ac:dyDescent="0.25">
      <c r="A201">
        <v>201</v>
      </c>
    </row>
    <row r="202" spans="1:2" x14ac:dyDescent="0.25">
      <c r="A202">
        <v>202</v>
      </c>
    </row>
    <row r="203" spans="1:2" x14ac:dyDescent="0.25">
      <c r="A203">
        <v>203</v>
      </c>
    </row>
    <row r="204" spans="1:2" x14ac:dyDescent="0.25">
      <c r="A204">
        <v>204</v>
      </c>
    </row>
    <row r="205" spans="1:2" x14ac:dyDescent="0.25">
      <c r="A205">
        <v>205</v>
      </c>
    </row>
    <row r="206" spans="1:2" x14ac:dyDescent="0.25">
      <c r="A206">
        <v>206</v>
      </c>
    </row>
    <row r="207" spans="1:2" x14ac:dyDescent="0.25">
      <c r="A207">
        <v>207</v>
      </c>
    </row>
    <row r="208" spans="1:2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  <row r="218" spans="1:1" x14ac:dyDescent="0.25">
      <c r="A218">
        <v>218</v>
      </c>
    </row>
    <row r="219" spans="1:1" x14ac:dyDescent="0.25">
      <c r="A219">
        <v>219</v>
      </c>
    </row>
    <row r="220" spans="1:1" x14ac:dyDescent="0.25">
      <c r="A220">
        <v>220</v>
      </c>
    </row>
    <row r="221" spans="1:1" x14ac:dyDescent="0.25">
      <c r="A221">
        <v>221</v>
      </c>
    </row>
    <row r="222" spans="1:1" x14ac:dyDescent="0.25">
      <c r="A222">
        <v>222</v>
      </c>
    </row>
    <row r="223" spans="1:1" x14ac:dyDescent="0.25">
      <c r="A223">
        <v>223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3"/>
  <sheetViews>
    <sheetView topLeftCell="D1" workbookViewId="0">
      <selection activeCell="N2" sqref="N2:N16"/>
    </sheetView>
  </sheetViews>
  <sheetFormatPr defaultRowHeight="15" x14ac:dyDescent="0.25"/>
  <cols>
    <col min="1" max="1" width="4" bestFit="1" customWidth="1"/>
    <col min="2" max="2" width="40.5703125" bestFit="1" customWidth="1"/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</cols>
  <sheetData>
    <row r="1" spans="1:27" x14ac:dyDescent="0.25">
      <c r="A1">
        <v>1</v>
      </c>
      <c r="B1" t="s">
        <v>219</v>
      </c>
      <c r="C1" t="s">
        <v>156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220</v>
      </c>
      <c r="C2" t="str">
        <f>C1</f>
        <v>Week 04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Browns</v>
      </c>
      <c r="J2">
        <f t="shared" ref="J2:L17" si="0">VLOOKUP(F2,$A:$B,2,FALSE)</f>
        <v>16</v>
      </c>
      <c r="K2" t="str">
        <f t="shared" si="0"/>
        <v>Ravens</v>
      </c>
      <c r="L2">
        <f t="shared" si="0"/>
        <v>23</v>
      </c>
      <c r="M2" t="str">
        <f>IF(J2=L2,"No Bet",IF(J2&gt;L2,I2,K2))</f>
        <v>Ravens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'Ravens' then ft.TeamId else ut.TeamId end WinnerTeamId, case when ft.TeamOtherName = 'Browns' then 16 else 23 end FavoriteScore, case when ut.TeamOtherName = 'Browns' then 16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'Browns' and ut.TeamOtherName = 'Ravens') or (ft.TeamOtherName = 'Ravens' and ut.TeamOtherName = 'Browns'))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35</v>
      </c>
      <c r="C3" t="str">
        <f t="shared" ref="C3:C17" si="1">C2</f>
        <v>Week 04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Patriots</v>
      </c>
      <c r="J3">
        <f t="shared" si="0"/>
        <v>52</v>
      </c>
      <c r="K3" t="str">
        <f t="shared" si="0"/>
        <v>Bills</v>
      </c>
      <c r="L3">
        <f t="shared" si="0"/>
        <v>28</v>
      </c>
      <c r="M3" t="str">
        <f t="shared" ref="M3:M17" si="2">IF(J3=L3,"No Bet",IF(J3&gt;L3,I3,K3))</f>
        <v>Patriots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'Patriots' then ft.TeamId else ut.TeamId end WinnerTeamId, case when ft.TeamOtherName = 'Patriots' then 52 else 28 end FavoriteScore, case when ut.TeamOtherName = 'Patriots' then 52 else 28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'Patriots' and ut.TeamOtherName = 'Bills') or (ft.TeamOtherName = 'Bills' and ut.TeamOtherName = 'Patriots'))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16</v>
      </c>
      <c r="C4" t="str">
        <f t="shared" si="1"/>
        <v>Week 04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49ers</v>
      </c>
      <c r="J4">
        <f t="shared" si="0"/>
        <v>34</v>
      </c>
      <c r="K4" t="str">
        <f>VLOOKUP(G4,$A:$B,2,FALSE)</f>
        <v>Jets</v>
      </c>
      <c r="L4">
        <f t="shared" si="0"/>
        <v>0</v>
      </c>
      <c r="M4" t="str">
        <f t="shared" si="2"/>
        <v>49ers</v>
      </c>
      <c r="N4" t="str">
        <f t="shared" si="3"/>
        <v>insert into GameResult select gs.GameSpreadId,case when ft.TeamOtherName = '49ers' then ft.TeamId else ut.TeamId end WinnerTeamId, case when ft.TeamOtherName = '49ers' then 34 else 0 end FavoriteScore, case when ut.TeamOtherName = '49ers' then 34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'49ers' and ut.TeamOtherName = 'Jets') or (ft.TeamOtherName = 'Jets' and ut.TeamOtherName = '49ers'))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736</v>
      </c>
      <c r="C5" t="str">
        <f t="shared" si="1"/>
        <v>Week 04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Seahawks</v>
      </c>
      <c r="J5">
        <f t="shared" si="0"/>
        <v>13</v>
      </c>
      <c r="K5" t="str">
        <f t="shared" si="0"/>
        <v>Rams</v>
      </c>
      <c r="L5">
        <f t="shared" si="0"/>
        <v>19</v>
      </c>
      <c r="M5" t="str">
        <f t="shared" si="2"/>
        <v>Rams</v>
      </c>
      <c r="N5" t="str">
        <f t="shared" si="3"/>
        <v>insert into GameResult select gs.GameSpreadId,case when ft.TeamOtherName = 'Rams' then ft.TeamId else ut.TeamId end WinnerTeamId, case when ft.TeamOtherName = 'Seahawks' then 13 else 19 end FavoriteScore, case when ut.TeamOtherName = 'Seahawks' then 13 else 19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'Seahawks' and ut.TeamOtherName = 'Rams') or (ft.TeamOtherName = 'Rams' and ut.TeamOtherName = 'Seahawks'))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221</v>
      </c>
      <c r="C6" t="str">
        <f t="shared" si="1"/>
        <v>Week 04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Panthers</v>
      </c>
      <c r="J6">
        <f t="shared" si="0"/>
        <v>28</v>
      </c>
      <c r="K6" t="str">
        <f t="shared" si="0"/>
        <v>Falcons</v>
      </c>
      <c r="L6">
        <f t="shared" si="0"/>
        <v>30</v>
      </c>
      <c r="M6" t="str">
        <f t="shared" si="2"/>
        <v>Falcons</v>
      </c>
      <c r="N6" t="str">
        <f t="shared" si="3"/>
        <v>insert into GameResult select gs.GameSpreadId,case when ft.TeamOtherName = 'Falcons' then ft.TeamId else ut.TeamId end WinnerTeamId, case when ft.TeamOtherName = 'Panthers' then 28 else 30 end FavoriteScore, case when ut.TeamOtherName = 'Panthers' then 28 else 30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'Panthers' and ut.TeamOtherName = 'Falcons') or (ft.TeamOtherName = 'Falcons' and ut.TeamOtherName = 'Panthers'))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81</v>
      </c>
      <c r="C7" t="str">
        <f t="shared" si="1"/>
        <v>Week 04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Vikings</v>
      </c>
      <c r="J7">
        <f t="shared" si="0"/>
        <v>20</v>
      </c>
      <c r="K7" t="str">
        <f t="shared" si="0"/>
        <v>Lions</v>
      </c>
      <c r="L7">
        <f t="shared" si="0"/>
        <v>13</v>
      </c>
      <c r="M7" t="str">
        <f t="shared" si="2"/>
        <v>Vikings</v>
      </c>
      <c r="N7" t="str">
        <f t="shared" si="3"/>
        <v>insert into GameResult select gs.GameSpreadId,case when ft.TeamOtherName = 'Vikings' then ft.TeamId else ut.TeamId end WinnerTeamId, case when ft.TeamOtherName = 'Vikings' then 20 else 13 end FavoriteScore, case when ut.TeamOtherName = 'Vikings' then 20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'Vikings' and ut.TeamOtherName = 'Lions') or (ft.TeamOtherName = 'Lions' and ut.TeamOtherName = 'Vikings'))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23</v>
      </c>
      <c r="C8" t="str">
        <f t="shared" si="1"/>
        <v>Week 04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Chargers</v>
      </c>
      <c r="J8">
        <f t="shared" si="0"/>
        <v>37</v>
      </c>
      <c r="K8" t="str">
        <f t="shared" si="0"/>
        <v>Chiefs</v>
      </c>
      <c r="L8">
        <f t="shared" si="0"/>
        <v>20</v>
      </c>
      <c r="M8" t="str">
        <f t="shared" si="2"/>
        <v>Chargers</v>
      </c>
      <c r="N8" t="str">
        <f t="shared" si="3"/>
        <v>insert into GameResult select gs.GameSpreadId,case when ft.TeamOtherName = 'Chargers' then ft.TeamId else ut.TeamId end WinnerTeamId, case when ft.TeamOtherName = 'Chargers' then 37 else 20 end FavoriteScore, case when ut.TeamOtherName = 'Chargers' then 37 else 20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'Chargers' and ut.TeamOtherName = 'Chiefs') or (ft.TeamOtherName = 'Chiefs' and ut.TeamOtherName = 'Chargers'))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9140</v>
      </c>
      <c r="C9" t="str">
        <f t="shared" si="1"/>
        <v>Week 04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Titans</v>
      </c>
      <c r="J9">
        <f t="shared" si="0"/>
        <v>14</v>
      </c>
      <c r="K9" t="str">
        <f t="shared" si="0"/>
        <v>Texans</v>
      </c>
      <c r="L9">
        <f t="shared" si="0"/>
        <v>38</v>
      </c>
      <c r="M9" t="str">
        <f t="shared" si="2"/>
        <v>Texans</v>
      </c>
      <c r="N9" t="str">
        <f t="shared" si="3"/>
        <v>insert into GameResult select gs.GameSpreadId,case when ft.TeamOtherName = 'Texans' then ft.TeamId else ut.TeamId end WinnerTeamId, case when ft.TeamOtherName = 'Titans' then 14 else 38 end FavoriteScore, case when ut.TeamOtherName = 'Titans' then 14 else 38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'Titans' and ut.TeamOtherName = 'Texans') or (ft.TeamOtherName = 'Texans' and ut.TeamOtherName = 'Titans'))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04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Bengals</v>
      </c>
      <c r="J10">
        <f t="shared" si="0"/>
        <v>27</v>
      </c>
      <c r="K10" t="str">
        <f t="shared" si="0"/>
        <v>Jaguars</v>
      </c>
      <c r="L10">
        <f t="shared" si="0"/>
        <v>10</v>
      </c>
      <c r="M10" t="str">
        <f t="shared" si="2"/>
        <v>Bengals</v>
      </c>
      <c r="N10" t="str">
        <f t="shared" si="3"/>
        <v>insert into GameResult select gs.GameSpreadId,case when ft.TeamOtherName = 'Bengals' then ft.TeamId else ut.TeamId end WinnerTeamId, case when ft.TeamOtherName = 'Bengals' then 27 else 10 end FavoriteScore, case when ut.TeamOtherName = 'Bengals' then 27 else 10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'Bengals' and ut.TeamOtherName = 'Jaguars') or (ft.TeamOtherName = 'Jaguars' and ut.TeamOtherName = 'Bengals'))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30</v>
      </c>
      <c r="C11" t="str">
        <f t="shared" si="1"/>
        <v>Week 04</v>
      </c>
      <c r="D11">
        <v>14</v>
      </c>
      <c r="E11">
        <f t="shared" si="4"/>
        <v>129</v>
      </c>
      <c r="F11">
        <f t="shared" si="5"/>
        <v>130</v>
      </c>
      <c r="G11">
        <f t="shared" si="6"/>
        <v>133</v>
      </c>
      <c r="H11">
        <f t="shared" si="7"/>
        <v>134</v>
      </c>
      <c r="I11" t="str">
        <f t="shared" si="8"/>
        <v>Raiders</v>
      </c>
      <c r="J11">
        <f t="shared" si="0"/>
        <v>6</v>
      </c>
      <c r="K11" t="str">
        <f t="shared" si="0"/>
        <v>Broncos</v>
      </c>
      <c r="L11">
        <f t="shared" si="0"/>
        <v>37</v>
      </c>
      <c r="M11" t="str">
        <f t="shared" si="2"/>
        <v>Broncos</v>
      </c>
      <c r="N11" t="str">
        <f t="shared" si="3"/>
        <v>insert into GameResult select gs.GameSpreadId,case when ft.TeamOtherName = 'Broncos' then ft.TeamId else ut.TeamId end WinnerTeamId, case when ft.TeamOtherName = 'Raiders' then 6 else 37 end FavoriteScore, case when ut.TeamOtherName = 'Raiders' then 6 else 37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'Raiders' and ut.TeamOtherName = 'Broncos') or (ft.TeamOtherName = 'Broncos' and ut.TeamOtherName = 'Raiders'))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222</v>
      </c>
      <c r="C12" t="str">
        <f t="shared" si="1"/>
        <v>Week 04</v>
      </c>
      <c r="D12">
        <v>14</v>
      </c>
      <c r="E12">
        <f t="shared" si="4"/>
        <v>143</v>
      </c>
      <c r="F12">
        <f t="shared" si="5"/>
        <v>144</v>
      </c>
      <c r="G12">
        <f t="shared" si="6"/>
        <v>147</v>
      </c>
      <c r="H12">
        <f t="shared" si="7"/>
        <v>148</v>
      </c>
      <c r="I12" t="str">
        <f t="shared" si="8"/>
        <v>Dolphins</v>
      </c>
      <c r="J12">
        <f t="shared" si="0"/>
        <v>21</v>
      </c>
      <c r="K12" t="str">
        <f t="shared" si="0"/>
        <v>Cardinals</v>
      </c>
      <c r="L12">
        <f t="shared" si="0"/>
        <v>24</v>
      </c>
      <c r="M12" t="str">
        <f t="shared" si="2"/>
        <v>Cardinals</v>
      </c>
      <c r="N12" t="str">
        <f t="shared" si="3"/>
        <v>insert into GameResult select gs.GameSpreadId,case when ft.TeamOtherName = 'Cardinals' then ft.TeamId else ut.TeamId end WinnerTeamId, case when ft.TeamOtherName = 'Dolphins' then 21 else 24 end FavoriteScore, case when ut.TeamOtherName = 'Dolphins' then 21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'Dolphins' and ut.TeamOtherName = 'Cardinals') or (ft.TeamOtherName = 'Cardinals' and ut.TeamOtherName = 'Dolphins'))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223</v>
      </c>
      <c r="C13" t="str">
        <f t="shared" si="1"/>
        <v>Week 04</v>
      </c>
      <c r="D13">
        <v>14</v>
      </c>
      <c r="E13">
        <f t="shared" si="4"/>
        <v>157</v>
      </c>
      <c r="F13">
        <f t="shared" si="5"/>
        <v>158</v>
      </c>
      <c r="G13">
        <f t="shared" si="6"/>
        <v>161</v>
      </c>
      <c r="H13">
        <f t="shared" si="7"/>
        <v>162</v>
      </c>
      <c r="I13" t="str">
        <f t="shared" si="8"/>
        <v>Redskins</v>
      </c>
      <c r="J13">
        <f t="shared" si="0"/>
        <v>24</v>
      </c>
      <c r="K13" t="str">
        <f t="shared" si="0"/>
        <v>Buccaneers</v>
      </c>
      <c r="L13">
        <f t="shared" si="0"/>
        <v>22</v>
      </c>
      <c r="M13" t="str">
        <f t="shared" si="2"/>
        <v>Redskins</v>
      </c>
      <c r="N13" t="str">
        <f t="shared" si="3"/>
        <v>insert into GameResult select gs.GameSpreadId,case when ft.TeamOtherName = 'Redskins' then ft.TeamId else ut.TeamId end WinnerTeamId, case when ft.TeamOtherName = 'Redskins' then 24 else 22 end FavoriteScore, case when ut.TeamOtherName = 'Redskins' then 24 else 22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'Redskins' and ut.TeamOtherName = 'Buccaneers') or (ft.TeamOtherName = 'Buccaneers' and ut.TeamOtherName = 'Redskins'))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04</v>
      </c>
      <c r="D14">
        <v>14</v>
      </c>
      <c r="E14">
        <f t="shared" si="4"/>
        <v>171</v>
      </c>
      <c r="F14">
        <f t="shared" si="5"/>
        <v>172</v>
      </c>
      <c r="G14">
        <f t="shared" si="6"/>
        <v>175</v>
      </c>
      <c r="H14">
        <f t="shared" si="7"/>
        <v>176</v>
      </c>
      <c r="I14" t="str">
        <f t="shared" si="8"/>
        <v>Saints</v>
      </c>
      <c r="J14">
        <f t="shared" si="0"/>
        <v>27</v>
      </c>
      <c r="K14" t="str">
        <f t="shared" si="0"/>
        <v>Packers</v>
      </c>
      <c r="L14">
        <f t="shared" si="0"/>
        <v>28</v>
      </c>
      <c r="M14" t="str">
        <f t="shared" si="2"/>
        <v>Packers</v>
      </c>
      <c r="N14" t="str">
        <f t="shared" si="3"/>
        <v>insert into GameResult select gs.GameSpreadId,case when ft.TeamOtherName = 'Packers' then ft.TeamId else ut.TeamId end WinnerTeamId, case when ft.TeamOtherName = 'Saints' then 27 else 28 end FavoriteScore, case when ut.TeamOtherName = 'Saints' then 27 else 28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'Saints' and ut.TeamOtherName = 'Packers') or (ft.TeamOtherName = 'Packers' and ut.TeamOtherName = 'Saints'))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224</v>
      </c>
      <c r="C15" t="str">
        <f t="shared" si="1"/>
        <v>Week 04</v>
      </c>
      <c r="D15">
        <v>14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 t="str">
        <f t="shared" si="8"/>
        <v>Giants</v>
      </c>
      <c r="J15">
        <f t="shared" si="0"/>
        <v>17</v>
      </c>
      <c r="K15" t="str">
        <f t="shared" si="0"/>
        <v>Eagles</v>
      </c>
      <c r="L15">
        <f t="shared" si="0"/>
        <v>19</v>
      </c>
      <c r="M15" t="str">
        <f t="shared" si="2"/>
        <v>Eagles</v>
      </c>
      <c r="N15" t="str">
        <f t="shared" si="3"/>
        <v>insert into GameResult select gs.GameSpreadId,case when ft.TeamOtherName = 'Eagles' then ft.TeamId else ut.TeamId end WinnerTeamId, case when ft.TeamOtherName = 'Giants' then 17 else 19 end FavoriteScore, case when ut.TeamOtherName = 'Giants' then 17 else 19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'Giants' and ut.TeamOtherName = 'Eagles') or (ft.TeamOtherName = 'Eagles' and ut.TeamOtherName = 'Giants'))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225</v>
      </c>
      <c r="C16" t="str">
        <f t="shared" si="1"/>
        <v>Week 04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 t="str">
        <f t="shared" si="8"/>
        <v>Bears</v>
      </c>
      <c r="J16">
        <f t="shared" si="0"/>
        <v>34</v>
      </c>
      <c r="K16" t="str">
        <f t="shared" si="0"/>
        <v>Cowboys</v>
      </c>
      <c r="L16">
        <f t="shared" si="0"/>
        <v>18</v>
      </c>
      <c r="M16" t="str">
        <f t="shared" si="2"/>
        <v>Bears</v>
      </c>
      <c r="N16" t="str">
        <f t="shared" si="3"/>
        <v>insert into GameResult select gs.GameSpreadId,case when ft.TeamOtherName = 'Bears' then ft.TeamId else ut.TeamId end WinnerTeamId, case when ft.TeamOtherName = 'Bears' then 34 else 18 end FavoriteScore, case when ut.TeamOtherName = 'Bears' then 34 else 18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'Bears' and ut.TeamOtherName = 'Cowboys') or (ft.TeamOtherName = 'Cowboys' and ut.TeamOtherName = 'Bears'))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17</v>
      </c>
      <c r="C17" t="str">
        <f t="shared" si="1"/>
        <v>Week 04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>
        <f>VLOOKUP(E17,$A:$B,2,FALSE)</f>
        <v>0</v>
      </c>
      <c r="J17">
        <f t="shared" si="0"/>
        <v>0</v>
      </c>
      <c r="K17">
        <f t="shared" si="0"/>
        <v>0</v>
      </c>
      <c r="L17">
        <f t="shared" si="0"/>
        <v>0</v>
      </c>
      <c r="M17" t="str">
        <f t="shared" si="2"/>
        <v>No Bet</v>
      </c>
      <c r="N17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'0' and ut.TeamOtherName = '0') or (ft.TeamOtherName = '0' and ut.TeamOtherName = '0'))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52</v>
      </c>
    </row>
    <row r="19" spans="1:27" x14ac:dyDescent="0.25">
      <c r="A19">
        <v>19</v>
      </c>
      <c r="B19">
        <v>701431</v>
      </c>
    </row>
    <row r="20" spans="1:27" x14ac:dyDescent="0.25">
      <c r="A20">
        <v>20</v>
      </c>
      <c r="B20" t="s">
        <v>225</v>
      </c>
    </row>
    <row r="21" spans="1:27" x14ac:dyDescent="0.25">
      <c r="A21">
        <v>21</v>
      </c>
      <c r="B21" t="s">
        <v>45</v>
      </c>
    </row>
    <row r="22" spans="1:27" x14ac:dyDescent="0.25">
      <c r="A22">
        <v>22</v>
      </c>
      <c r="B22">
        <v>28</v>
      </c>
    </row>
    <row r="23" spans="1:27" x14ac:dyDescent="0.25">
      <c r="A23">
        <v>23</v>
      </c>
      <c r="B23">
        <v>1477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226</v>
      </c>
    </row>
    <row r="26" spans="1:27" x14ac:dyDescent="0.25">
      <c r="A26">
        <v>26</v>
      </c>
      <c r="B26" t="s">
        <v>227</v>
      </c>
    </row>
    <row r="27" spans="1:27" x14ac:dyDescent="0.25">
      <c r="A27">
        <v>27</v>
      </c>
      <c r="B27" t="s">
        <v>228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229</v>
      </c>
    </row>
    <row r="30" spans="1:27" x14ac:dyDescent="0.25">
      <c r="A30">
        <v>30</v>
      </c>
      <c r="B30" t="s">
        <v>221</v>
      </c>
    </row>
    <row r="31" spans="1:27" x14ac:dyDescent="0.25">
      <c r="A31">
        <v>31</v>
      </c>
      <c r="B31" t="s">
        <v>70</v>
      </c>
    </row>
    <row r="32" spans="1:27" x14ac:dyDescent="0.25">
      <c r="A32">
        <v>32</v>
      </c>
      <c r="B32">
        <v>34</v>
      </c>
    </row>
    <row r="33" spans="1:2" x14ac:dyDescent="0.25">
      <c r="A33">
        <v>33</v>
      </c>
      <c r="B33">
        <v>10717</v>
      </c>
    </row>
    <row r="34" spans="1:2" x14ac:dyDescent="0.25">
      <c r="A34">
        <v>34</v>
      </c>
      <c r="B34" t="s">
        <v>225</v>
      </c>
    </row>
    <row r="35" spans="1:2" x14ac:dyDescent="0.25">
      <c r="A35">
        <v>35</v>
      </c>
      <c r="B35" t="s">
        <v>46</v>
      </c>
    </row>
    <row r="36" spans="1:2" x14ac:dyDescent="0.25">
      <c r="A36">
        <v>36</v>
      </c>
      <c r="B36">
        <v>0</v>
      </c>
    </row>
    <row r="37" spans="1:2" x14ac:dyDescent="0.25">
      <c r="A37">
        <v>37</v>
      </c>
      <c r="B37">
        <v>0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82</v>
      </c>
    </row>
    <row r="40" spans="1:2" x14ac:dyDescent="0.25">
      <c r="A40">
        <v>40</v>
      </c>
      <c r="B40" t="s">
        <v>230</v>
      </c>
    </row>
    <row r="41" spans="1:2" x14ac:dyDescent="0.25">
      <c r="A41">
        <v>41</v>
      </c>
      <c r="B41" t="s">
        <v>231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232</v>
      </c>
    </row>
    <row r="44" spans="1:2" x14ac:dyDescent="0.25">
      <c r="A44">
        <v>44</v>
      </c>
      <c r="B44" t="s">
        <v>225</v>
      </c>
    </row>
    <row r="45" spans="1:2" x14ac:dyDescent="0.25">
      <c r="A45">
        <v>45</v>
      </c>
      <c r="B45" t="s">
        <v>60</v>
      </c>
    </row>
    <row r="46" spans="1:2" x14ac:dyDescent="0.25">
      <c r="A46">
        <v>46</v>
      </c>
      <c r="B46">
        <v>13</v>
      </c>
    </row>
    <row r="47" spans="1:2" x14ac:dyDescent="0.25">
      <c r="A47">
        <v>47</v>
      </c>
      <c r="B47">
        <v>7033</v>
      </c>
    </row>
    <row r="48" spans="1:2" x14ac:dyDescent="0.25">
      <c r="A48">
        <v>48</v>
      </c>
      <c r="B48" t="s">
        <v>225</v>
      </c>
    </row>
    <row r="49" spans="1:2" x14ac:dyDescent="0.25">
      <c r="A49">
        <v>49</v>
      </c>
      <c r="B49" t="s">
        <v>23</v>
      </c>
    </row>
    <row r="50" spans="1:2" x14ac:dyDescent="0.25">
      <c r="A50">
        <v>50</v>
      </c>
      <c r="B50">
        <v>19</v>
      </c>
    </row>
    <row r="51" spans="1:2" x14ac:dyDescent="0.25">
      <c r="A51">
        <v>51</v>
      </c>
      <c r="B51">
        <v>31033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53</v>
      </c>
    </row>
    <row r="54" spans="1:2" x14ac:dyDescent="0.25">
      <c r="A54">
        <v>54</v>
      </c>
      <c r="B54" t="s">
        <v>233</v>
      </c>
    </row>
    <row r="55" spans="1:2" x14ac:dyDescent="0.25">
      <c r="A55">
        <v>55</v>
      </c>
      <c r="B55" t="s">
        <v>234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235</v>
      </c>
    </row>
    <row r="58" spans="1:2" x14ac:dyDescent="0.25">
      <c r="A58">
        <v>58</v>
      </c>
      <c r="B58" t="s">
        <v>236</v>
      </c>
    </row>
    <row r="59" spans="1:2" x14ac:dyDescent="0.25">
      <c r="A59">
        <v>59</v>
      </c>
      <c r="B59" t="s">
        <v>64</v>
      </c>
    </row>
    <row r="60" spans="1:2" x14ac:dyDescent="0.25">
      <c r="A60">
        <v>60</v>
      </c>
      <c r="B60">
        <v>28</v>
      </c>
    </row>
    <row r="61" spans="1:2" x14ac:dyDescent="0.25">
      <c r="A61">
        <v>61</v>
      </c>
      <c r="B61">
        <v>7777</v>
      </c>
    </row>
    <row r="62" spans="1:2" x14ac:dyDescent="0.25">
      <c r="A62">
        <v>62</v>
      </c>
      <c r="B62" t="s">
        <v>237</v>
      </c>
    </row>
    <row r="63" spans="1:2" x14ac:dyDescent="0.25">
      <c r="A63">
        <v>63</v>
      </c>
      <c r="B63" t="s">
        <v>40</v>
      </c>
    </row>
    <row r="64" spans="1:2" x14ac:dyDescent="0.25">
      <c r="A64">
        <v>64</v>
      </c>
      <c r="B64">
        <v>30</v>
      </c>
    </row>
    <row r="65" spans="1:2" x14ac:dyDescent="0.25">
      <c r="A65">
        <v>65</v>
      </c>
      <c r="B65">
        <v>71076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47</v>
      </c>
    </row>
    <row r="68" spans="1:2" x14ac:dyDescent="0.25">
      <c r="A68">
        <v>68</v>
      </c>
      <c r="B68" t="s">
        <v>238</v>
      </c>
    </row>
    <row r="69" spans="1:2" x14ac:dyDescent="0.25">
      <c r="A69">
        <v>69</v>
      </c>
      <c r="B69" t="s">
        <v>239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240</v>
      </c>
    </row>
    <row r="72" spans="1:2" x14ac:dyDescent="0.25">
      <c r="A72">
        <v>72</v>
      </c>
      <c r="B72" t="s">
        <v>221</v>
      </c>
    </row>
    <row r="73" spans="1:2" x14ac:dyDescent="0.25">
      <c r="A73">
        <v>73</v>
      </c>
      <c r="B73" t="s">
        <v>52</v>
      </c>
    </row>
    <row r="74" spans="1:2" x14ac:dyDescent="0.25">
      <c r="A74">
        <v>74</v>
      </c>
      <c r="B74">
        <v>20</v>
      </c>
    </row>
    <row r="75" spans="1:2" x14ac:dyDescent="0.25">
      <c r="A75">
        <v>75</v>
      </c>
      <c r="B75">
        <v>10370</v>
      </c>
    </row>
    <row r="76" spans="1:2" x14ac:dyDescent="0.25">
      <c r="A76">
        <v>76</v>
      </c>
      <c r="B76" t="s">
        <v>236</v>
      </c>
    </row>
    <row r="77" spans="1:2" x14ac:dyDescent="0.25">
      <c r="A77">
        <v>77</v>
      </c>
      <c r="B77" t="s">
        <v>24</v>
      </c>
    </row>
    <row r="78" spans="1:2" x14ac:dyDescent="0.25">
      <c r="A78">
        <v>78</v>
      </c>
      <c r="B78">
        <v>13</v>
      </c>
    </row>
    <row r="79" spans="1:2" x14ac:dyDescent="0.25">
      <c r="A79">
        <v>79</v>
      </c>
      <c r="B79">
        <v>3307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53</v>
      </c>
    </row>
    <row r="82" spans="1:2" x14ac:dyDescent="0.25">
      <c r="A82">
        <v>82</v>
      </c>
      <c r="B82" t="s">
        <v>25</v>
      </c>
    </row>
    <row r="83" spans="1:2" x14ac:dyDescent="0.25">
      <c r="A83">
        <v>83</v>
      </c>
      <c r="B83" t="s">
        <v>241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242</v>
      </c>
    </row>
    <row r="86" spans="1:2" x14ac:dyDescent="0.25">
      <c r="A86">
        <v>86</v>
      </c>
      <c r="B86" t="s">
        <v>221</v>
      </c>
    </row>
    <row r="87" spans="1:2" x14ac:dyDescent="0.25">
      <c r="A87">
        <v>87</v>
      </c>
      <c r="B87" t="s">
        <v>84</v>
      </c>
    </row>
    <row r="88" spans="1:2" x14ac:dyDescent="0.25">
      <c r="A88">
        <v>88</v>
      </c>
      <c r="B88">
        <v>37</v>
      </c>
    </row>
    <row r="89" spans="1:2" x14ac:dyDescent="0.25">
      <c r="A89">
        <v>89</v>
      </c>
      <c r="B89">
        <v>1710010</v>
      </c>
    </row>
    <row r="90" spans="1:2" x14ac:dyDescent="0.25">
      <c r="A90">
        <v>90</v>
      </c>
      <c r="B90" t="s">
        <v>236</v>
      </c>
    </row>
    <row r="91" spans="1:2" x14ac:dyDescent="0.25">
      <c r="A91">
        <v>91</v>
      </c>
      <c r="B91" t="s">
        <v>41</v>
      </c>
    </row>
    <row r="92" spans="1:2" x14ac:dyDescent="0.25">
      <c r="A92">
        <v>92</v>
      </c>
      <c r="B92">
        <v>20</v>
      </c>
    </row>
    <row r="93" spans="1:2" x14ac:dyDescent="0.25">
      <c r="A93">
        <v>93</v>
      </c>
      <c r="B93">
        <v>677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13</v>
      </c>
    </row>
    <row r="96" spans="1:2" x14ac:dyDescent="0.25">
      <c r="A96">
        <v>96</v>
      </c>
      <c r="B96" t="s">
        <v>125</v>
      </c>
    </row>
    <row r="97" spans="1:2" x14ac:dyDescent="0.25">
      <c r="A97">
        <v>97</v>
      </c>
      <c r="B97" t="s">
        <v>243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244</v>
      </c>
    </row>
    <row r="100" spans="1:2" x14ac:dyDescent="0.25">
      <c r="A100">
        <v>100</v>
      </c>
      <c r="B100" t="s">
        <v>236</v>
      </c>
    </row>
    <row r="101" spans="1:2" x14ac:dyDescent="0.25">
      <c r="A101">
        <v>101</v>
      </c>
      <c r="B101" t="s">
        <v>18</v>
      </c>
    </row>
    <row r="102" spans="1:2" x14ac:dyDescent="0.25">
      <c r="A102">
        <v>102</v>
      </c>
      <c r="B102">
        <v>14</v>
      </c>
    </row>
    <row r="103" spans="1:2" x14ac:dyDescent="0.25">
      <c r="A103">
        <v>103</v>
      </c>
      <c r="B103">
        <v>707</v>
      </c>
    </row>
    <row r="104" spans="1:2" x14ac:dyDescent="0.25">
      <c r="A104">
        <v>104</v>
      </c>
      <c r="B104" t="s">
        <v>237</v>
      </c>
    </row>
    <row r="105" spans="1:2" x14ac:dyDescent="0.25">
      <c r="A105">
        <v>105</v>
      </c>
      <c r="B105" t="s">
        <v>12</v>
      </c>
    </row>
    <row r="106" spans="1:2" x14ac:dyDescent="0.25">
      <c r="A106">
        <v>106</v>
      </c>
      <c r="B106">
        <v>38</v>
      </c>
    </row>
    <row r="107" spans="1:2" x14ac:dyDescent="0.25">
      <c r="A107">
        <v>107</v>
      </c>
      <c r="B107">
        <v>1401410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102</v>
      </c>
    </row>
    <row r="110" spans="1:2" x14ac:dyDescent="0.25">
      <c r="A110">
        <v>110</v>
      </c>
      <c r="B110" t="s">
        <v>87</v>
      </c>
    </row>
    <row r="111" spans="1:2" x14ac:dyDescent="0.25">
      <c r="A111">
        <v>111</v>
      </c>
      <c r="B111" t="s">
        <v>245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246</v>
      </c>
    </row>
    <row r="114" spans="1:2" x14ac:dyDescent="0.25">
      <c r="A114">
        <v>114</v>
      </c>
      <c r="B114" t="s">
        <v>221</v>
      </c>
    </row>
    <row r="115" spans="1:2" x14ac:dyDescent="0.25">
      <c r="A115">
        <v>115</v>
      </c>
      <c r="B115" t="s">
        <v>80</v>
      </c>
    </row>
    <row r="116" spans="1:2" x14ac:dyDescent="0.25">
      <c r="A116">
        <v>116</v>
      </c>
      <c r="B116">
        <v>27</v>
      </c>
    </row>
    <row r="117" spans="1:2" x14ac:dyDescent="0.25">
      <c r="A117">
        <v>117</v>
      </c>
      <c r="B117">
        <v>314010</v>
      </c>
    </row>
    <row r="118" spans="1:2" x14ac:dyDescent="0.25">
      <c r="A118">
        <v>118</v>
      </c>
      <c r="B118" t="s">
        <v>236</v>
      </c>
    </row>
    <row r="119" spans="1:2" x14ac:dyDescent="0.25">
      <c r="A119">
        <v>119</v>
      </c>
      <c r="B119" t="s">
        <v>51</v>
      </c>
    </row>
    <row r="120" spans="1:2" x14ac:dyDescent="0.25">
      <c r="A120">
        <v>120</v>
      </c>
      <c r="B120">
        <v>10</v>
      </c>
    </row>
    <row r="121" spans="1:2" x14ac:dyDescent="0.25">
      <c r="A121">
        <v>121</v>
      </c>
      <c r="B121">
        <v>730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13</v>
      </c>
    </row>
    <row r="124" spans="1:2" x14ac:dyDescent="0.25">
      <c r="A124">
        <v>124</v>
      </c>
      <c r="B124" t="s">
        <v>247</v>
      </c>
    </row>
    <row r="125" spans="1:2" x14ac:dyDescent="0.25">
      <c r="A125">
        <v>125</v>
      </c>
      <c r="B125" t="s">
        <v>248</v>
      </c>
    </row>
    <row r="126" spans="1:2" x14ac:dyDescent="0.25">
      <c r="A126">
        <v>126</v>
      </c>
      <c r="B126" t="s">
        <v>9</v>
      </c>
    </row>
    <row r="127" spans="1:2" x14ac:dyDescent="0.25">
      <c r="A127">
        <v>127</v>
      </c>
      <c r="B127" t="s">
        <v>249</v>
      </c>
    </row>
    <row r="128" spans="1:2" x14ac:dyDescent="0.25">
      <c r="A128">
        <v>128</v>
      </c>
      <c r="B128" t="s">
        <v>236</v>
      </c>
    </row>
    <row r="129" spans="1:2" x14ac:dyDescent="0.25">
      <c r="A129">
        <v>129</v>
      </c>
      <c r="B129" t="s">
        <v>85</v>
      </c>
    </row>
    <row r="130" spans="1:2" x14ac:dyDescent="0.25">
      <c r="A130">
        <v>130</v>
      </c>
      <c r="B130">
        <v>6</v>
      </c>
    </row>
    <row r="131" spans="1:2" x14ac:dyDescent="0.25">
      <c r="A131">
        <v>131</v>
      </c>
      <c r="B131">
        <v>3300</v>
      </c>
    </row>
    <row r="132" spans="1:2" x14ac:dyDescent="0.25">
      <c r="A132">
        <v>132</v>
      </c>
      <c r="B132" t="s">
        <v>225</v>
      </c>
    </row>
    <row r="133" spans="1:2" x14ac:dyDescent="0.25">
      <c r="A133">
        <v>133</v>
      </c>
      <c r="B133" t="s">
        <v>76</v>
      </c>
    </row>
    <row r="134" spans="1:2" x14ac:dyDescent="0.25">
      <c r="A134">
        <v>134</v>
      </c>
      <c r="B134">
        <v>37</v>
      </c>
    </row>
    <row r="135" spans="1:2" x14ac:dyDescent="0.25">
      <c r="A135">
        <v>135</v>
      </c>
      <c r="B135">
        <v>100216</v>
      </c>
    </row>
    <row r="136" spans="1:2" x14ac:dyDescent="0.25">
      <c r="A136">
        <v>136</v>
      </c>
      <c r="B136" t="s">
        <v>5</v>
      </c>
    </row>
    <row r="137" spans="1:2" x14ac:dyDescent="0.25">
      <c r="A137">
        <v>137</v>
      </c>
      <c r="B137" t="s">
        <v>13</v>
      </c>
    </row>
    <row r="138" spans="1:2" x14ac:dyDescent="0.25">
      <c r="A138">
        <v>138</v>
      </c>
      <c r="B138" t="s">
        <v>113</v>
      </c>
    </row>
    <row r="139" spans="1:2" x14ac:dyDescent="0.25">
      <c r="A139">
        <v>139</v>
      </c>
      <c r="B139" t="s">
        <v>250</v>
      </c>
    </row>
    <row r="140" spans="1:2" x14ac:dyDescent="0.25">
      <c r="A140">
        <v>140</v>
      </c>
      <c r="B140" t="s">
        <v>9</v>
      </c>
    </row>
    <row r="141" spans="1:2" x14ac:dyDescent="0.25">
      <c r="A141">
        <v>141</v>
      </c>
      <c r="B141" t="s">
        <v>251</v>
      </c>
    </row>
    <row r="142" spans="1:2" x14ac:dyDescent="0.25">
      <c r="A142">
        <v>142</v>
      </c>
      <c r="B142" t="s">
        <v>236</v>
      </c>
    </row>
    <row r="143" spans="1:2" x14ac:dyDescent="0.25">
      <c r="A143">
        <v>143</v>
      </c>
      <c r="B143" t="s">
        <v>11</v>
      </c>
    </row>
    <row r="144" spans="1:2" x14ac:dyDescent="0.25">
      <c r="A144">
        <v>144</v>
      </c>
      <c r="B144">
        <v>21</v>
      </c>
    </row>
    <row r="145" spans="1:2" x14ac:dyDescent="0.25">
      <c r="A145">
        <v>145</v>
      </c>
      <c r="B145">
        <v>13080</v>
      </c>
    </row>
    <row r="146" spans="1:2" x14ac:dyDescent="0.25">
      <c r="A146">
        <v>146</v>
      </c>
      <c r="B146" t="s">
        <v>237</v>
      </c>
    </row>
    <row r="147" spans="1:2" x14ac:dyDescent="0.25">
      <c r="A147">
        <v>147</v>
      </c>
      <c r="B147" t="s">
        <v>61</v>
      </c>
    </row>
    <row r="148" spans="1:2" x14ac:dyDescent="0.25">
      <c r="A148">
        <v>148</v>
      </c>
      <c r="B148">
        <v>24</v>
      </c>
    </row>
    <row r="149" spans="1:2" x14ac:dyDescent="0.25">
      <c r="A149">
        <v>149</v>
      </c>
      <c r="B149">
        <v>7143</v>
      </c>
    </row>
    <row r="150" spans="1:2" x14ac:dyDescent="0.25">
      <c r="A150">
        <v>150</v>
      </c>
      <c r="B150" t="s">
        <v>5</v>
      </c>
    </row>
    <row r="151" spans="1:2" x14ac:dyDescent="0.25">
      <c r="A151">
        <v>151</v>
      </c>
      <c r="B151" t="s">
        <v>252</v>
      </c>
    </row>
    <row r="152" spans="1:2" x14ac:dyDescent="0.25">
      <c r="A152">
        <v>152</v>
      </c>
      <c r="B152" t="s">
        <v>31</v>
      </c>
    </row>
    <row r="153" spans="1:2" x14ac:dyDescent="0.25">
      <c r="A153">
        <v>153</v>
      </c>
      <c r="B153" t="s">
        <v>253</v>
      </c>
    </row>
    <row r="154" spans="1:2" x14ac:dyDescent="0.25">
      <c r="A154">
        <v>154</v>
      </c>
      <c r="B154" t="s">
        <v>9</v>
      </c>
    </row>
    <row r="155" spans="1:2" x14ac:dyDescent="0.25">
      <c r="A155">
        <v>155</v>
      </c>
      <c r="B155" t="s">
        <v>254</v>
      </c>
    </row>
    <row r="156" spans="1:2" x14ac:dyDescent="0.25">
      <c r="A156">
        <v>156</v>
      </c>
      <c r="B156" t="s">
        <v>225</v>
      </c>
    </row>
    <row r="157" spans="1:2" x14ac:dyDescent="0.25">
      <c r="A157">
        <v>157</v>
      </c>
      <c r="B157" t="s">
        <v>28</v>
      </c>
    </row>
    <row r="158" spans="1:2" x14ac:dyDescent="0.25">
      <c r="A158">
        <v>158</v>
      </c>
      <c r="B158">
        <v>24</v>
      </c>
    </row>
    <row r="159" spans="1:2" x14ac:dyDescent="0.25">
      <c r="A159">
        <v>159</v>
      </c>
      <c r="B159">
        <v>71403</v>
      </c>
    </row>
    <row r="160" spans="1:2" x14ac:dyDescent="0.25">
      <c r="A160">
        <v>160</v>
      </c>
      <c r="B160" t="s">
        <v>236</v>
      </c>
    </row>
    <row r="161" spans="1:2" x14ac:dyDescent="0.25">
      <c r="A161">
        <v>161</v>
      </c>
      <c r="B161" t="s">
        <v>65</v>
      </c>
    </row>
    <row r="162" spans="1:2" x14ac:dyDescent="0.25">
      <c r="A162">
        <v>162</v>
      </c>
      <c r="B162">
        <v>22</v>
      </c>
    </row>
    <row r="163" spans="1:2" x14ac:dyDescent="0.25">
      <c r="A163">
        <v>163</v>
      </c>
      <c r="B163">
        <v>3379</v>
      </c>
    </row>
    <row r="164" spans="1:2" x14ac:dyDescent="0.25">
      <c r="A164">
        <v>164</v>
      </c>
      <c r="B164" t="s">
        <v>5</v>
      </c>
    </row>
    <row r="165" spans="1:2" x14ac:dyDescent="0.25">
      <c r="A165">
        <v>165</v>
      </c>
      <c r="B165" t="s">
        <v>30</v>
      </c>
    </row>
    <row r="166" spans="1:2" x14ac:dyDescent="0.25">
      <c r="A166">
        <v>166</v>
      </c>
      <c r="B166" t="s">
        <v>255</v>
      </c>
    </row>
    <row r="167" spans="1:2" x14ac:dyDescent="0.25">
      <c r="A167">
        <v>167</v>
      </c>
      <c r="B167" t="s">
        <v>256</v>
      </c>
    </row>
    <row r="168" spans="1:2" x14ac:dyDescent="0.25">
      <c r="A168">
        <v>168</v>
      </c>
      <c r="B168" t="s">
        <v>9</v>
      </c>
    </row>
    <row r="169" spans="1:2" x14ac:dyDescent="0.25">
      <c r="A169">
        <v>169</v>
      </c>
      <c r="B169" t="s">
        <v>257</v>
      </c>
    </row>
    <row r="170" spans="1:2" x14ac:dyDescent="0.25">
      <c r="A170">
        <v>170</v>
      </c>
      <c r="B170" t="s">
        <v>220</v>
      </c>
    </row>
    <row r="171" spans="1:2" x14ac:dyDescent="0.25">
      <c r="A171">
        <v>171</v>
      </c>
      <c r="B171" t="s">
        <v>29</v>
      </c>
    </row>
    <row r="172" spans="1:2" x14ac:dyDescent="0.25">
      <c r="A172">
        <v>172</v>
      </c>
      <c r="B172">
        <v>27</v>
      </c>
    </row>
    <row r="173" spans="1:2" x14ac:dyDescent="0.25">
      <c r="A173">
        <v>173</v>
      </c>
      <c r="B173">
        <v>77103</v>
      </c>
    </row>
    <row r="174" spans="1:2" x14ac:dyDescent="0.25">
      <c r="A174">
        <v>174</v>
      </c>
      <c r="B174" t="s">
        <v>225</v>
      </c>
    </row>
    <row r="175" spans="1:2" x14ac:dyDescent="0.25">
      <c r="A175">
        <v>175</v>
      </c>
      <c r="B175" t="s">
        <v>71</v>
      </c>
    </row>
    <row r="176" spans="1:2" x14ac:dyDescent="0.25">
      <c r="A176">
        <v>176</v>
      </c>
      <c r="B176">
        <v>28</v>
      </c>
    </row>
    <row r="177" spans="1:2" x14ac:dyDescent="0.25">
      <c r="A177">
        <v>177</v>
      </c>
      <c r="B177">
        <v>71407</v>
      </c>
    </row>
    <row r="178" spans="1:2" x14ac:dyDescent="0.25">
      <c r="A178">
        <v>178</v>
      </c>
      <c r="B178" t="s">
        <v>5</v>
      </c>
    </row>
    <row r="179" spans="1:2" x14ac:dyDescent="0.25">
      <c r="A179">
        <v>179</v>
      </c>
      <c r="B179" t="s">
        <v>82</v>
      </c>
    </row>
    <row r="180" spans="1:2" x14ac:dyDescent="0.25">
      <c r="A180">
        <v>180</v>
      </c>
      <c r="B180" t="s">
        <v>258</v>
      </c>
    </row>
    <row r="181" spans="1:2" x14ac:dyDescent="0.25">
      <c r="A181">
        <v>181</v>
      </c>
      <c r="B181" t="s">
        <v>259</v>
      </c>
    </row>
    <row r="182" spans="1:2" x14ac:dyDescent="0.25">
      <c r="A182">
        <v>182</v>
      </c>
      <c r="B182" t="s">
        <v>9</v>
      </c>
    </row>
    <row r="183" spans="1:2" x14ac:dyDescent="0.25">
      <c r="A183">
        <v>183</v>
      </c>
      <c r="B183" t="s">
        <v>260</v>
      </c>
    </row>
    <row r="184" spans="1:2" x14ac:dyDescent="0.25">
      <c r="A184">
        <v>184</v>
      </c>
      <c r="B184" t="s">
        <v>225</v>
      </c>
    </row>
    <row r="185" spans="1:2" x14ac:dyDescent="0.25">
      <c r="A185">
        <v>185</v>
      </c>
      <c r="B185" t="s">
        <v>4</v>
      </c>
    </row>
    <row r="186" spans="1:2" x14ac:dyDescent="0.25">
      <c r="A186">
        <v>186</v>
      </c>
      <c r="B186">
        <v>17</v>
      </c>
    </row>
    <row r="187" spans="1:2" x14ac:dyDescent="0.25">
      <c r="A187">
        <v>187</v>
      </c>
      <c r="B187">
        <v>377</v>
      </c>
    </row>
    <row r="188" spans="1:2" x14ac:dyDescent="0.25">
      <c r="A188">
        <v>188</v>
      </c>
      <c r="B188" t="s">
        <v>221</v>
      </c>
    </row>
    <row r="189" spans="1:2" x14ac:dyDescent="0.25">
      <c r="A189">
        <v>189</v>
      </c>
      <c r="B189" t="s">
        <v>34</v>
      </c>
    </row>
    <row r="190" spans="1:2" x14ac:dyDescent="0.25">
      <c r="A190">
        <v>190</v>
      </c>
      <c r="B190">
        <v>19</v>
      </c>
    </row>
    <row r="191" spans="1:2" x14ac:dyDescent="0.25">
      <c r="A191">
        <v>191</v>
      </c>
      <c r="B191">
        <v>766</v>
      </c>
    </row>
    <row r="192" spans="1:2" x14ac:dyDescent="0.25">
      <c r="A192">
        <v>192</v>
      </c>
      <c r="B192" t="s">
        <v>5</v>
      </c>
    </row>
    <row r="193" spans="1:2" x14ac:dyDescent="0.25">
      <c r="A193">
        <v>193</v>
      </c>
      <c r="B193" t="s">
        <v>261</v>
      </c>
    </row>
    <row r="194" spans="1:2" x14ac:dyDescent="0.25">
      <c r="A194">
        <v>194</v>
      </c>
      <c r="B194" t="s">
        <v>227</v>
      </c>
    </row>
    <row r="195" spans="1:2" x14ac:dyDescent="0.25">
      <c r="A195">
        <v>195</v>
      </c>
      <c r="B195" t="s">
        <v>262</v>
      </c>
    </row>
    <row r="196" spans="1:2" x14ac:dyDescent="0.25">
      <c r="A196">
        <v>196</v>
      </c>
      <c r="B196" t="s">
        <v>9</v>
      </c>
    </row>
    <row r="197" spans="1:2" x14ac:dyDescent="0.25">
      <c r="A197">
        <v>197</v>
      </c>
      <c r="B197" t="s">
        <v>263</v>
      </c>
    </row>
    <row r="198" spans="1:2" x14ac:dyDescent="0.25">
      <c r="A198">
        <v>198</v>
      </c>
      <c r="B198" t="s">
        <v>221</v>
      </c>
    </row>
    <row r="199" spans="1:2" x14ac:dyDescent="0.25">
      <c r="A199">
        <v>199</v>
      </c>
      <c r="B199" t="s">
        <v>56</v>
      </c>
    </row>
    <row r="200" spans="1:2" x14ac:dyDescent="0.25">
      <c r="A200">
        <v>200</v>
      </c>
      <c r="B200">
        <v>34</v>
      </c>
    </row>
    <row r="201" spans="1:2" x14ac:dyDescent="0.25">
      <c r="A201">
        <v>201</v>
      </c>
      <c r="B201">
        <v>101410</v>
      </c>
    </row>
    <row r="202" spans="1:2" x14ac:dyDescent="0.25">
      <c r="A202">
        <v>202</v>
      </c>
      <c r="B202" t="s">
        <v>225</v>
      </c>
    </row>
    <row r="203" spans="1:2" x14ac:dyDescent="0.25">
      <c r="A203">
        <v>203</v>
      </c>
      <c r="B203" t="s">
        <v>2</v>
      </c>
    </row>
    <row r="204" spans="1:2" x14ac:dyDescent="0.25">
      <c r="A204">
        <v>204</v>
      </c>
      <c r="B204">
        <v>18</v>
      </c>
    </row>
    <row r="205" spans="1:2" x14ac:dyDescent="0.25">
      <c r="A205">
        <v>205</v>
      </c>
      <c r="B205">
        <v>738</v>
      </c>
    </row>
    <row r="206" spans="1:2" x14ac:dyDescent="0.25">
      <c r="A206">
        <v>206</v>
      </c>
      <c r="B206" t="s">
        <v>5</v>
      </c>
    </row>
    <row r="207" spans="1:2" x14ac:dyDescent="0.25">
      <c r="A207">
        <v>207</v>
      </c>
      <c r="B207" t="s">
        <v>13</v>
      </c>
    </row>
    <row r="208" spans="1:2" x14ac:dyDescent="0.25">
      <c r="A208">
        <v>208</v>
      </c>
      <c r="B208" t="s">
        <v>48</v>
      </c>
    </row>
    <row r="209" spans="1:2" x14ac:dyDescent="0.25">
      <c r="A209">
        <v>209</v>
      </c>
      <c r="B209" t="s">
        <v>264</v>
      </c>
    </row>
    <row r="210" spans="1:2" x14ac:dyDescent="0.25">
      <c r="A210">
        <v>210</v>
      </c>
      <c r="B210" t="s">
        <v>9</v>
      </c>
    </row>
    <row r="211" spans="1:2" x14ac:dyDescent="0.25">
      <c r="A211">
        <v>211</v>
      </c>
    </row>
    <row r="212" spans="1:2" x14ac:dyDescent="0.25">
      <c r="A212">
        <v>212</v>
      </c>
    </row>
    <row r="213" spans="1:2" x14ac:dyDescent="0.25">
      <c r="A213">
        <v>213</v>
      </c>
    </row>
    <row r="214" spans="1:2" x14ac:dyDescent="0.25">
      <c r="A214">
        <v>214</v>
      </c>
    </row>
    <row r="215" spans="1:2" x14ac:dyDescent="0.25">
      <c r="A215">
        <v>215</v>
      </c>
    </row>
    <row r="216" spans="1:2" x14ac:dyDescent="0.25">
      <c r="A216">
        <v>216</v>
      </c>
    </row>
    <row r="217" spans="1:2" x14ac:dyDescent="0.25">
      <c r="A217">
        <v>217</v>
      </c>
    </row>
    <row r="218" spans="1:2" x14ac:dyDescent="0.25">
      <c r="A218">
        <v>218</v>
      </c>
    </row>
    <row r="219" spans="1:2" x14ac:dyDescent="0.25">
      <c r="A219">
        <v>219</v>
      </c>
    </row>
    <row r="220" spans="1:2" x14ac:dyDescent="0.25">
      <c r="A220">
        <v>220</v>
      </c>
    </row>
    <row r="221" spans="1:2" x14ac:dyDescent="0.25">
      <c r="A221">
        <v>221</v>
      </c>
    </row>
    <row r="222" spans="1:2" x14ac:dyDescent="0.25">
      <c r="A222">
        <v>222</v>
      </c>
    </row>
    <row r="223" spans="1:2" x14ac:dyDescent="0.25">
      <c r="A223">
        <v>223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4"/>
  <sheetViews>
    <sheetView topLeftCell="D1" workbookViewId="0">
      <selection activeCell="N2" sqref="N2:N17"/>
    </sheetView>
  </sheetViews>
  <sheetFormatPr defaultRowHeight="15" x14ac:dyDescent="0.25"/>
  <cols>
    <col min="1" max="1" width="4" bestFit="1" customWidth="1"/>
    <col min="2" max="2" width="40.5703125" bestFit="1" customWidth="1"/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</cols>
  <sheetData>
    <row r="1" spans="1:27" x14ac:dyDescent="0.25">
      <c r="A1">
        <v>1</v>
      </c>
      <c r="B1" t="s">
        <v>174</v>
      </c>
      <c r="C1" t="s">
        <v>155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175</v>
      </c>
      <c r="C2" t="str">
        <f>C1</f>
        <v>Week 03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Giants</v>
      </c>
      <c r="J2">
        <f t="shared" ref="J2:L17" si="0">VLOOKUP(F2,$A:$B,2,FALSE)</f>
        <v>36</v>
      </c>
      <c r="K2" t="str">
        <f t="shared" si="0"/>
        <v>Panthers</v>
      </c>
      <c r="L2">
        <f t="shared" si="0"/>
        <v>7</v>
      </c>
      <c r="M2" t="str">
        <f>IF(J2=L2,"No Bet",IF(J2&gt;L2,I2,K2))</f>
        <v>Giants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'Giants' then ft.TeamId else ut.TeamId end WinnerTeamId, case when ft.TeamOtherName = 'Giants' then 36 else 7 end FavoriteScore, case when ut.TeamOtherName = 'Giants' then 36 else 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'Giants' and ut.TeamOtherName = 'Panthers') or (ft.TeamOtherName = 'Panthers' and ut.TeamOtherName = 'Giants'))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4</v>
      </c>
      <c r="C3" t="str">
        <f t="shared" ref="C3:C17" si="1">C2</f>
        <v>Week 03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Buccaneers</v>
      </c>
      <c r="J3">
        <f t="shared" si="0"/>
        <v>10</v>
      </c>
      <c r="K3" t="str">
        <f t="shared" si="0"/>
        <v>Cowboys</v>
      </c>
      <c r="L3">
        <f t="shared" si="0"/>
        <v>16</v>
      </c>
      <c r="M3" t="str">
        <f t="shared" ref="M3:M17" si="2">IF(J3=L3,"No Bet",IF(J3&gt;L3,I3,K3))</f>
        <v>Cowboys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'Cowboys' then ft.TeamId else ut.TeamId end WinnerTeamId, case when ft.TeamOtherName = 'Buccaneers' then 10 else 16 end FavoriteScore, case when ut.TeamOtherName = 'Buccaneers' then 10 else 16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'Buccaneers' and ut.TeamOtherName = 'Cowboys') or (ft.TeamOtherName = 'Cowboys' and ut.TeamOtherName = 'Buccaneers'))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36</v>
      </c>
      <c r="C4" t="str">
        <f t="shared" si="1"/>
        <v>Week 03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Jaguars</v>
      </c>
      <c r="J4">
        <f t="shared" si="0"/>
        <v>22</v>
      </c>
      <c r="K4" t="str">
        <f>VLOOKUP(G4,$A:$B,2,FALSE)</f>
        <v>Colts</v>
      </c>
      <c r="L4">
        <f t="shared" si="0"/>
        <v>17</v>
      </c>
      <c r="M4" t="str">
        <f t="shared" si="2"/>
        <v>Jaguars</v>
      </c>
      <c r="N4" t="str">
        <f t="shared" si="3"/>
        <v>insert into GameResult select gs.GameSpreadId,case when ft.TeamOtherName = 'Jaguars' then ft.TeamId else ut.TeamId end WinnerTeamId, case when ft.TeamOtherName = 'Jaguars' then 22 else 17 end FavoriteScore, case when ut.TeamOtherName = 'Jaguars' then 22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'Jaguars' and ut.TeamOtherName = 'Colts') or (ft.TeamOtherName = 'Colts' and ut.TeamOtherName = 'Jaguars'))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1010610</v>
      </c>
      <c r="C5" t="str">
        <f t="shared" si="1"/>
        <v>Week 03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Bills</v>
      </c>
      <c r="J5">
        <f t="shared" si="0"/>
        <v>24</v>
      </c>
      <c r="K5" t="str">
        <f t="shared" si="0"/>
        <v>Browns</v>
      </c>
      <c r="L5">
        <f t="shared" si="0"/>
        <v>14</v>
      </c>
      <c r="M5" t="str">
        <f t="shared" si="2"/>
        <v>Bills</v>
      </c>
      <c r="N5" t="str">
        <f t="shared" si="3"/>
        <v>insert into GameResult select gs.GameSpreadId,case when ft.TeamOtherName = 'Bills' then ft.TeamId else ut.TeamId end WinnerTeamId, case when ft.TeamOtherName = 'Bills' then 24 else 14 end FavoriteScore, case when ut.TeamOtherName = 'Bills' then 24 else 14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'Bills' and ut.TeamOtherName = 'Browns') or (ft.TeamOtherName = 'Browns' and ut.TeamOtherName = 'Bills'))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176</v>
      </c>
      <c r="C6" t="str">
        <f t="shared" si="1"/>
        <v>Week 03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Jets</v>
      </c>
      <c r="J6">
        <f t="shared" si="0"/>
        <v>23</v>
      </c>
      <c r="K6" t="str">
        <f t="shared" si="0"/>
        <v>Dolphins</v>
      </c>
      <c r="L6">
        <f t="shared" si="0"/>
        <v>20</v>
      </c>
      <c r="M6" t="str">
        <f t="shared" si="2"/>
        <v>Jets</v>
      </c>
      <c r="N6" t="str">
        <f t="shared" si="3"/>
        <v>insert into GameResult select gs.GameSpreadId,case when ft.TeamOtherName = 'Jets' then ft.TeamId else ut.TeamId end WinnerTeamId, case when ft.TeamOtherName = 'Jets' then 23 else 20 end FavoriteScore, case when ut.TeamOtherName = 'Jets' then 23 else 20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'Jets' and ut.TeamOtherName = 'Dolphins') or (ft.TeamOtherName = 'Dolphins' and ut.TeamOtherName = 'Jets'))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64</v>
      </c>
      <c r="C7" t="str">
        <f t="shared" si="1"/>
        <v>Week 03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Chiefs</v>
      </c>
      <c r="J7">
        <f t="shared" si="0"/>
        <v>27</v>
      </c>
      <c r="K7" t="str">
        <f t="shared" si="0"/>
        <v>Saints</v>
      </c>
      <c r="L7">
        <f t="shared" si="0"/>
        <v>24</v>
      </c>
      <c r="M7" t="str">
        <f t="shared" si="2"/>
        <v>Chiefs</v>
      </c>
      <c r="N7" t="str">
        <f t="shared" si="3"/>
        <v>insert into GameResult select gs.GameSpreadId,case when ft.TeamOtherName = 'Chiefs' then ft.TeamId else ut.TeamId end WinnerTeamId, case when ft.TeamOtherName = 'Chiefs' then 27 else 24 end FavoriteScore, case when ut.TeamOtherName = 'Chiefs' then 27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'Chiefs' and ut.TeamOtherName = 'Saints') or (ft.TeamOtherName = 'Saints' and ut.TeamOtherName = 'Chiefs'))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7</v>
      </c>
      <c r="C8" t="str">
        <f t="shared" si="1"/>
        <v>Week 03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Bengals</v>
      </c>
      <c r="J8">
        <f t="shared" si="0"/>
        <v>38</v>
      </c>
      <c r="K8" t="str">
        <f t="shared" si="0"/>
        <v>Redskins</v>
      </c>
      <c r="L8">
        <f t="shared" si="0"/>
        <v>31</v>
      </c>
      <c r="M8" t="str">
        <f t="shared" si="2"/>
        <v>Bengals</v>
      </c>
      <c r="N8" t="str">
        <f t="shared" si="3"/>
        <v>insert into GameResult select gs.GameSpreadId,case when ft.TeamOtherName = 'Bengals' then ft.TeamId else ut.TeamId end WinnerTeamId, case when ft.TeamOtherName = 'Bengals' then 38 else 31 end FavoriteScore, case when ut.TeamOtherName = 'Bengals' then 38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'Bengals' and ut.TeamOtherName = 'Redskins') or (ft.TeamOtherName = 'Redskins' and ut.TeamOtherName = 'Bengals'))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70</v>
      </c>
      <c r="C9" t="str">
        <f t="shared" si="1"/>
        <v>Week 03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Rams</v>
      </c>
      <c r="J9">
        <f t="shared" si="0"/>
        <v>6</v>
      </c>
      <c r="K9" t="str">
        <f t="shared" si="0"/>
        <v>Bears</v>
      </c>
      <c r="L9">
        <f t="shared" si="0"/>
        <v>23</v>
      </c>
      <c r="M9" t="str">
        <f t="shared" si="2"/>
        <v>Bears</v>
      </c>
      <c r="N9" t="str">
        <f t="shared" si="3"/>
        <v>insert into GameResult select gs.GameSpreadId,case when ft.TeamOtherName = 'Bears' then ft.TeamId else ut.TeamId end WinnerTeamId, case when ft.TeamOtherName = 'Rams' then 6 else 23 end FavoriteScore, case when ut.TeamOtherName = 'Rams' then 6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'Rams' and ut.TeamOtherName = 'Bears') or (ft.TeamOtherName = 'Bears' and ut.TeamOtherName = 'Rams'))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03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49ers</v>
      </c>
      <c r="J10">
        <f t="shared" si="0"/>
        <v>13</v>
      </c>
      <c r="K10" t="str">
        <f t="shared" si="0"/>
        <v>Vikings</v>
      </c>
      <c r="L10">
        <f t="shared" si="0"/>
        <v>24</v>
      </c>
      <c r="M10" t="str">
        <f t="shared" si="2"/>
        <v>Vikings</v>
      </c>
      <c r="N10" t="str">
        <f t="shared" si="3"/>
        <v>insert into GameResult select gs.GameSpreadId,case when ft.TeamOtherName = 'Vikings' then ft.TeamId else ut.TeamId end WinnerTeamId, case when ft.TeamOtherName = '49ers' then 13 else 24 end FavoriteScore, case when ut.TeamOtherName = '49ers' then 13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'49ers' and ut.TeamOtherName = 'Vikings') or (ft.TeamOtherName = 'Vikings' and ut.TeamOtherName = '49ers'))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66</v>
      </c>
      <c r="C11" t="str">
        <f t="shared" si="1"/>
        <v>Week 03</v>
      </c>
      <c r="D11">
        <v>14</v>
      </c>
      <c r="E11">
        <f t="shared" si="4"/>
        <v>129</v>
      </c>
      <c r="F11">
        <f t="shared" si="5"/>
        <v>130</v>
      </c>
      <c r="G11">
        <f t="shared" si="6"/>
        <v>133</v>
      </c>
      <c r="H11">
        <f t="shared" si="7"/>
        <v>134</v>
      </c>
      <c r="I11" t="str">
        <f t="shared" si="8"/>
        <v>Lions</v>
      </c>
      <c r="J11">
        <f t="shared" si="0"/>
        <v>41</v>
      </c>
      <c r="K11" t="str">
        <f t="shared" si="0"/>
        <v>Titans</v>
      </c>
      <c r="L11">
        <f t="shared" si="0"/>
        <v>44</v>
      </c>
      <c r="M11" t="str">
        <f t="shared" si="2"/>
        <v>Titans</v>
      </c>
      <c r="N11" t="str">
        <f t="shared" si="3"/>
        <v>insert into GameResult select gs.GameSpreadId,case when ft.TeamOtherName = 'Titans' then ft.TeamId else ut.TeamId end WinnerTeamId, case when ft.TeamOtherName = 'Lions' then 41 else 44 end FavoriteScore, case when ut.TeamOtherName = 'Lions' then 41 else 44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'Lions' and ut.TeamOtherName = 'Titans') or (ft.TeamOtherName = 'Titans' and ut.TeamOtherName = 'Lions'))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177</v>
      </c>
      <c r="C12" t="str">
        <f t="shared" si="1"/>
        <v>Week 03</v>
      </c>
      <c r="D12">
        <v>14</v>
      </c>
      <c r="E12">
        <f t="shared" si="4"/>
        <v>143</v>
      </c>
      <c r="F12">
        <f t="shared" si="5"/>
        <v>144</v>
      </c>
      <c r="G12">
        <f t="shared" si="6"/>
        <v>147</v>
      </c>
      <c r="H12">
        <f t="shared" si="7"/>
        <v>148</v>
      </c>
      <c r="I12" t="str">
        <f t="shared" si="8"/>
        <v>Falcons</v>
      </c>
      <c r="J12">
        <f t="shared" si="0"/>
        <v>27</v>
      </c>
      <c r="K12" t="str">
        <f t="shared" si="0"/>
        <v>Chargers</v>
      </c>
      <c r="L12">
        <f t="shared" si="0"/>
        <v>3</v>
      </c>
      <c r="M12" t="str">
        <f t="shared" si="2"/>
        <v>Falcons</v>
      </c>
      <c r="N12" t="str">
        <f t="shared" si="3"/>
        <v>insert into GameResult select gs.GameSpreadId,case when ft.TeamOtherName = 'Falcons' then ft.TeamId else ut.TeamId end WinnerTeamId, case when ft.TeamOtherName = 'Falcons' then 27 else 3 end FavoriteScore, case when ut.TeamOtherName = 'Falcons' then 27 else 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'Falcons' and ut.TeamOtherName = 'Chargers') or (ft.TeamOtherName = 'Chargers' and ut.TeamOtherName = 'Falcons'))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178</v>
      </c>
      <c r="C13" t="str">
        <f t="shared" si="1"/>
        <v>Week 03</v>
      </c>
      <c r="D13">
        <v>14</v>
      </c>
      <c r="E13">
        <f t="shared" si="4"/>
        <v>157</v>
      </c>
      <c r="F13">
        <f t="shared" si="5"/>
        <v>158</v>
      </c>
      <c r="G13">
        <f t="shared" si="6"/>
        <v>161</v>
      </c>
      <c r="H13">
        <f t="shared" si="7"/>
        <v>162</v>
      </c>
      <c r="I13" t="str">
        <f t="shared" si="8"/>
        <v>Eagles</v>
      </c>
      <c r="J13">
        <f t="shared" si="0"/>
        <v>6</v>
      </c>
      <c r="K13" t="str">
        <f t="shared" si="0"/>
        <v>Cardinals</v>
      </c>
      <c r="L13">
        <f t="shared" si="0"/>
        <v>27</v>
      </c>
      <c r="M13" t="str">
        <f t="shared" si="2"/>
        <v>Cardinals</v>
      </c>
      <c r="N13" t="str">
        <f t="shared" si="3"/>
        <v>insert into GameResult select gs.GameSpreadId,case when ft.TeamOtherName = 'Cardinals' then ft.TeamId else ut.TeamId end WinnerTeamId, case when ft.TeamOtherName = 'Eagles' then 6 else 27 end FavoriteScore, case when ut.TeamOtherName = 'Eagles' then 6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'Eagles' and ut.TeamOtherName = 'Cardinals') or (ft.TeamOtherName = 'Cardinals' and ut.TeamOtherName = 'Eagles'))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03</v>
      </c>
      <c r="D14">
        <v>14</v>
      </c>
      <c r="E14">
        <f t="shared" si="4"/>
        <v>171</v>
      </c>
      <c r="F14">
        <f t="shared" si="5"/>
        <v>172</v>
      </c>
      <c r="G14">
        <f t="shared" si="6"/>
        <v>175</v>
      </c>
      <c r="H14">
        <f t="shared" si="7"/>
        <v>176</v>
      </c>
      <c r="I14" t="str">
        <f t="shared" si="8"/>
        <v>Steelers</v>
      </c>
      <c r="J14">
        <f t="shared" si="0"/>
        <v>31</v>
      </c>
      <c r="K14" t="str">
        <f t="shared" si="0"/>
        <v>Raiders</v>
      </c>
      <c r="L14">
        <f t="shared" si="0"/>
        <v>34</v>
      </c>
      <c r="M14" t="str">
        <f t="shared" si="2"/>
        <v>Raiders</v>
      </c>
      <c r="N14" t="str">
        <f t="shared" si="3"/>
        <v>insert into GameResult select gs.GameSpreadId,case when ft.TeamOtherName = 'Raiders' then ft.TeamId else ut.TeamId end WinnerTeamId, case when ft.TeamOtherName = 'Steelers' then 31 else 34 end FavoriteScore, case when ut.TeamOtherName = 'Steelers' then 31 else 34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'Steelers' and ut.TeamOtherName = 'Raiders') or (ft.TeamOtherName = 'Raiders' and ut.TeamOtherName = 'Steelers'))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179</v>
      </c>
      <c r="C15" t="str">
        <f t="shared" si="1"/>
        <v>Week 03</v>
      </c>
      <c r="D15">
        <v>14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 t="str">
        <f t="shared" si="8"/>
        <v>Texans</v>
      </c>
      <c r="J15">
        <f t="shared" si="0"/>
        <v>31</v>
      </c>
      <c r="K15" t="str">
        <f t="shared" si="0"/>
        <v>Broncos</v>
      </c>
      <c r="L15">
        <f t="shared" si="0"/>
        <v>25</v>
      </c>
      <c r="M15" t="str">
        <f t="shared" si="2"/>
        <v>Texans</v>
      </c>
      <c r="N15" t="str">
        <f t="shared" si="3"/>
        <v>insert into GameResult select gs.GameSpreadId,case when ft.TeamOtherName = 'Texans' then ft.TeamId else ut.TeamId end WinnerTeamId, case when ft.TeamOtherName = 'Texans' then 31 else 25 end FavoriteScore, case when ut.TeamOtherName = 'Texans' then 31 else 25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'Texans' and ut.TeamOtherName = 'Broncos') or (ft.TeamOtherName = 'Broncos' and ut.TeamOtherName = 'Texans'))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176</v>
      </c>
      <c r="C16" t="str">
        <f t="shared" si="1"/>
        <v>Week 03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 t="str">
        <f t="shared" si="8"/>
        <v>Patriots</v>
      </c>
      <c r="J16">
        <f t="shared" si="0"/>
        <v>30</v>
      </c>
      <c r="K16" t="str">
        <f t="shared" si="0"/>
        <v>Ravens</v>
      </c>
      <c r="L16">
        <f t="shared" si="0"/>
        <v>31</v>
      </c>
      <c r="M16" t="str">
        <f t="shared" si="2"/>
        <v>Ravens</v>
      </c>
      <c r="N16" t="str">
        <f t="shared" si="3"/>
        <v>insert into GameResult select gs.GameSpreadId,case when ft.TeamOtherName = 'Ravens' then ft.TeamId else ut.TeamId end WinnerTeamId, case when ft.TeamOtherName = 'Patriots' then 30 else 31 end FavoriteScore, case when ut.TeamOtherName = 'Patriots' then 30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'Patriots' and ut.TeamOtherName = 'Ravens') or (ft.TeamOtherName = 'Ravens' and ut.TeamOtherName = 'Patriots'))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65</v>
      </c>
      <c r="C17" t="str">
        <f t="shared" si="1"/>
        <v>Week 03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 t="str">
        <f>VLOOKUP(E17,$A:$B,2,FALSE)</f>
        <v>Packers</v>
      </c>
      <c r="J17">
        <f t="shared" si="0"/>
        <v>12</v>
      </c>
      <c r="K17" t="str">
        <f t="shared" si="0"/>
        <v>Seahawks</v>
      </c>
      <c r="L17">
        <f t="shared" si="0"/>
        <v>14</v>
      </c>
      <c r="M17" t="str">
        <f t="shared" si="2"/>
        <v>Seahawks</v>
      </c>
      <c r="N17" t="str">
        <f t="shared" si="3"/>
        <v>insert into GameResult select gs.GameSpreadId,case when ft.TeamOtherName = 'Seahawks' then ft.TeamId else ut.TeamId end WinnerTeamId, case when ft.TeamOtherName = 'Packers' then 12 else 14 end FavoriteScore, case when ut.TeamOtherName = 'Packers' then 12 else 14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'Packers' and ut.TeamOtherName = 'Seahawks') or (ft.TeamOtherName = 'Seahawks' and ut.TeamOtherName = 'Packers'))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10</v>
      </c>
    </row>
    <row r="19" spans="1:27" x14ac:dyDescent="0.25">
      <c r="A19">
        <v>19</v>
      </c>
      <c r="B19">
        <v>7003</v>
      </c>
    </row>
    <row r="20" spans="1:27" x14ac:dyDescent="0.25">
      <c r="A20">
        <v>20</v>
      </c>
      <c r="B20" t="s">
        <v>175</v>
      </c>
    </row>
    <row r="21" spans="1:27" x14ac:dyDescent="0.25">
      <c r="A21">
        <v>21</v>
      </c>
      <c r="B21" t="s">
        <v>2</v>
      </c>
    </row>
    <row r="22" spans="1:27" x14ac:dyDescent="0.25">
      <c r="A22">
        <v>22</v>
      </c>
      <c r="B22">
        <v>16</v>
      </c>
    </row>
    <row r="23" spans="1:27" x14ac:dyDescent="0.25">
      <c r="A23">
        <v>23</v>
      </c>
      <c r="B23">
        <v>7306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19</v>
      </c>
    </row>
    <row r="26" spans="1:27" x14ac:dyDescent="0.25">
      <c r="A26">
        <v>26</v>
      </c>
      <c r="B26" t="s">
        <v>180</v>
      </c>
    </row>
    <row r="27" spans="1:27" x14ac:dyDescent="0.25">
      <c r="A27">
        <v>27</v>
      </c>
      <c r="B27" t="s">
        <v>181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182</v>
      </c>
    </row>
    <row r="30" spans="1:27" x14ac:dyDescent="0.25">
      <c r="A30">
        <v>30</v>
      </c>
      <c r="B30" t="s">
        <v>176</v>
      </c>
    </row>
    <row r="31" spans="1:27" x14ac:dyDescent="0.25">
      <c r="A31">
        <v>31</v>
      </c>
      <c r="B31" t="s">
        <v>51</v>
      </c>
    </row>
    <row r="32" spans="1:27" x14ac:dyDescent="0.25">
      <c r="A32">
        <v>32</v>
      </c>
      <c r="B32">
        <v>22</v>
      </c>
    </row>
    <row r="33" spans="1:2" x14ac:dyDescent="0.25">
      <c r="A33">
        <v>33</v>
      </c>
      <c r="B33">
        <v>30109</v>
      </c>
    </row>
    <row r="34" spans="1:2" x14ac:dyDescent="0.25">
      <c r="A34">
        <v>34</v>
      </c>
      <c r="B34" t="s">
        <v>176</v>
      </c>
    </row>
    <row r="35" spans="1:2" x14ac:dyDescent="0.25">
      <c r="A35">
        <v>35</v>
      </c>
      <c r="B35" t="s">
        <v>55</v>
      </c>
    </row>
    <row r="36" spans="1:2" x14ac:dyDescent="0.25">
      <c r="A36">
        <v>36</v>
      </c>
      <c r="B36">
        <v>17</v>
      </c>
    </row>
    <row r="37" spans="1:2" x14ac:dyDescent="0.25">
      <c r="A37">
        <v>37</v>
      </c>
      <c r="B37">
        <v>7703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13</v>
      </c>
    </row>
    <row r="40" spans="1:2" x14ac:dyDescent="0.25">
      <c r="A40">
        <v>40</v>
      </c>
      <c r="B40" t="s">
        <v>105</v>
      </c>
    </row>
    <row r="41" spans="1:2" x14ac:dyDescent="0.25">
      <c r="A41">
        <v>41</v>
      </c>
      <c r="B41" t="s">
        <v>183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184</v>
      </c>
    </row>
    <row r="44" spans="1:2" x14ac:dyDescent="0.25">
      <c r="A44">
        <v>44</v>
      </c>
      <c r="B44" t="s">
        <v>175</v>
      </c>
    </row>
    <row r="45" spans="1:2" x14ac:dyDescent="0.25">
      <c r="A45">
        <v>45</v>
      </c>
      <c r="B45" t="s">
        <v>45</v>
      </c>
    </row>
    <row r="46" spans="1:2" x14ac:dyDescent="0.25">
      <c r="A46">
        <v>46</v>
      </c>
      <c r="B46">
        <v>24</v>
      </c>
    </row>
    <row r="47" spans="1:2" x14ac:dyDescent="0.25">
      <c r="A47">
        <v>47</v>
      </c>
      <c r="B47">
        <v>14037</v>
      </c>
    </row>
    <row r="48" spans="1:2" x14ac:dyDescent="0.25">
      <c r="A48">
        <v>48</v>
      </c>
      <c r="B48" t="s">
        <v>185</v>
      </c>
    </row>
    <row r="49" spans="1:2" x14ac:dyDescent="0.25">
      <c r="A49">
        <v>49</v>
      </c>
      <c r="B49" t="s">
        <v>35</v>
      </c>
    </row>
    <row r="50" spans="1:2" x14ac:dyDescent="0.25">
      <c r="A50">
        <v>50</v>
      </c>
      <c r="B50">
        <v>14</v>
      </c>
    </row>
    <row r="51" spans="1:2" x14ac:dyDescent="0.25">
      <c r="A51">
        <v>51</v>
      </c>
      <c r="B51">
        <v>770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13</v>
      </c>
    </row>
    <row r="54" spans="1:2" x14ac:dyDescent="0.25">
      <c r="A54">
        <v>54</v>
      </c>
      <c r="B54" t="s">
        <v>91</v>
      </c>
    </row>
    <row r="55" spans="1:2" x14ac:dyDescent="0.25">
      <c r="A55">
        <v>55</v>
      </c>
      <c r="B55" t="s">
        <v>186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187</v>
      </c>
    </row>
    <row r="58" spans="1:2" x14ac:dyDescent="0.25">
      <c r="A58">
        <v>58</v>
      </c>
      <c r="B58" t="s">
        <v>175</v>
      </c>
    </row>
    <row r="59" spans="1:2" x14ac:dyDescent="0.25">
      <c r="A59">
        <v>59</v>
      </c>
      <c r="B59" t="s">
        <v>46</v>
      </c>
    </row>
    <row r="60" spans="1:2" x14ac:dyDescent="0.25">
      <c r="A60">
        <v>60</v>
      </c>
      <c r="B60">
        <v>23</v>
      </c>
    </row>
    <row r="61" spans="1:2" x14ac:dyDescent="0.25">
      <c r="A61">
        <v>61</v>
      </c>
      <c r="B61">
        <v>37103</v>
      </c>
    </row>
    <row r="62" spans="1:2" x14ac:dyDescent="0.25">
      <c r="A62">
        <v>62</v>
      </c>
      <c r="B62" t="s">
        <v>176</v>
      </c>
    </row>
    <row r="63" spans="1:2" x14ac:dyDescent="0.25">
      <c r="A63">
        <v>63</v>
      </c>
      <c r="B63" t="s">
        <v>11</v>
      </c>
    </row>
    <row r="64" spans="1:2" x14ac:dyDescent="0.25">
      <c r="A64">
        <v>64</v>
      </c>
      <c r="B64">
        <v>20</v>
      </c>
    </row>
    <row r="65" spans="1:2" x14ac:dyDescent="0.25">
      <c r="A65">
        <v>65</v>
      </c>
      <c r="B65">
        <v>73730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47</v>
      </c>
    </row>
    <row r="68" spans="1:2" x14ac:dyDescent="0.25">
      <c r="A68">
        <v>68</v>
      </c>
      <c r="B68" t="s">
        <v>125</v>
      </c>
    </row>
    <row r="69" spans="1:2" x14ac:dyDescent="0.25">
      <c r="A69">
        <v>69</v>
      </c>
      <c r="B69" t="s">
        <v>188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189</v>
      </c>
    </row>
    <row r="72" spans="1:2" x14ac:dyDescent="0.25">
      <c r="A72">
        <v>72</v>
      </c>
      <c r="B72" t="s">
        <v>176</v>
      </c>
    </row>
    <row r="73" spans="1:2" x14ac:dyDescent="0.25">
      <c r="A73">
        <v>73</v>
      </c>
      <c r="B73" t="s">
        <v>41</v>
      </c>
    </row>
    <row r="74" spans="1:2" x14ac:dyDescent="0.25">
      <c r="A74">
        <v>74</v>
      </c>
      <c r="B74">
        <v>27</v>
      </c>
    </row>
    <row r="75" spans="1:2" x14ac:dyDescent="0.25">
      <c r="A75">
        <v>75</v>
      </c>
      <c r="B75">
        <v>337113</v>
      </c>
    </row>
    <row r="76" spans="1:2" x14ac:dyDescent="0.25">
      <c r="A76">
        <v>76</v>
      </c>
      <c r="B76" t="s">
        <v>185</v>
      </c>
    </row>
    <row r="77" spans="1:2" x14ac:dyDescent="0.25">
      <c r="A77">
        <v>77</v>
      </c>
      <c r="B77" t="s">
        <v>29</v>
      </c>
    </row>
    <row r="78" spans="1:2" x14ac:dyDescent="0.25">
      <c r="A78">
        <v>78</v>
      </c>
      <c r="B78">
        <v>24</v>
      </c>
    </row>
    <row r="79" spans="1:2" x14ac:dyDescent="0.25">
      <c r="A79">
        <v>79</v>
      </c>
      <c r="B79">
        <v>731400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121</v>
      </c>
    </row>
    <row r="82" spans="1:2" x14ac:dyDescent="0.25">
      <c r="A82">
        <v>82</v>
      </c>
      <c r="B82" t="s">
        <v>190</v>
      </c>
    </row>
    <row r="83" spans="1:2" x14ac:dyDescent="0.25">
      <c r="A83">
        <v>83</v>
      </c>
      <c r="B83" t="s">
        <v>191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192</v>
      </c>
    </row>
    <row r="86" spans="1:2" x14ac:dyDescent="0.25">
      <c r="A86">
        <v>86</v>
      </c>
      <c r="B86" t="s">
        <v>175</v>
      </c>
    </row>
    <row r="87" spans="1:2" x14ac:dyDescent="0.25">
      <c r="A87">
        <v>87</v>
      </c>
      <c r="B87" t="s">
        <v>80</v>
      </c>
    </row>
    <row r="88" spans="1:2" x14ac:dyDescent="0.25">
      <c r="A88">
        <v>88</v>
      </c>
      <c r="B88">
        <v>38</v>
      </c>
    </row>
    <row r="89" spans="1:2" x14ac:dyDescent="0.25">
      <c r="A89">
        <v>89</v>
      </c>
      <c r="B89">
        <v>1410014</v>
      </c>
    </row>
    <row r="90" spans="1:2" x14ac:dyDescent="0.25">
      <c r="A90">
        <v>90</v>
      </c>
      <c r="B90" t="s">
        <v>176</v>
      </c>
    </row>
    <row r="91" spans="1:2" x14ac:dyDescent="0.25">
      <c r="A91">
        <v>91</v>
      </c>
      <c r="B91" t="s">
        <v>28</v>
      </c>
    </row>
    <row r="92" spans="1:2" x14ac:dyDescent="0.25">
      <c r="A92">
        <v>92</v>
      </c>
      <c r="B92">
        <v>31</v>
      </c>
    </row>
    <row r="93" spans="1:2" x14ac:dyDescent="0.25">
      <c r="A93">
        <v>93</v>
      </c>
      <c r="B93">
        <v>73147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193</v>
      </c>
    </row>
    <row r="96" spans="1:2" x14ac:dyDescent="0.25">
      <c r="A96">
        <v>96</v>
      </c>
      <c r="B96" t="s">
        <v>57</v>
      </c>
    </row>
    <row r="97" spans="1:2" x14ac:dyDescent="0.25">
      <c r="A97">
        <v>97</v>
      </c>
      <c r="B97" t="s">
        <v>194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195</v>
      </c>
    </row>
    <row r="100" spans="1:2" x14ac:dyDescent="0.25">
      <c r="A100">
        <v>100</v>
      </c>
      <c r="B100" t="s">
        <v>176</v>
      </c>
    </row>
    <row r="101" spans="1:2" x14ac:dyDescent="0.25">
      <c r="A101">
        <v>101</v>
      </c>
      <c r="B101" t="s">
        <v>23</v>
      </c>
    </row>
    <row r="102" spans="1:2" x14ac:dyDescent="0.25">
      <c r="A102">
        <v>102</v>
      </c>
      <c r="B102">
        <v>6</v>
      </c>
    </row>
    <row r="103" spans="1:2" x14ac:dyDescent="0.25">
      <c r="A103">
        <v>103</v>
      </c>
      <c r="B103">
        <v>330</v>
      </c>
    </row>
    <row r="104" spans="1:2" x14ac:dyDescent="0.25">
      <c r="A104">
        <v>104</v>
      </c>
      <c r="B104" t="s">
        <v>175</v>
      </c>
    </row>
    <row r="105" spans="1:2" x14ac:dyDescent="0.25">
      <c r="A105">
        <v>105</v>
      </c>
      <c r="B105" t="s">
        <v>56</v>
      </c>
    </row>
    <row r="106" spans="1:2" x14ac:dyDescent="0.25">
      <c r="A106">
        <v>106</v>
      </c>
      <c r="B106">
        <v>23</v>
      </c>
    </row>
    <row r="107" spans="1:2" x14ac:dyDescent="0.25">
      <c r="A107">
        <v>107</v>
      </c>
      <c r="B107">
        <v>37013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196</v>
      </c>
    </row>
    <row r="110" spans="1:2" x14ac:dyDescent="0.25">
      <c r="A110">
        <v>110</v>
      </c>
      <c r="B110" t="s">
        <v>197</v>
      </c>
    </row>
    <row r="111" spans="1:2" x14ac:dyDescent="0.25">
      <c r="A111">
        <v>111</v>
      </c>
      <c r="B111" t="s">
        <v>198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199</v>
      </c>
    </row>
    <row r="114" spans="1:2" x14ac:dyDescent="0.25">
      <c r="A114">
        <v>114</v>
      </c>
      <c r="B114" t="s">
        <v>175</v>
      </c>
    </row>
    <row r="115" spans="1:2" x14ac:dyDescent="0.25">
      <c r="A115">
        <v>115</v>
      </c>
      <c r="B115" t="s">
        <v>70</v>
      </c>
    </row>
    <row r="116" spans="1:2" x14ac:dyDescent="0.25">
      <c r="A116">
        <v>116</v>
      </c>
      <c r="B116">
        <v>13</v>
      </c>
    </row>
    <row r="117" spans="1:2" x14ac:dyDescent="0.25">
      <c r="A117">
        <v>117</v>
      </c>
      <c r="B117">
        <v>3100</v>
      </c>
    </row>
    <row r="118" spans="1:2" x14ac:dyDescent="0.25">
      <c r="A118">
        <v>118</v>
      </c>
      <c r="B118" t="s">
        <v>175</v>
      </c>
    </row>
    <row r="119" spans="1:2" x14ac:dyDescent="0.25">
      <c r="A119">
        <v>119</v>
      </c>
      <c r="B119" t="s">
        <v>52</v>
      </c>
    </row>
    <row r="120" spans="1:2" x14ac:dyDescent="0.25">
      <c r="A120">
        <v>120</v>
      </c>
      <c r="B120">
        <v>24</v>
      </c>
    </row>
    <row r="121" spans="1:2" x14ac:dyDescent="0.25">
      <c r="A121">
        <v>121</v>
      </c>
      <c r="B121">
        <v>71007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13</v>
      </c>
    </row>
    <row r="124" spans="1:2" x14ac:dyDescent="0.25">
      <c r="A124">
        <v>124</v>
      </c>
      <c r="B124" t="s">
        <v>190</v>
      </c>
    </row>
    <row r="125" spans="1:2" x14ac:dyDescent="0.25">
      <c r="A125">
        <v>125</v>
      </c>
      <c r="B125" t="s">
        <v>200</v>
      </c>
    </row>
    <row r="126" spans="1:2" x14ac:dyDescent="0.25">
      <c r="A126">
        <v>126</v>
      </c>
      <c r="B126" t="s">
        <v>9</v>
      </c>
    </row>
    <row r="127" spans="1:2" x14ac:dyDescent="0.25">
      <c r="A127">
        <v>127</v>
      </c>
      <c r="B127" t="s">
        <v>201</v>
      </c>
    </row>
    <row r="128" spans="1:2" x14ac:dyDescent="0.25">
      <c r="A128">
        <v>128</v>
      </c>
      <c r="B128" t="s">
        <v>176</v>
      </c>
    </row>
    <row r="129" spans="1:2" x14ac:dyDescent="0.25">
      <c r="A129">
        <v>129</v>
      </c>
      <c r="B129" t="s">
        <v>24</v>
      </c>
    </row>
    <row r="130" spans="1:2" x14ac:dyDescent="0.25">
      <c r="A130">
        <v>130</v>
      </c>
      <c r="B130">
        <v>41</v>
      </c>
    </row>
    <row r="131" spans="1:2" x14ac:dyDescent="0.25">
      <c r="A131">
        <v>131</v>
      </c>
      <c r="B131">
        <v>637250</v>
      </c>
    </row>
    <row r="132" spans="1:2" x14ac:dyDescent="0.25">
      <c r="A132">
        <v>132</v>
      </c>
      <c r="B132" t="s">
        <v>176</v>
      </c>
    </row>
    <row r="133" spans="1:2" x14ac:dyDescent="0.25">
      <c r="A133">
        <v>133</v>
      </c>
      <c r="B133" t="s">
        <v>18</v>
      </c>
    </row>
    <row r="134" spans="1:2" x14ac:dyDescent="0.25">
      <c r="A134">
        <v>134</v>
      </c>
      <c r="B134">
        <v>44</v>
      </c>
    </row>
    <row r="135" spans="1:2" x14ac:dyDescent="0.25">
      <c r="A135">
        <v>135</v>
      </c>
      <c r="B135">
        <v>10100213</v>
      </c>
    </row>
    <row r="136" spans="1:2" x14ac:dyDescent="0.25">
      <c r="A136">
        <v>136</v>
      </c>
      <c r="B136" t="s">
        <v>5</v>
      </c>
    </row>
    <row r="137" spans="1:2" x14ac:dyDescent="0.25">
      <c r="A137">
        <v>137</v>
      </c>
      <c r="B137" t="s">
        <v>36</v>
      </c>
    </row>
    <row r="138" spans="1:2" x14ac:dyDescent="0.25">
      <c r="A138">
        <v>138</v>
      </c>
      <c r="B138" t="s">
        <v>202</v>
      </c>
    </row>
    <row r="139" spans="1:2" x14ac:dyDescent="0.25">
      <c r="A139">
        <v>139</v>
      </c>
      <c r="B139" t="s">
        <v>203</v>
      </c>
    </row>
    <row r="140" spans="1:2" x14ac:dyDescent="0.25">
      <c r="A140">
        <v>140</v>
      </c>
      <c r="B140" t="s">
        <v>9</v>
      </c>
    </row>
    <row r="141" spans="1:2" x14ac:dyDescent="0.25">
      <c r="A141">
        <v>141</v>
      </c>
      <c r="B141" t="s">
        <v>204</v>
      </c>
    </row>
    <row r="142" spans="1:2" x14ac:dyDescent="0.25">
      <c r="A142">
        <v>142</v>
      </c>
      <c r="B142" t="s">
        <v>205</v>
      </c>
    </row>
    <row r="143" spans="1:2" x14ac:dyDescent="0.25">
      <c r="A143">
        <v>143</v>
      </c>
      <c r="B143" t="s">
        <v>40</v>
      </c>
    </row>
    <row r="144" spans="1:2" x14ac:dyDescent="0.25">
      <c r="A144">
        <v>144</v>
      </c>
      <c r="B144">
        <v>27</v>
      </c>
    </row>
    <row r="145" spans="1:2" x14ac:dyDescent="0.25">
      <c r="A145">
        <v>145</v>
      </c>
      <c r="B145">
        <v>61407</v>
      </c>
    </row>
    <row r="146" spans="1:2" x14ac:dyDescent="0.25">
      <c r="A146">
        <v>146</v>
      </c>
      <c r="B146" t="s">
        <v>175</v>
      </c>
    </row>
    <row r="147" spans="1:2" x14ac:dyDescent="0.25">
      <c r="A147">
        <v>147</v>
      </c>
      <c r="B147" t="s">
        <v>84</v>
      </c>
    </row>
    <row r="148" spans="1:2" x14ac:dyDescent="0.25">
      <c r="A148">
        <v>148</v>
      </c>
      <c r="B148">
        <v>3</v>
      </c>
    </row>
    <row r="149" spans="1:2" x14ac:dyDescent="0.25">
      <c r="A149">
        <v>149</v>
      </c>
      <c r="B149">
        <v>30</v>
      </c>
    </row>
    <row r="150" spans="1:2" x14ac:dyDescent="0.25">
      <c r="A150">
        <v>150</v>
      </c>
      <c r="B150" t="s">
        <v>5</v>
      </c>
    </row>
    <row r="151" spans="1:2" x14ac:dyDescent="0.25">
      <c r="A151">
        <v>151</v>
      </c>
      <c r="B151" t="s">
        <v>66</v>
      </c>
    </row>
    <row r="152" spans="1:2" x14ac:dyDescent="0.25">
      <c r="A152">
        <v>152</v>
      </c>
      <c r="B152" t="s">
        <v>177</v>
      </c>
    </row>
    <row r="153" spans="1:2" x14ac:dyDescent="0.25">
      <c r="A153">
        <v>153</v>
      </c>
      <c r="B153" t="s">
        <v>206</v>
      </c>
    </row>
    <row r="154" spans="1:2" x14ac:dyDescent="0.25">
      <c r="A154">
        <v>154</v>
      </c>
      <c r="B154" t="s">
        <v>9</v>
      </c>
    </row>
    <row r="155" spans="1:2" x14ac:dyDescent="0.25">
      <c r="A155">
        <v>155</v>
      </c>
      <c r="B155" t="s">
        <v>207</v>
      </c>
    </row>
    <row r="156" spans="1:2" x14ac:dyDescent="0.25">
      <c r="A156">
        <v>156</v>
      </c>
      <c r="B156" t="s">
        <v>175</v>
      </c>
    </row>
    <row r="157" spans="1:2" x14ac:dyDescent="0.25">
      <c r="A157">
        <v>157</v>
      </c>
      <c r="B157" t="s">
        <v>34</v>
      </c>
    </row>
    <row r="158" spans="1:2" x14ac:dyDescent="0.25">
      <c r="A158">
        <v>158</v>
      </c>
      <c r="B158">
        <v>6</v>
      </c>
    </row>
    <row r="159" spans="1:2" x14ac:dyDescent="0.25">
      <c r="A159">
        <v>159</v>
      </c>
      <c r="B159">
        <v>60</v>
      </c>
    </row>
    <row r="160" spans="1:2" x14ac:dyDescent="0.25">
      <c r="A160">
        <v>160</v>
      </c>
      <c r="B160" t="s">
        <v>205</v>
      </c>
    </row>
    <row r="161" spans="1:2" x14ac:dyDescent="0.25">
      <c r="A161">
        <v>161</v>
      </c>
      <c r="B161" t="s">
        <v>61</v>
      </c>
    </row>
    <row r="162" spans="1:2" x14ac:dyDescent="0.25">
      <c r="A162">
        <v>162</v>
      </c>
      <c r="B162">
        <v>27</v>
      </c>
    </row>
    <row r="163" spans="1:2" x14ac:dyDescent="0.25">
      <c r="A163">
        <v>163</v>
      </c>
      <c r="B163">
        <v>101403</v>
      </c>
    </row>
    <row r="164" spans="1:2" x14ac:dyDescent="0.25">
      <c r="A164">
        <v>164</v>
      </c>
      <c r="B164" t="s">
        <v>5</v>
      </c>
    </row>
    <row r="165" spans="1:2" x14ac:dyDescent="0.25">
      <c r="A165">
        <v>165</v>
      </c>
      <c r="B165" t="s">
        <v>19</v>
      </c>
    </row>
    <row r="166" spans="1:2" x14ac:dyDescent="0.25">
      <c r="A166">
        <v>166</v>
      </c>
      <c r="B166" t="s">
        <v>42</v>
      </c>
    </row>
    <row r="167" spans="1:2" x14ac:dyDescent="0.25">
      <c r="A167">
        <v>167</v>
      </c>
      <c r="B167" t="s">
        <v>208</v>
      </c>
    </row>
    <row r="168" spans="1:2" x14ac:dyDescent="0.25">
      <c r="A168">
        <v>168</v>
      </c>
      <c r="B168" t="s">
        <v>9</v>
      </c>
    </row>
    <row r="169" spans="1:2" x14ac:dyDescent="0.25">
      <c r="A169">
        <v>169</v>
      </c>
      <c r="B169" t="s">
        <v>209</v>
      </c>
    </row>
    <row r="170" spans="1:2" x14ac:dyDescent="0.25">
      <c r="A170">
        <v>170</v>
      </c>
      <c r="B170" t="s">
        <v>176</v>
      </c>
    </row>
    <row r="171" spans="1:2" x14ac:dyDescent="0.25">
      <c r="A171">
        <v>171</v>
      </c>
      <c r="B171" t="s">
        <v>75</v>
      </c>
    </row>
    <row r="172" spans="1:2" x14ac:dyDescent="0.25">
      <c r="A172">
        <v>172</v>
      </c>
      <c r="B172">
        <v>31</v>
      </c>
    </row>
    <row r="173" spans="1:2" x14ac:dyDescent="0.25">
      <c r="A173">
        <v>173</v>
      </c>
      <c r="B173">
        <v>143140</v>
      </c>
    </row>
    <row r="174" spans="1:2" x14ac:dyDescent="0.25">
      <c r="A174">
        <v>174</v>
      </c>
      <c r="B174" t="s">
        <v>176</v>
      </c>
    </row>
    <row r="175" spans="1:2" x14ac:dyDescent="0.25">
      <c r="A175">
        <v>175</v>
      </c>
      <c r="B175" t="s">
        <v>85</v>
      </c>
    </row>
    <row r="176" spans="1:2" x14ac:dyDescent="0.25">
      <c r="A176">
        <v>176</v>
      </c>
      <c r="B176">
        <v>34</v>
      </c>
    </row>
    <row r="177" spans="1:2" x14ac:dyDescent="0.25">
      <c r="A177">
        <v>177</v>
      </c>
      <c r="B177">
        <v>77713</v>
      </c>
    </row>
    <row r="178" spans="1:2" x14ac:dyDescent="0.25">
      <c r="A178">
        <v>178</v>
      </c>
      <c r="B178" t="s">
        <v>5</v>
      </c>
    </row>
    <row r="179" spans="1:2" x14ac:dyDescent="0.25">
      <c r="A179">
        <v>179</v>
      </c>
      <c r="B179" t="s">
        <v>193</v>
      </c>
    </row>
    <row r="180" spans="1:2" x14ac:dyDescent="0.25">
      <c r="A180">
        <v>180</v>
      </c>
      <c r="B180" t="s">
        <v>72</v>
      </c>
    </row>
    <row r="181" spans="1:2" x14ac:dyDescent="0.25">
      <c r="A181">
        <v>181</v>
      </c>
      <c r="B181" t="s">
        <v>210</v>
      </c>
    </row>
    <row r="182" spans="1:2" x14ac:dyDescent="0.25">
      <c r="A182">
        <v>182</v>
      </c>
      <c r="B182" t="s">
        <v>9</v>
      </c>
    </row>
    <row r="183" spans="1:2" x14ac:dyDescent="0.25">
      <c r="A183">
        <v>183</v>
      </c>
      <c r="B183" t="s">
        <v>211</v>
      </c>
    </row>
    <row r="184" spans="1:2" x14ac:dyDescent="0.25">
      <c r="A184">
        <v>184</v>
      </c>
      <c r="B184" t="s">
        <v>205</v>
      </c>
    </row>
    <row r="185" spans="1:2" x14ac:dyDescent="0.25">
      <c r="A185">
        <v>185</v>
      </c>
      <c r="B185" t="s">
        <v>12</v>
      </c>
    </row>
    <row r="186" spans="1:2" x14ac:dyDescent="0.25">
      <c r="A186">
        <v>186</v>
      </c>
      <c r="B186">
        <v>31</v>
      </c>
    </row>
    <row r="187" spans="1:2" x14ac:dyDescent="0.25">
      <c r="A187">
        <v>187</v>
      </c>
      <c r="B187">
        <v>714100</v>
      </c>
    </row>
    <row r="188" spans="1:2" x14ac:dyDescent="0.25">
      <c r="A188">
        <v>188</v>
      </c>
      <c r="B188" t="s">
        <v>176</v>
      </c>
    </row>
    <row r="189" spans="1:2" x14ac:dyDescent="0.25">
      <c r="A189">
        <v>189</v>
      </c>
      <c r="B189" t="s">
        <v>76</v>
      </c>
    </row>
    <row r="190" spans="1:2" x14ac:dyDescent="0.25">
      <c r="A190">
        <v>190</v>
      </c>
      <c r="B190">
        <v>25</v>
      </c>
    </row>
    <row r="191" spans="1:2" x14ac:dyDescent="0.25">
      <c r="A191">
        <v>191</v>
      </c>
      <c r="B191">
        <v>56014</v>
      </c>
    </row>
    <row r="192" spans="1:2" x14ac:dyDescent="0.25">
      <c r="A192">
        <v>192</v>
      </c>
      <c r="B192" t="s">
        <v>5</v>
      </c>
    </row>
    <row r="193" spans="1:2" x14ac:dyDescent="0.25">
      <c r="A193">
        <v>193</v>
      </c>
      <c r="B193" t="s">
        <v>121</v>
      </c>
    </row>
    <row r="194" spans="1:2" x14ac:dyDescent="0.25">
      <c r="A194">
        <v>194</v>
      </c>
      <c r="B194" t="s">
        <v>105</v>
      </c>
    </row>
    <row r="195" spans="1:2" x14ac:dyDescent="0.25">
      <c r="A195">
        <v>195</v>
      </c>
      <c r="B195" t="s">
        <v>212</v>
      </c>
    </row>
    <row r="196" spans="1:2" x14ac:dyDescent="0.25">
      <c r="A196">
        <v>196</v>
      </c>
      <c r="B196" t="s">
        <v>9</v>
      </c>
    </row>
    <row r="197" spans="1:2" x14ac:dyDescent="0.25">
      <c r="A197">
        <v>197</v>
      </c>
      <c r="B197" t="s">
        <v>213</v>
      </c>
    </row>
    <row r="198" spans="1:2" x14ac:dyDescent="0.25">
      <c r="A198">
        <v>198</v>
      </c>
      <c r="B198" t="s">
        <v>176</v>
      </c>
    </row>
    <row r="199" spans="1:2" x14ac:dyDescent="0.25">
      <c r="A199">
        <v>199</v>
      </c>
      <c r="B199" t="s">
        <v>17</v>
      </c>
    </row>
    <row r="200" spans="1:2" x14ac:dyDescent="0.25">
      <c r="A200">
        <v>200</v>
      </c>
      <c r="B200">
        <v>30</v>
      </c>
    </row>
    <row r="201" spans="1:2" x14ac:dyDescent="0.25">
      <c r="A201">
        <v>201</v>
      </c>
      <c r="B201">
        <v>13773</v>
      </c>
    </row>
    <row r="202" spans="1:2" x14ac:dyDescent="0.25">
      <c r="A202">
        <v>202</v>
      </c>
      <c r="B202" t="s">
        <v>175</v>
      </c>
    </row>
    <row r="203" spans="1:2" x14ac:dyDescent="0.25">
      <c r="A203">
        <v>203</v>
      </c>
      <c r="B203" t="s">
        <v>81</v>
      </c>
    </row>
    <row r="204" spans="1:2" x14ac:dyDescent="0.25">
      <c r="A204">
        <v>204</v>
      </c>
      <c r="B204">
        <v>31</v>
      </c>
    </row>
    <row r="205" spans="1:2" x14ac:dyDescent="0.25">
      <c r="A205">
        <v>205</v>
      </c>
      <c r="B205">
        <v>14710</v>
      </c>
    </row>
    <row r="206" spans="1:2" x14ac:dyDescent="0.25">
      <c r="A206">
        <v>206</v>
      </c>
      <c r="B206" t="s">
        <v>5</v>
      </c>
    </row>
    <row r="207" spans="1:2" x14ac:dyDescent="0.25">
      <c r="A207">
        <v>207</v>
      </c>
      <c r="B207" t="s">
        <v>193</v>
      </c>
    </row>
    <row r="208" spans="1:2" x14ac:dyDescent="0.25">
      <c r="A208">
        <v>208</v>
      </c>
      <c r="B208" t="s">
        <v>214</v>
      </c>
    </row>
    <row r="209" spans="1:2" x14ac:dyDescent="0.25">
      <c r="A209">
        <v>209</v>
      </c>
      <c r="B209" t="s">
        <v>215</v>
      </c>
    </row>
    <row r="210" spans="1:2" x14ac:dyDescent="0.25">
      <c r="A210">
        <v>210</v>
      </c>
      <c r="B210" t="s">
        <v>9</v>
      </c>
    </row>
    <row r="211" spans="1:2" x14ac:dyDescent="0.25">
      <c r="A211">
        <v>211</v>
      </c>
      <c r="B211" t="s">
        <v>216</v>
      </c>
    </row>
    <row r="212" spans="1:2" x14ac:dyDescent="0.25">
      <c r="A212">
        <v>212</v>
      </c>
      <c r="B212" t="s">
        <v>176</v>
      </c>
    </row>
    <row r="213" spans="1:2" x14ac:dyDescent="0.25">
      <c r="A213">
        <v>213</v>
      </c>
      <c r="B213" t="s">
        <v>71</v>
      </c>
    </row>
    <row r="214" spans="1:2" x14ac:dyDescent="0.25">
      <c r="A214">
        <v>214</v>
      </c>
      <c r="B214">
        <v>12</v>
      </c>
    </row>
    <row r="215" spans="1:2" x14ac:dyDescent="0.25">
      <c r="A215">
        <v>215</v>
      </c>
      <c r="B215">
        <v>66</v>
      </c>
    </row>
    <row r="216" spans="1:2" x14ac:dyDescent="0.25">
      <c r="A216">
        <v>216</v>
      </c>
      <c r="B216" t="s">
        <v>175</v>
      </c>
    </row>
    <row r="217" spans="1:2" x14ac:dyDescent="0.25">
      <c r="A217">
        <v>217</v>
      </c>
      <c r="B217" t="s">
        <v>60</v>
      </c>
    </row>
    <row r="218" spans="1:2" x14ac:dyDescent="0.25">
      <c r="A218">
        <v>218</v>
      </c>
      <c r="B218">
        <v>14</v>
      </c>
    </row>
    <row r="219" spans="1:2" x14ac:dyDescent="0.25">
      <c r="A219">
        <v>219</v>
      </c>
      <c r="B219">
        <v>707</v>
      </c>
    </row>
    <row r="220" spans="1:2" x14ac:dyDescent="0.25">
      <c r="A220">
        <v>220</v>
      </c>
      <c r="B220" t="s">
        <v>5</v>
      </c>
    </row>
    <row r="221" spans="1:2" x14ac:dyDescent="0.25">
      <c r="A221">
        <v>221</v>
      </c>
      <c r="B221" t="s">
        <v>66</v>
      </c>
    </row>
    <row r="222" spans="1:2" x14ac:dyDescent="0.25">
      <c r="A222">
        <v>222</v>
      </c>
      <c r="B222" t="s">
        <v>217</v>
      </c>
    </row>
    <row r="223" spans="1:2" x14ac:dyDescent="0.25">
      <c r="A223">
        <v>223</v>
      </c>
      <c r="B223" t="s">
        <v>218</v>
      </c>
    </row>
    <row r="224" spans="1:2" x14ac:dyDescent="0.25">
      <c r="B224" t="s">
        <v>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4"/>
  <sheetViews>
    <sheetView topLeftCell="C1" workbookViewId="0">
      <selection activeCell="N2" sqref="N2:N17"/>
    </sheetView>
  </sheetViews>
  <sheetFormatPr defaultRowHeight="15" x14ac:dyDescent="0.25"/>
  <cols>
    <col min="1" max="1" width="4" bestFit="1" customWidth="1"/>
    <col min="2" max="2" width="40.5703125" bestFit="1" customWidth="1"/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</cols>
  <sheetData>
    <row r="1" spans="1:27" x14ac:dyDescent="0.25">
      <c r="A1">
        <v>1</v>
      </c>
      <c r="B1" t="s">
        <v>89</v>
      </c>
      <c r="C1" t="s">
        <v>154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90</v>
      </c>
      <c r="C2" t="str">
        <f>C1</f>
        <v>Week 02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Bears</v>
      </c>
      <c r="J2">
        <f t="shared" ref="J2:L17" si="0">VLOOKUP(F2,$A:$B,2,FALSE)</f>
        <v>10</v>
      </c>
      <c r="K2" t="str">
        <f t="shared" si="0"/>
        <v>Packers</v>
      </c>
      <c r="L2">
        <f t="shared" si="0"/>
        <v>23</v>
      </c>
      <c r="M2" t="str">
        <f>IF(J2=L2,"No Bet",IF(J2&gt;L2,I2,K2))</f>
        <v>Packers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'Packers' then ft.TeamId else ut.TeamId end WinnerTeamId, case when ft.TeamOtherName = 'Bears' then 10 else 23 end FavoriteScore, case when ut.TeamOtherName = 'Bears' then 10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'Bears' and ut.TeamOtherName = 'Packers') or (ft.TeamOtherName = 'Packers' and ut.TeamOtherName = 'Bears'))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56</v>
      </c>
      <c r="C3" t="str">
        <f t="shared" ref="C3:C17" si="1">C2</f>
        <v>Week 02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Buccaneers</v>
      </c>
      <c r="J3">
        <f t="shared" si="0"/>
        <v>34</v>
      </c>
      <c r="K3" t="str">
        <f t="shared" si="0"/>
        <v>Giants</v>
      </c>
      <c r="L3">
        <f t="shared" si="0"/>
        <v>41</v>
      </c>
      <c r="M3" t="str">
        <f t="shared" ref="M3:M17" si="2">IF(J3=L3,"No Bet",IF(J3&gt;L3,I3,K3))</f>
        <v>Giants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'Giants' then ft.TeamId else ut.TeamId end WinnerTeamId, case when ft.TeamOtherName = 'Buccaneers' then 34 else 41 end FavoriteScore, case when ut.TeamOtherName = 'Buccaneers' then 34 else 41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'Buccaneers' and ut.TeamOtherName = 'Giants') or (ft.TeamOtherName = 'Giants' and ut.TeamOtherName = 'Buccaneers'))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10</v>
      </c>
      <c r="C4" t="str">
        <f t="shared" si="1"/>
        <v>Week 02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Raiders</v>
      </c>
      <c r="J4">
        <f t="shared" si="0"/>
        <v>13</v>
      </c>
      <c r="K4" t="str">
        <f>VLOOKUP(G4,$A:$B,2,FALSE)</f>
        <v>Dolphins</v>
      </c>
      <c r="L4">
        <f t="shared" si="0"/>
        <v>35</v>
      </c>
      <c r="M4" t="str">
        <f t="shared" si="2"/>
        <v>Dolphins</v>
      </c>
      <c r="N4" t="str">
        <f t="shared" si="3"/>
        <v>insert into GameResult select gs.GameSpreadId,case when ft.TeamOtherName = 'Dolphins' then ft.TeamId else ut.TeamId end WinnerTeamId, case when ft.TeamOtherName = 'Raiders' then 13 else 35 end FavoriteScore, case when ut.TeamOtherName = 'Raiders' then 13 else 35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'Raiders' and ut.TeamOtherName = 'Dolphins') or (ft.TeamOtherName = 'Dolphins' and ut.TeamOtherName = 'Raiders'))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37</v>
      </c>
      <c r="C5" t="str">
        <f t="shared" si="1"/>
        <v>Week 02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Texans</v>
      </c>
      <c r="J5">
        <f t="shared" si="0"/>
        <v>27</v>
      </c>
      <c r="K5" t="str">
        <f t="shared" si="0"/>
        <v>Jaguars</v>
      </c>
      <c r="L5">
        <f t="shared" si="0"/>
        <v>7</v>
      </c>
      <c r="M5" t="str">
        <f t="shared" si="2"/>
        <v>Texans</v>
      </c>
      <c r="N5" t="str">
        <f t="shared" si="3"/>
        <v>insert into GameResult select gs.GameSpreadId,case when ft.TeamOtherName = 'Texans' then ft.TeamId else ut.TeamId end WinnerTeamId, case when ft.TeamOtherName = 'Texans' then 27 else 7 end FavoriteScore, case when ut.TeamOtherName = 'Texans' then 27 else 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'Texans' and ut.TeamOtherName = 'Jaguars') or (ft.TeamOtherName = 'Jaguars' and ut.TeamOtherName = 'Texans'))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90</v>
      </c>
      <c r="C6" t="str">
        <f t="shared" si="1"/>
        <v>Week 02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Browns</v>
      </c>
      <c r="J6">
        <f t="shared" si="0"/>
        <v>27</v>
      </c>
      <c r="K6" t="str">
        <f t="shared" si="0"/>
        <v>Bengals</v>
      </c>
      <c r="L6">
        <f t="shared" si="0"/>
        <v>34</v>
      </c>
      <c r="M6" t="str">
        <f t="shared" si="2"/>
        <v>Bengals</v>
      </c>
      <c r="N6" t="str">
        <f t="shared" si="3"/>
        <v>insert into GameResult select gs.GameSpreadId,case when ft.TeamOtherName = 'Bengals' then ft.TeamId else ut.TeamId end WinnerTeamId, case when ft.TeamOtherName = 'Browns' then 27 else 34 end FavoriteScore, case when ut.TeamOtherName = 'Browns' then 27 else 34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'Browns' and ut.TeamOtherName = 'Bengals') or (ft.TeamOtherName = 'Bengals' and ut.TeamOtherName = 'Browns'))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71</v>
      </c>
      <c r="C7" t="str">
        <f t="shared" si="1"/>
        <v>Week 02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Chiefs</v>
      </c>
      <c r="J7">
        <f t="shared" si="0"/>
        <v>17</v>
      </c>
      <c r="K7" t="str">
        <f t="shared" si="0"/>
        <v>Bills</v>
      </c>
      <c r="L7">
        <f t="shared" si="0"/>
        <v>35</v>
      </c>
      <c r="M7" t="str">
        <f t="shared" si="2"/>
        <v>Bills</v>
      </c>
      <c r="N7" t="str">
        <f t="shared" si="3"/>
        <v>insert into GameResult select gs.GameSpreadId,case when ft.TeamOtherName = 'Bills' then ft.TeamId else ut.TeamId end WinnerTeamId, case when ft.TeamOtherName = 'Chiefs' then 17 else 35 end FavoriteScore, case when ut.TeamOtherName = 'Chiefs' then 17 else 35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'Chiefs' and ut.TeamOtherName = 'Bills') or (ft.TeamOtherName = 'Bills' and ut.TeamOtherName = 'Chiefs'))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23</v>
      </c>
      <c r="C8" t="str">
        <f t="shared" si="1"/>
        <v>Week 02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Ravens</v>
      </c>
      <c r="J8">
        <f t="shared" si="0"/>
        <v>23</v>
      </c>
      <c r="K8" t="str">
        <f t="shared" si="0"/>
        <v>Eagles</v>
      </c>
      <c r="L8">
        <f t="shared" si="0"/>
        <v>24</v>
      </c>
      <c r="M8" t="str">
        <f t="shared" si="2"/>
        <v>Eagles</v>
      </c>
      <c r="N8" t="str">
        <f t="shared" si="3"/>
        <v>insert into GameResult select gs.GameSpreadId,case when ft.TeamOtherName = 'Eagles' then ft.TeamId else ut.TeamId end WinnerTeamId, case when ft.TeamOtherName = 'Ravens' then 23 else 24 end FavoriteScore, case when ut.TeamOtherName = 'Ravens' then 23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'Ravens' and ut.TeamOtherName = 'Eagles') or (ft.TeamOtherName = 'Eagles' and ut.TeamOtherName = 'Ravens'))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13010</v>
      </c>
      <c r="C9" t="str">
        <f t="shared" si="1"/>
        <v>Week 02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Saints</v>
      </c>
      <c r="J9">
        <f t="shared" si="0"/>
        <v>27</v>
      </c>
      <c r="K9" t="str">
        <f t="shared" si="0"/>
        <v>Panthers</v>
      </c>
      <c r="L9">
        <f t="shared" si="0"/>
        <v>35</v>
      </c>
      <c r="M9" t="str">
        <f t="shared" si="2"/>
        <v>Panthers</v>
      </c>
      <c r="N9" t="str">
        <f t="shared" si="3"/>
        <v>insert into GameResult select gs.GameSpreadId,case when ft.TeamOtherName = 'Panthers' then ft.TeamId else ut.TeamId end WinnerTeamId, case when ft.TeamOtherName = 'Saints' then 27 else 35 end FavoriteScore, case when ut.TeamOtherName = 'Saints' then 27 else 35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'Saints' and ut.TeamOtherName = 'Panthers') or (ft.TeamOtherName = 'Panthers' and ut.TeamOtherName = 'Saints'))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02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Cardinals</v>
      </c>
      <c r="J10">
        <f t="shared" si="0"/>
        <v>20</v>
      </c>
      <c r="K10" t="str">
        <f t="shared" si="0"/>
        <v>Patriots</v>
      </c>
      <c r="L10">
        <f t="shared" si="0"/>
        <v>18</v>
      </c>
      <c r="M10" t="str">
        <f t="shared" si="2"/>
        <v>Cardinals</v>
      </c>
      <c r="N10" t="str">
        <f t="shared" si="3"/>
        <v>insert into GameResult select gs.GameSpreadId,case when ft.TeamOtherName = 'Cardinals' then ft.TeamId else ut.TeamId end WinnerTeamId, case when ft.TeamOtherName = 'Cardinals' then 20 else 18 end FavoriteScore, case when ut.TeamOtherName = 'Cardinals' then 20 else 18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'Cardinals' and ut.TeamOtherName = 'Patriots') or (ft.TeamOtherName = 'Patriots' and ut.TeamOtherName = 'Cardinals'))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53</v>
      </c>
      <c r="C11" t="str">
        <f t="shared" si="1"/>
        <v>Week 02</v>
      </c>
      <c r="D11">
        <v>14</v>
      </c>
      <c r="E11">
        <f t="shared" si="4"/>
        <v>129</v>
      </c>
      <c r="F11">
        <f t="shared" si="5"/>
        <v>130</v>
      </c>
      <c r="G11">
        <f t="shared" si="6"/>
        <v>133</v>
      </c>
      <c r="H11">
        <f t="shared" si="7"/>
        <v>134</v>
      </c>
      <c r="I11" t="str">
        <f t="shared" si="8"/>
        <v>Vikings</v>
      </c>
      <c r="J11">
        <f t="shared" si="0"/>
        <v>20</v>
      </c>
      <c r="K11" t="str">
        <f t="shared" si="0"/>
        <v>Colts</v>
      </c>
      <c r="L11">
        <f t="shared" si="0"/>
        <v>23</v>
      </c>
      <c r="M11" t="str">
        <f t="shared" si="2"/>
        <v>Colts</v>
      </c>
      <c r="N11" t="str">
        <f t="shared" si="3"/>
        <v>insert into GameResult select gs.GameSpreadId,case when ft.TeamOtherName = 'Colts' then ft.TeamId else ut.TeamId end WinnerTeamId, case when ft.TeamOtherName = 'Vikings' then 20 else 23 end FavoriteScore, case when ut.TeamOtherName = 'Vikings' then 20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'Vikings' and ut.TeamOtherName = 'Colts') or (ft.TeamOtherName = 'Colts' and ut.TeamOtherName = 'Vikings'))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91</v>
      </c>
      <c r="C12" t="str">
        <f t="shared" si="1"/>
        <v>Week 02</v>
      </c>
      <c r="D12">
        <v>14</v>
      </c>
      <c r="E12">
        <f t="shared" si="4"/>
        <v>143</v>
      </c>
      <c r="F12">
        <f t="shared" si="5"/>
        <v>144</v>
      </c>
      <c r="G12">
        <f t="shared" si="6"/>
        <v>147</v>
      </c>
      <c r="H12">
        <f t="shared" si="7"/>
        <v>148</v>
      </c>
      <c r="I12" t="str">
        <f t="shared" si="8"/>
        <v>Redskins</v>
      </c>
      <c r="J12">
        <f t="shared" si="0"/>
        <v>28</v>
      </c>
      <c r="K12" t="str">
        <f t="shared" si="0"/>
        <v>Rams</v>
      </c>
      <c r="L12">
        <f t="shared" si="0"/>
        <v>31</v>
      </c>
      <c r="M12" t="str">
        <f t="shared" si="2"/>
        <v>Rams</v>
      </c>
      <c r="N12" t="str">
        <f t="shared" si="3"/>
        <v>insert into GameResult select gs.GameSpreadId,case when ft.TeamOtherName = 'Rams' then ft.TeamId else ut.TeamId end WinnerTeamId, case when ft.TeamOtherName = 'Redskins' then 28 else 31 end FavoriteScore, case when ut.TeamOtherName = 'Redskins' then 28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'Redskins' and ut.TeamOtherName = 'Rams') or (ft.TeamOtherName = 'Rams' and ut.TeamOtherName = 'Redskins'))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92</v>
      </c>
      <c r="C13" t="str">
        <f t="shared" si="1"/>
        <v>Week 02</v>
      </c>
      <c r="D13">
        <v>14</v>
      </c>
      <c r="E13">
        <f t="shared" si="4"/>
        <v>157</v>
      </c>
      <c r="F13">
        <f t="shared" si="5"/>
        <v>158</v>
      </c>
      <c r="G13">
        <f t="shared" si="6"/>
        <v>161</v>
      </c>
      <c r="H13">
        <f t="shared" si="7"/>
        <v>162</v>
      </c>
      <c r="I13" t="str">
        <f t="shared" si="8"/>
        <v>Cowboys</v>
      </c>
      <c r="J13">
        <f t="shared" si="0"/>
        <v>7</v>
      </c>
      <c r="K13" t="str">
        <f t="shared" si="0"/>
        <v>Seahawks</v>
      </c>
      <c r="L13">
        <f t="shared" si="0"/>
        <v>27</v>
      </c>
      <c r="M13" t="str">
        <f t="shared" si="2"/>
        <v>Seahawks</v>
      </c>
      <c r="N13" t="str">
        <f t="shared" si="3"/>
        <v>insert into GameResult select gs.GameSpreadId,case when ft.TeamOtherName = 'Seahawks' then ft.TeamId else ut.TeamId end WinnerTeamId, case when ft.TeamOtherName = 'Cowboys' then 7 else 27 end FavoriteScore, case when ut.TeamOtherName = 'Cowboys' then 7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'Cowboys' and ut.TeamOtherName = 'Seahawks') or (ft.TeamOtherName = 'Seahawks' and ut.TeamOtherName = 'Cowboys'))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02</v>
      </c>
      <c r="D14">
        <v>14</v>
      </c>
      <c r="E14">
        <f t="shared" si="4"/>
        <v>171</v>
      </c>
      <c r="F14">
        <f t="shared" si="5"/>
        <v>172</v>
      </c>
      <c r="G14">
        <f t="shared" si="6"/>
        <v>175</v>
      </c>
      <c r="H14">
        <f t="shared" si="7"/>
        <v>176</v>
      </c>
      <c r="I14" t="str">
        <f t="shared" si="8"/>
        <v>Jets</v>
      </c>
      <c r="J14">
        <f t="shared" si="0"/>
        <v>10</v>
      </c>
      <c r="K14" t="str">
        <f t="shared" si="0"/>
        <v>Steelers</v>
      </c>
      <c r="L14">
        <f t="shared" si="0"/>
        <v>27</v>
      </c>
      <c r="M14" t="str">
        <f t="shared" si="2"/>
        <v>Steelers</v>
      </c>
      <c r="N14" t="str">
        <f t="shared" si="3"/>
        <v>insert into GameResult select gs.GameSpreadId,case when ft.TeamOtherName = 'Steelers' then ft.TeamId else ut.TeamId end WinnerTeamId, case when ft.TeamOtherName = 'Jets' then 10 else 27 end FavoriteScore, case when ut.TeamOtherName = 'Jets' then 10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'Jets' and ut.TeamOtherName = 'Steelers') or (ft.TeamOtherName = 'Steelers' and ut.TeamOtherName = 'Jets'))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93</v>
      </c>
      <c r="C15" t="str">
        <f t="shared" si="1"/>
        <v>Week 02</v>
      </c>
      <c r="D15">
        <v>14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 t="str">
        <f t="shared" si="8"/>
        <v>Titans</v>
      </c>
      <c r="J15">
        <f t="shared" si="0"/>
        <v>10</v>
      </c>
      <c r="K15" t="str">
        <f t="shared" si="0"/>
        <v>Chargers</v>
      </c>
      <c r="L15">
        <f t="shared" si="0"/>
        <v>38</v>
      </c>
      <c r="M15" t="str">
        <f t="shared" si="2"/>
        <v>Chargers</v>
      </c>
      <c r="N15" t="str">
        <f t="shared" si="3"/>
        <v>insert into GameResult select gs.GameSpreadId,case when ft.TeamOtherName = 'Chargers' then ft.TeamId else ut.TeamId end WinnerTeamId, case when ft.TeamOtherName = 'Titans' then 10 else 38 end FavoriteScore, case when ut.TeamOtherName = 'Titans' then 10 else 38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'Titans' and ut.TeamOtherName = 'Chargers') or (ft.TeamOtherName = 'Chargers' and ut.TeamOtherName = 'Titans'))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90</v>
      </c>
      <c r="C16" t="str">
        <f t="shared" si="1"/>
        <v>Week 02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 t="str">
        <f t="shared" si="8"/>
        <v>Lions</v>
      </c>
      <c r="J16">
        <f t="shared" si="0"/>
        <v>19</v>
      </c>
      <c r="K16" t="str">
        <f t="shared" si="0"/>
        <v>49ers</v>
      </c>
      <c r="L16">
        <f t="shared" si="0"/>
        <v>27</v>
      </c>
      <c r="M16" t="str">
        <f t="shared" si="2"/>
        <v>49ers</v>
      </c>
      <c r="N16" t="str">
        <f t="shared" si="3"/>
        <v>insert into GameResult select gs.GameSpreadId,case when ft.TeamOtherName = '49ers' then ft.TeamId else ut.TeamId end WinnerTeamId, case when ft.TeamOtherName = 'Lions' then 19 else 27 end FavoriteScore, case when ut.TeamOtherName = 'Lions' then 19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'Lions' and ut.TeamOtherName = '49ers') or (ft.TeamOtherName = '49ers' and ut.TeamOtherName = 'Lions'))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65</v>
      </c>
      <c r="C17" t="str">
        <f t="shared" si="1"/>
        <v>Week 02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 t="str">
        <f>VLOOKUP(E17,$A:$B,2,FALSE)</f>
        <v>Broncos</v>
      </c>
      <c r="J17">
        <f t="shared" si="0"/>
        <v>21</v>
      </c>
      <c r="K17" t="str">
        <f t="shared" si="0"/>
        <v>Falcons</v>
      </c>
      <c r="L17">
        <f t="shared" si="0"/>
        <v>27</v>
      </c>
      <c r="M17" t="str">
        <f t="shared" si="2"/>
        <v>Falcons</v>
      </c>
      <c r="N17" t="str">
        <f t="shared" si="3"/>
        <v>insert into GameResult select gs.GameSpreadId,case when ft.TeamOtherName = 'Falcons' then ft.TeamId else ut.TeamId end WinnerTeamId, case when ft.TeamOtherName = 'Broncos' then 21 else 27 end FavoriteScore, case when ut.TeamOtherName = 'Broncos' then 21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'Broncos' and ut.TeamOtherName = 'Falcons') or (ft.TeamOtherName = 'Falcons' and ut.TeamOtherName = 'Broncos'))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34</v>
      </c>
    </row>
    <row r="19" spans="1:27" x14ac:dyDescent="0.25">
      <c r="A19">
        <v>19</v>
      </c>
      <c r="B19">
        <v>32137</v>
      </c>
    </row>
    <row r="20" spans="1:27" x14ac:dyDescent="0.25">
      <c r="A20">
        <v>20</v>
      </c>
      <c r="B20" t="s">
        <v>90</v>
      </c>
    </row>
    <row r="21" spans="1:27" x14ac:dyDescent="0.25">
      <c r="A21">
        <v>21</v>
      </c>
      <c r="B21" t="s">
        <v>4</v>
      </c>
    </row>
    <row r="22" spans="1:27" x14ac:dyDescent="0.25">
      <c r="A22">
        <v>22</v>
      </c>
      <c r="B22">
        <v>41</v>
      </c>
    </row>
    <row r="23" spans="1:27" x14ac:dyDescent="0.25">
      <c r="A23">
        <v>23</v>
      </c>
      <c r="B23">
        <v>67325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94</v>
      </c>
    </row>
    <row r="26" spans="1:27" x14ac:dyDescent="0.25">
      <c r="A26">
        <v>26</v>
      </c>
      <c r="B26" t="s">
        <v>31</v>
      </c>
    </row>
    <row r="27" spans="1:27" x14ac:dyDescent="0.25">
      <c r="A27">
        <v>27</v>
      </c>
      <c r="B27" t="s">
        <v>95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96</v>
      </c>
    </row>
    <row r="30" spans="1:27" x14ac:dyDescent="0.25">
      <c r="A30">
        <v>30</v>
      </c>
      <c r="B30" t="s">
        <v>97</v>
      </c>
    </row>
    <row r="31" spans="1:27" x14ac:dyDescent="0.25">
      <c r="A31">
        <v>31</v>
      </c>
      <c r="B31" t="s">
        <v>85</v>
      </c>
    </row>
    <row r="32" spans="1:27" x14ac:dyDescent="0.25">
      <c r="A32">
        <v>32</v>
      </c>
      <c r="B32">
        <v>13</v>
      </c>
    </row>
    <row r="33" spans="1:2" x14ac:dyDescent="0.25">
      <c r="A33">
        <v>33</v>
      </c>
      <c r="B33">
        <v>7303</v>
      </c>
    </row>
    <row r="34" spans="1:2" x14ac:dyDescent="0.25">
      <c r="A34">
        <v>34</v>
      </c>
      <c r="B34" t="s">
        <v>90</v>
      </c>
    </row>
    <row r="35" spans="1:2" x14ac:dyDescent="0.25">
      <c r="A35">
        <v>35</v>
      </c>
      <c r="B35" t="s">
        <v>11</v>
      </c>
    </row>
    <row r="36" spans="1:2" x14ac:dyDescent="0.25">
      <c r="A36">
        <v>36</v>
      </c>
      <c r="B36">
        <v>35</v>
      </c>
    </row>
    <row r="37" spans="1:2" x14ac:dyDescent="0.25">
      <c r="A37">
        <v>37</v>
      </c>
      <c r="B37">
        <v>701414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53</v>
      </c>
    </row>
    <row r="40" spans="1:2" x14ac:dyDescent="0.25">
      <c r="A40">
        <v>40</v>
      </c>
      <c r="B40" t="s">
        <v>98</v>
      </c>
    </row>
    <row r="41" spans="1:2" x14ac:dyDescent="0.25">
      <c r="A41">
        <v>41</v>
      </c>
      <c r="B41" t="s">
        <v>99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100</v>
      </c>
    </row>
    <row r="44" spans="1:2" x14ac:dyDescent="0.25">
      <c r="A44">
        <v>44</v>
      </c>
      <c r="B44" t="s">
        <v>101</v>
      </c>
    </row>
    <row r="45" spans="1:2" x14ac:dyDescent="0.25">
      <c r="A45">
        <v>45</v>
      </c>
      <c r="B45" t="s">
        <v>12</v>
      </c>
    </row>
    <row r="46" spans="1:2" x14ac:dyDescent="0.25">
      <c r="A46">
        <v>46</v>
      </c>
      <c r="B46">
        <v>27</v>
      </c>
    </row>
    <row r="47" spans="1:2" x14ac:dyDescent="0.25">
      <c r="A47">
        <v>47</v>
      </c>
      <c r="B47">
        <v>10773</v>
      </c>
    </row>
    <row r="48" spans="1:2" x14ac:dyDescent="0.25">
      <c r="A48">
        <v>48</v>
      </c>
      <c r="B48" t="s">
        <v>97</v>
      </c>
    </row>
    <row r="49" spans="1:2" x14ac:dyDescent="0.25">
      <c r="A49">
        <v>49</v>
      </c>
      <c r="B49" t="s">
        <v>51</v>
      </c>
    </row>
    <row r="50" spans="1:2" x14ac:dyDescent="0.25">
      <c r="A50">
        <v>50</v>
      </c>
      <c r="B50">
        <v>7</v>
      </c>
    </row>
    <row r="51" spans="1:2" x14ac:dyDescent="0.25">
      <c r="A51">
        <v>51</v>
      </c>
      <c r="B51">
        <v>70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102</v>
      </c>
    </row>
    <row r="54" spans="1:2" x14ac:dyDescent="0.25">
      <c r="A54">
        <v>54</v>
      </c>
      <c r="B54" t="s">
        <v>87</v>
      </c>
    </row>
    <row r="55" spans="1:2" x14ac:dyDescent="0.25">
      <c r="A55">
        <v>55</v>
      </c>
      <c r="B55" t="s">
        <v>103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104</v>
      </c>
    </row>
    <row r="58" spans="1:2" x14ac:dyDescent="0.25">
      <c r="A58">
        <v>58</v>
      </c>
      <c r="B58" t="s">
        <v>97</v>
      </c>
    </row>
    <row r="59" spans="1:2" x14ac:dyDescent="0.25">
      <c r="A59">
        <v>59</v>
      </c>
      <c r="B59" t="s">
        <v>35</v>
      </c>
    </row>
    <row r="60" spans="1:2" x14ac:dyDescent="0.25">
      <c r="A60">
        <v>60</v>
      </c>
      <c r="B60">
        <v>27</v>
      </c>
    </row>
    <row r="61" spans="1:2" x14ac:dyDescent="0.25">
      <c r="A61">
        <v>61</v>
      </c>
      <c r="B61">
        <v>37710</v>
      </c>
    </row>
    <row r="62" spans="1:2" x14ac:dyDescent="0.25">
      <c r="A62">
        <v>62</v>
      </c>
      <c r="B62" t="s">
        <v>90</v>
      </c>
    </row>
    <row r="63" spans="1:2" x14ac:dyDescent="0.25">
      <c r="A63">
        <v>63</v>
      </c>
      <c r="B63" t="s">
        <v>80</v>
      </c>
    </row>
    <row r="64" spans="1:2" x14ac:dyDescent="0.25">
      <c r="A64">
        <v>64</v>
      </c>
      <c r="B64">
        <v>34</v>
      </c>
    </row>
    <row r="65" spans="1:2" x14ac:dyDescent="0.25">
      <c r="A65">
        <v>65</v>
      </c>
      <c r="B65">
        <v>710710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13</v>
      </c>
    </row>
    <row r="68" spans="1:2" x14ac:dyDescent="0.25">
      <c r="A68">
        <v>68</v>
      </c>
      <c r="B68" t="s">
        <v>105</v>
      </c>
    </row>
    <row r="69" spans="1:2" x14ac:dyDescent="0.25">
      <c r="A69">
        <v>69</v>
      </c>
      <c r="B69" t="s">
        <v>106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107</v>
      </c>
    </row>
    <row r="72" spans="1:2" x14ac:dyDescent="0.25">
      <c r="A72">
        <v>72</v>
      </c>
      <c r="B72" t="s">
        <v>97</v>
      </c>
    </row>
    <row r="73" spans="1:2" x14ac:dyDescent="0.25">
      <c r="A73">
        <v>73</v>
      </c>
      <c r="B73" t="s">
        <v>41</v>
      </c>
    </row>
    <row r="74" spans="1:2" x14ac:dyDescent="0.25">
      <c r="A74">
        <v>74</v>
      </c>
      <c r="B74">
        <v>17</v>
      </c>
    </row>
    <row r="75" spans="1:2" x14ac:dyDescent="0.25">
      <c r="A75">
        <v>75</v>
      </c>
      <c r="B75">
        <v>314</v>
      </c>
    </row>
    <row r="76" spans="1:2" x14ac:dyDescent="0.25">
      <c r="A76">
        <v>76</v>
      </c>
      <c r="B76" t="s">
        <v>90</v>
      </c>
    </row>
    <row r="77" spans="1:2" x14ac:dyDescent="0.25">
      <c r="A77">
        <v>77</v>
      </c>
      <c r="B77" t="s">
        <v>45</v>
      </c>
    </row>
    <row r="78" spans="1:2" x14ac:dyDescent="0.25">
      <c r="A78">
        <v>78</v>
      </c>
      <c r="B78">
        <v>35</v>
      </c>
    </row>
    <row r="79" spans="1:2" x14ac:dyDescent="0.25">
      <c r="A79">
        <v>79</v>
      </c>
      <c r="B79">
        <v>714140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36</v>
      </c>
    </row>
    <row r="82" spans="1:2" x14ac:dyDescent="0.25">
      <c r="A82">
        <v>82</v>
      </c>
      <c r="B82" t="s">
        <v>67</v>
      </c>
    </row>
    <row r="83" spans="1:2" x14ac:dyDescent="0.25">
      <c r="A83">
        <v>83</v>
      </c>
      <c r="B83" t="s">
        <v>108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109</v>
      </c>
    </row>
    <row r="86" spans="1:2" x14ac:dyDescent="0.25">
      <c r="A86">
        <v>86</v>
      </c>
      <c r="B86" t="s">
        <v>90</v>
      </c>
    </row>
    <row r="87" spans="1:2" x14ac:dyDescent="0.25">
      <c r="A87">
        <v>87</v>
      </c>
      <c r="B87" t="s">
        <v>81</v>
      </c>
    </row>
    <row r="88" spans="1:2" x14ac:dyDescent="0.25">
      <c r="A88">
        <v>88</v>
      </c>
      <c r="B88">
        <v>23</v>
      </c>
    </row>
    <row r="89" spans="1:2" x14ac:dyDescent="0.25">
      <c r="A89">
        <v>89</v>
      </c>
      <c r="B89">
        <v>71006</v>
      </c>
    </row>
    <row r="90" spans="1:2" x14ac:dyDescent="0.25">
      <c r="A90">
        <v>90</v>
      </c>
      <c r="B90" t="s">
        <v>101</v>
      </c>
    </row>
    <row r="91" spans="1:2" x14ac:dyDescent="0.25">
      <c r="A91">
        <v>91</v>
      </c>
      <c r="B91" t="s">
        <v>34</v>
      </c>
    </row>
    <row r="92" spans="1:2" x14ac:dyDescent="0.25">
      <c r="A92">
        <v>92</v>
      </c>
      <c r="B92">
        <v>24</v>
      </c>
    </row>
    <row r="93" spans="1:2" x14ac:dyDescent="0.25">
      <c r="A93">
        <v>93</v>
      </c>
      <c r="B93">
        <v>70107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110</v>
      </c>
    </row>
    <row r="96" spans="1:2" x14ac:dyDescent="0.25">
      <c r="A96">
        <v>96</v>
      </c>
      <c r="B96" t="s">
        <v>72</v>
      </c>
    </row>
    <row r="97" spans="1:2" x14ac:dyDescent="0.25">
      <c r="A97">
        <v>97</v>
      </c>
      <c r="B97" t="s">
        <v>111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112</v>
      </c>
    </row>
    <row r="100" spans="1:2" x14ac:dyDescent="0.25">
      <c r="A100">
        <v>100</v>
      </c>
      <c r="B100" t="s">
        <v>97</v>
      </c>
    </row>
    <row r="101" spans="1:2" x14ac:dyDescent="0.25">
      <c r="A101">
        <v>101</v>
      </c>
      <c r="B101" t="s">
        <v>29</v>
      </c>
    </row>
    <row r="102" spans="1:2" x14ac:dyDescent="0.25">
      <c r="A102">
        <v>102</v>
      </c>
      <c r="B102">
        <v>27</v>
      </c>
    </row>
    <row r="103" spans="1:2" x14ac:dyDescent="0.25">
      <c r="A103">
        <v>103</v>
      </c>
      <c r="B103">
        <v>103014</v>
      </c>
    </row>
    <row r="104" spans="1:2" x14ac:dyDescent="0.25">
      <c r="A104">
        <v>104</v>
      </c>
      <c r="B104" t="s">
        <v>90</v>
      </c>
    </row>
    <row r="105" spans="1:2" x14ac:dyDescent="0.25">
      <c r="A105">
        <v>105</v>
      </c>
      <c r="B105" t="s">
        <v>64</v>
      </c>
    </row>
    <row r="106" spans="1:2" x14ac:dyDescent="0.25">
      <c r="A106">
        <v>106</v>
      </c>
      <c r="B106">
        <v>35</v>
      </c>
    </row>
    <row r="107" spans="1:2" x14ac:dyDescent="0.25">
      <c r="A107">
        <v>107</v>
      </c>
      <c r="B107">
        <v>71477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94</v>
      </c>
    </row>
    <row r="110" spans="1:2" x14ac:dyDescent="0.25">
      <c r="A110">
        <v>110</v>
      </c>
      <c r="B110" t="s">
        <v>113</v>
      </c>
    </row>
    <row r="111" spans="1:2" x14ac:dyDescent="0.25">
      <c r="A111">
        <v>111</v>
      </c>
      <c r="B111" t="s">
        <v>114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115</v>
      </c>
    </row>
    <row r="114" spans="1:2" x14ac:dyDescent="0.25">
      <c r="A114">
        <v>114</v>
      </c>
      <c r="B114" t="s">
        <v>101</v>
      </c>
    </row>
    <row r="115" spans="1:2" x14ac:dyDescent="0.25">
      <c r="A115">
        <v>115</v>
      </c>
      <c r="B115" t="s">
        <v>61</v>
      </c>
    </row>
    <row r="116" spans="1:2" x14ac:dyDescent="0.25">
      <c r="A116">
        <v>116</v>
      </c>
      <c r="B116">
        <v>20</v>
      </c>
    </row>
    <row r="117" spans="1:2" x14ac:dyDescent="0.25">
      <c r="A117">
        <v>117</v>
      </c>
      <c r="B117">
        <v>6077</v>
      </c>
    </row>
    <row r="118" spans="1:2" x14ac:dyDescent="0.25">
      <c r="A118">
        <v>118</v>
      </c>
      <c r="B118" t="s">
        <v>90</v>
      </c>
    </row>
    <row r="119" spans="1:2" x14ac:dyDescent="0.25">
      <c r="A119">
        <v>119</v>
      </c>
      <c r="B119" t="s">
        <v>17</v>
      </c>
    </row>
    <row r="120" spans="1:2" x14ac:dyDescent="0.25">
      <c r="A120">
        <v>120</v>
      </c>
      <c r="B120">
        <v>18</v>
      </c>
    </row>
    <row r="121" spans="1:2" x14ac:dyDescent="0.25">
      <c r="A121">
        <v>121</v>
      </c>
      <c r="B121">
        <v>3339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53</v>
      </c>
    </row>
    <row r="124" spans="1:2" x14ac:dyDescent="0.25">
      <c r="A124">
        <v>124</v>
      </c>
      <c r="B124" t="s">
        <v>57</v>
      </c>
    </row>
    <row r="125" spans="1:2" x14ac:dyDescent="0.25">
      <c r="A125">
        <v>125</v>
      </c>
      <c r="B125" t="s">
        <v>116</v>
      </c>
    </row>
    <row r="126" spans="1:2" x14ac:dyDescent="0.25">
      <c r="A126">
        <v>126</v>
      </c>
      <c r="B126" t="s">
        <v>9</v>
      </c>
    </row>
    <row r="127" spans="1:2" x14ac:dyDescent="0.25">
      <c r="A127">
        <v>127</v>
      </c>
      <c r="B127" t="s">
        <v>117</v>
      </c>
    </row>
    <row r="128" spans="1:2" x14ac:dyDescent="0.25">
      <c r="A128">
        <v>128</v>
      </c>
      <c r="B128" t="s">
        <v>90</v>
      </c>
    </row>
    <row r="129" spans="1:2" x14ac:dyDescent="0.25">
      <c r="A129">
        <v>129</v>
      </c>
      <c r="B129" t="s">
        <v>52</v>
      </c>
    </row>
    <row r="130" spans="1:2" x14ac:dyDescent="0.25">
      <c r="A130">
        <v>130</v>
      </c>
      <c r="B130">
        <v>20</v>
      </c>
    </row>
    <row r="131" spans="1:2" x14ac:dyDescent="0.25">
      <c r="A131">
        <v>131</v>
      </c>
      <c r="B131">
        <v>33014</v>
      </c>
    </row>
    <row r="132" spans="1:2" x14ac:dyDescent="0.25">
      <c r="A132">
        <v>132</v>
      </c>
      <c r="B132" t="s">
        <v>90</v>
      </c>
    </row>
    <row r="133" spans="1:2" x14ac:dyDescent="0.25">
      <c r="A133">
        <v>133</v>
      </c>
      <c r="B133" t="s">
        <v>55</v>
      </c>
    </row>
    <row r="134" spans="1:2" x14ac:dyDescent="0.25">
      <c r="A134">
        <v>134</v>
      </c>
      <c r="B134">
        <v>23</v>
      </c>
    </row>
    <row r="135" spans="1:2" x14ac:dyDescent="0.25">
      <c r="A135">
        <v>135</v>
      </c>
      <c r="B135">
        <v>71033</v>
      </c>
    </row>
    <row r="136" spans="1:2" x14ac:dyDescent="0.25">
      <c r="A136">
        <v>136</v>
      </c>
      <c r="B136" t="s">
        <v>5</v>
      </c>
    </row>
    <row r="137" spans="1:2" x14ac:dyDescent="0.25">
      <c r="A137">
        <v>137</v>
      </c>
      <c r="B137" t="s">
        <v>19</v>
      </c>
    </row>
    <row r="138" spans="1:2" x14ac:dyDescent="0.25">
      <c r="A138">
        <v>138</v>
      </c>
      <c r="B138" t="s">
        <v>118</v>
      </c>
    </row>
    <row r="139" spans="1:2" x14ac:dyDescent="0.25">
      <c r="A139">
        <v>139</v>
      </c>
      <c r="B139" t="s">
        <v>119</v>
      </c>
    </row>
    <row r="140" spans="1:2" x14ac:dyDescent="0.25">
      <c r="A140">
        <v>140</v>
      </c>
      <c r="B140" t="s">
        <v>9</v>
      </c>
    </row>
    <row r="141" spans="1:2" x14ac:dyDescent="0.25">
      <c r="A141">
        <v>141</v>
      </c>
      <c r="B141" t="s">
        <v>120</v>
      </c>
    </row>
    <row r="142" spans="1:2" x14ac:dyDescent="0.25">
      <c r="A142">
        <v>142</v>
      </c>
      <c r="B142" t="s">
        <v>90</v>
      </c>
    </row>
    <row r="143" spans="1:2" x14ac:dyDescent="0.25">
      <c r="A143">
        <v>143</v>
      </c>
      <c r="B143" t="s">
        <v>28</v>
      </c>
    </row>
    <row r="144" spans="1:2" x14ac:dyDescent="0.25">
      <c r="A144">
        <v>144</v>
      </c>
      <c r="B144">
        <v>28</v>
      </c>
    </row>
    <row r="145" spans="1:2" x14ac:dyDescent="0.25">
      <c r="A145">
        <v>145</v>
      </c>
      <c r="B145">
        <v>14770</v>
      </c>
    </row>
    <row r="146" spans="1:2" x14ac:dyDescent="0.25">
      <c r="A146">
        <v>146</v>
      </c>
      <c r="B146" t="s">
        <v>90</v>
      </c>
    </row>
    <row r="147" spans="1:2" x14ac:dyDescent="0.25">
      <c r="A147">
        <v>147</v>
      </c>
      <c r="B147" t="s">
        <v>23</v>
      </c>
    </row>
    <row r="148" spans="1:2" x14ac:dyDescent="0.25">
      <c r="A148">
        <v>148</v>
      </c>
      <c r="B148">
        <v>31</v>
      </c>
    </row>
    <row r="149" spans="1:2" x14ac:dyDescent="0.25">
      <c r="A149">
        <v>149</v>
      </c>
      <c r="B149">
        <v>31378</v>
      </c>
    </row>
    <row r="150" spans="1:2" x14ac:dyDescent="0.25">
      <c r="A150">
        <v>150</v>
      </c>
      <c r="B150" t="s">
        <v>5</v>
      </c>
    </row>
    <row r="151" spans="1:2" x14ac:dyDescent="0.25">
      <c r="A151">
        <v>151</v>
      </c>
      <c r="B151" t="s">
        <v>121</v>
      </c>
    </row>
    <row r="152" spans="1:2" x14ac:dyDescent="0.25">
      <c r="A152">
        <v>152</v>
      </c>
      <c r="B152" t="s">
        <v>122</v>
      </c>
    </row>
    <row r="153" spans="1:2" x14ac:dyDescent="0.25">
      <c r="A153">
        <v>153</v>
      </c>
      <c r="B153" t="s">
        <v>123</v>
      </c>
    </row>
    <row r="154" spans="1:2" x14ac:dyDescent="0.25">
      <c r="A154">
        <v>154</v>
      </c>
      <c r="B154" t="s">
        <v>9</v>
      </c>
    </row>
    <row r="155" spans="1:2" x14ac:dyDescent="0.25">
      <c r="A155">
        <v>155</v>
      </c>
      <c r="B155" t="s">
        <v>124</v>
      </c>
    </row>
    <row r="156" spans="1:2" x14ac:dyDescent="0.25">
      <c r="A156">
        <v>156</v>
      </c>
      <c r="B156" t="s">
        <v>90</v>
      </c>
    </row>
    <row r="157" spans="1:2" x14ac:dyDescent="0.25">
      <c r="A157">
        <v>157</v>
      </c>
      <c r="B157" t="s">
        <v>2</v>
      </c>
    </row>
    <row r="158" spans="1:2" x14ac:dyDescent="0.25">
      <c r="A158">
        <v>158</v>
      </c>
      <c r="B158">
        <v>7</v>
      </c>
    </row>
    <row r="159" spans="1:2" x14ac:dyDescent="0.25">
      <c r="A159">
        <v>159</v>
      </c>
      <c r="B159">
        <v>700</v>
      </c>
    </row>
    <row r="160" spans="1:2" x14ac:dyDescent="0.25">
      <c r="A160">
        <v>160</v>
      </c>
      <c r="B160" t="s">
        <v>90</v>
      </c>
    </row>
    <row r="161" spans="1:2" x14ac:dyDescent="0.25">
      <c r="A161">
        <v>161</v>
      </c>
      <c r="B161" t="s">
        <v>60</v>
      </c>
    </row>
    <row r="162" spans="1:2" x14ac:dyDescent="0.25">
      <c r="A162">
        <v>162</v>
      </c>
      <c r="B162">
        <v>27</v>
      </c>
    </row>
    <row r="163" spans="1:2" x14ac:dyDescent="0.25">
      <c r="A163">
        <v>163</v>
      </c>
      <c r="B163">
        <v>10377</v>
      </c>
    </row>
    <row r="164" spans="1:2" x14ac:dyDescent="0.25">
      <c r="A164">
        <v>164</v>
      </c>
      <c r="B164" t="s">
        <v>5</v>
      </c>
    </row>
    <row r="165" spans="1:2" x14ac:dyDescent="0.25">
      <c r="A165">
        <v>165</v>
      </c>
      <c r="B165" t="s">
        <v>82</v>
      </c>
    </row>
    <row r="166" spans="1:2" x14ac:dyDescent="0.25">
      <c r="A166">
        <v>166</v>
      </c>
      <c r="B166" t="s">
        <v>125</v>
      </c>
    </row>
    <row r="167" spans="1:2" x14ac:dyDescent="0.25">
      <c r="A167">
        <v>167</v>
      </c>
      <c r="B167" t="s">
        <v>126</v>
      </c>
    </row>
    <row r="168" spans="1:2" x14ac:dyDescent="0.25">
      <c r="A168">
        <v>168</v>
      </c>
      <c r="B168" t="s">
        <v>9</v>
      </c>
    </row>
    <row r="169" spans="1:2" x14ac:dyDescent="0.25">
      <c r="A169">
        <v>169</v>
      </c>
      <c r="B169" t="s">
        <v>127</v>
      </c>
    </row>
    <row r="170" spans="1:2" x14ac:dyDescent="0.25">
      <c r="A170">
        <v>170</v>
      </c>
      <c r="B170" t="s">
        <v>90</v>
      </c>
    </row>
    <row r="171" spans="1:2" x14ac:dyDescent="0.25">
      <c r="A171">
        <v>171</v>
      </c>
      <c r="B171" t="s">
        <v>46</v>
      </c>
    </row>
    <row r="172" spans="1:2" x14ac:dyDescent="0.25">
      <c r="A172">
        <v>172</v>
      </c>
      <c r="B172">
        <v>10</v>
      </c>
    </row>
    <row r="173" spans="1:2" x14ac:dyDescent="0.25">
      <c r="A173">
        <v>173</v>
      </c>
      <c r="B173">
        <v>7300</v>
      </c>
    </row>
    <row r="174" spans="1:2" x14ac:dyDescent="0.25">
      <c r="A174">
        <v>174</v>
      </c>
      <c r="B174" t="s">
        <v>90</v>
      </c>
    </row>
    <row r="175" spans="1:2" x14ac:dyDescent="0.25">
      <c r="A175">
        <v>175</v>
      </c>
      <c r="B175" t="s">
        <v>75</v>
      </c>
    </row>
    <row r="176" spans="1:2" x14ac:dyDescent="0.25">
      <c r="A176">
        <v>176</v>
      </c>
      <c r="B176">
        <v>27</v>
      </c>
    </row>
    <row r="177" spans="1:2" x14ac:dyDescent="0.25">
      <c r="A177">
        <v>177</v>
      </c>
      <c r="B177">
        <v>31077</v>
      </c>
    </row>
    <row r="178" spans="1:2" x14ac:dyDescent="0.25">
      <c r="A178">
        <v>178</v>
      </c>
      <c r="B178" t="s">
        <v>5</v>
      </c>
    </row>
    <row r="179" spans="1:2" x14ac:dyDescent="0.25">
      <c r="A179">
        <v>179</v>
      </c>
      <c r="B179" t="s">
        <v>66</v>
      </c>
    </row>
    <row r="180" spans="1:2" x14ac:dyDescent="0.25">
      <c r="A180">
        <v>180</v>
      </c>
      <c r="B180" t="s">
        <v>20</v>
      </c>
    </row>
    <row r="181" spans="1:2" x14ac:dyDescent="0.25">
      <c r="A181">
        <v>181</v>
      </c>
      <c r="B181" t="s">
        <v>128</v>
      </c>
    </row>
    <row r="182" spans="1:2" x14ac:dyDescent="0.25">
      <c r="A182">
        <v>182</v>
      </c>
      <c r="B182" t="s">
        <v>9</v>
      </c>
    </row>
    <row r="183" spans="1:2" x14ac:dyDescent="0.25">
      <c r="A183">
        <v>183</v>
      </c>
      <c r="B183" t="s">
        <v>129</v>
      </c>
    </row>
    <row r="184" spans="1:2" x14ac:dyDescent="0.25">
      <c r="A184">
        <v>184</v>
      </c>
      <c r="B184" t="s">
        <v>97</v>
      </c>
    </row>
    <row r="185" spans="1:2" x14ac:dyDescent="0.25">
      <c r="A185">
        <v>185</v>
      </c>
      <c r="B185" t="s">
        <v>18</v>
      </c>
    </row>
    <row r="186" spans="1:2" x14ac:dyDescent="0.25">
      <c r="A186">
        <v>186</v>
      </c>
      <c r="B186">
        <v>10</v>
      </c>
    </row>
    <row r="187" spans="1:2" x14ac:dyDescent="0.25">
      <c r="A187">
        <v>187</v>
      </c>
      <c r="B187">
        <v>370</v>
      </c>
    </row>
    <row r="188" spans="1:2" x14ac:dyDescent="0.25">
      <c r="A188">
        <v>188</v>
      </c>
      <c r="B188" t="s">
        <v>101</v>
      </c>
    </row>
    <row r="189" spans="1:2" x14ac:dyDescent="0.25">
      <c r="A189">
        <v>189</v>
      </c>
      <c r="B189" t="s">
        <v>84</v>
      </c>
    </row>
    <row r="190" spans="1:2" x14ac:dyDescent="0.25">
      <c r="A190">
        <v>190</v>
      </c>
      <c r="B190">
        <v>38</v>
      </c>
    </row>
    <row r="191" spans="1:2" x14ac:dyDescent="0.25">
      <c r="A191">
        <v>191</v>
      </c>
      <c r="B191">
        <v>143714</v>
      </c>
    </row>
    <row r="192" spans="1:2" x14ac:dyDescent="0.25">
      <c r="A192">
        <v>192</v>
      </c>
      <c r="B192" t="s">
        <v>5</v>
      </c>
    </row>
    <row r="193" spans="1:2" x14ac:dyDescent="0.25">
      <c r="A193">
        <v>193</v>
      </c>
      <c r="B193" t="s">
        <v>82</v>
      </c>
    </row>
    <row r="194" spans="1:2" x14ac:dyDescent="0.25">
      <c r="A194">
        <v>194</v>
      </c>
      <c r="B194" t="s">
        <v>7</v>
      </c>
    </row>
    <row r="195" spans="1:2" x14ac:dyDescent="0.25">
      <c r="A195">
        <v>195</v>
      </c>
      <c r="B195" t="s">
        <v>130</v>
      </c>
    </row>
    <row r="196" spans="1:2" x14ac:dyDescent="0.25">
      <c r="A196">
        <v>196</v>
      </c>
      <c r="B196" t="s">
        <v>9</v>
      </c>
    </row>
    <row r="197" spans="1:2" x14ac:dyDescent="0.25">
      <c r="A197">
        <v>197</v>
      </c>
      <c r="B197" t="s">
        <v>131</v>
      </c>
    </row>
    <row r="198" spans="1:2" x14ac:dyDescent="0.25">
      <c r="A198">
        <v>198</v>
      </c>
      <c r="B198" t="s">
        <v>90</v>
      </c>
    </row>
    <row r="199" spans="1:2" x14ac:dyDescent="0.25">
      <c r="A199">
        <v>199</v>
      </c>
      <c r="B199" t="s">
        <v>24</v>
      </c>
    </row>
    <row r="200" spans="1:2" x14ac:dyDescent="0.25">
      <c r="A200">
        <v>200</v>
      </c>
      <c r="B200">
        <v>19</v>
      </c>
    </row>
    <row r="201" spans="1:2" x14ac:dyDescent="0.25">
      <c r="A201">
        <v>201</v>
      </c>
      <c r="B201">
        <v>60310</v>
      </c>
    </row>
    <row r="202" spans="1:2" x14ac:dyDescent="0.25">
      <c r="A202">
        <v>202</v>
      </c>
      <c r="B202" t="s">
        <v>101</v>
      </c>
    </row>
    <row r="203" spans="1:2" x14ac:dyDescent="0.25">
      <c r="A203">
        <v>203</v>
      </c>
      <c r="B203" t="s">
        <v>70</v>
      </c>
    </row>
    <row r="204" spans="1:2" x14ac:dyDescent="0.25">
      <c r="A204">
        <v>204</v>
      </c>
      <c r="B204">
        <v>27</v>
      </c>
    </row>
    <row r="205" spans="1:2" x14ac:dyDescent="0.25">
      <c r="A205">
        <v>205</v>
      </c>
      <c r="B205">
        <v>77310</v>
      </c>
    </row>
    <row r="206" spans="1:2" x14ac:dyDescent="0.25">
      <c r="A206">
        <v>206</v>
      </c>
      <c r="B206" t="s">
        <v>5</v>
      </c>
    </row>
    <row r="207" spans="1:2" x14ac:dyDescent="0.25">
      <c r="A207">
        <v>207</v>
      </c>
      <c r="B207" t="s">
        <v>53</v>
      </c>
    </row>
    <row r="208" spans="1:2" x14ac:dyDescent="0.25">
      <c r="A208">
        <v>208</v>
      </c>
      <c r="B208" t="s">
        <v>132</v>
      </c>
    </row>
    <row r="209" spans="1:2" x14ac:dyDescent="0.25">
      <c r="A209">
        <v>209</v>
      </c>
      <c r="B209" t="s">
        <v>133</v>
      </c>
    </row>
    <row r="210" spans="1:2" x14ac:dyDescent="0.25">
      <c r="A210">
        <v>210</v>
      </c>
      <c r="B210" t="s">
        <v>9</v>
      </c>
    </row>
    <row r="211" spans="1:2" x14ac:dyDescent="0.25">
      <c r="A211">
        <v>211</v>
      </c>
      <c r="B211" t="s">
        <v>134</v>
      </c>
    </row>
    <row r="212" spans="1:2" x14ac:dyDescent="0.25">
      <c r="A212">
        <v>212</v>
      </c>
      <c r="B212" t="s">
        <v>90</v>
      </c>
    </row>
    <row r="213" spans="1:2" x14ac:dyDescent="0.25">
      <c r="A213">
        <v>213</v>
      </c>
      <c r="B213" t="s">
        <v>76</v>
      </c>
    </row>
    <row r="214" spans="1:2" x14ac:dyDescent="0.25">
      <c r="A214">
        <v>214</v>
      </c>
      <c r="B214">
        <v>21</v>
      </c>
    </row>
    <row r="215" spans="1:2" x14ac:dyDescent="0.25">
      <c r="A215">
        <v>215</v>
      </c>
      <c r="B215">
        <v>7014</v>
      </c>
    </row>
    <row r="216" spans="1:2" x14ac:dyDescent="0.25">
      <c r="A216">
        <v>216</v>
      </c>
      <c r="B216" t="s">
        <v>101</v>
      </c>
    </row>
    <row r="217" spans="1:2" x14ac:dyDescent="0.25">
      <c r="A217">
        <v>217</v>
      </c>
      <c r="B217" t="s">
        <v>40</v>
      </c>
    </row>
    <row r="218" spans="1:2" x14ac:dyDescent="0.25">
      <c r="A218">
        <v>218</v>
      </c>
      <c r="B218">
        <v>27</v>
      </c>
    </row>
    <row r="219" spans="1:2" x14ac:dyDescent="0.25">
      <c r="A219">
        <v>219</v>
      </c>
      <c r="B219">
        <v>101070</v>
      </c>
    </row>
    <row r="220" spans="1:2" x14ac:dyDescent="0.25">
      <c r="A220">
        <v>220</v>
      </c>
      <c r="B220" t="s">
        <v>5</v>
      </c>
    </row>
    <row r="221" spans="1:2" x14ac:dyDescent="0.25">
      <c r="A221">
        <v>221</v>
      </c>
      <c r="B221" t="s">
        <v>30</v>
      </c>
    </row>
    <row r="222" spans="1:2" x14ac:dyDescent="0.25">
      <c r="A222">
        <v>222</v>
      </c>
      <c r="B222" t="s">
        <v>135</v>
      </c>
    </row>
    <row r="223" spans="1:2" x14ac:dyDescent="0.25">
      <c r="A223">
        <v>223</v>
      </c>
      <c r="B223" t="s">
        <v>136</v>
      </c>
    </row>
    <row r="224" spans="1:2" x14ac:dyDescent="0.25">
      <c r="B224" t="s">
        <v>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3"/>
  <sheetViews>
    <sheetView workbookViewId="0">
      <selection activeCell="N2" sqref="N2:N17"/>
    </sheetView>
  </sheetViews>
  <sheetFormatPr defaultRowHeight="15" x14ac:dyDescent="0.25"/>
  <cols>
    <col min="2" max="2" width="41.28515625" bestFit="1" customWidth="1"/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  <col min="14" max="14" width="31.28515625" customWidth="1"/>
  </cols>
  <sheetData>
    <row r="1" spans="1:27" x14ac:dyDescent="0.25">
      <c r="A1">
        <v>1</v>
      </c>
      <c r="B1" t="s">
        <v>0</v>
      </c>
      <c r="C1" t="s">
        <v>483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1</v>
      </c>
      <c r="C2" t="str">
        <f>C1</f>
        <v>Week 01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Cowboys</v>
      </c>
      <c r="J2">
        <f t="shared" ref="J2:L17" si="0">VLOOKUP(F2,$A:$B,2,FALSE)</f>
        <v>24</v>
      </c>
      <c r="K2" t="str">
        <f t="shared" si="0"/>
        <v>Giants</v>
      </c>
      <c r="L2">
        <f t="shared" si="0"/>
        <v>17</v>
      </c>
      <c r="M2" t="str">
        <f>IF(J2=L2,"No Bet",IF(J2&gt;L2,I2,K2))</f>
        <v>Cowboys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'Cowboys' then ft.TeamId else ut.TeamId end WinnerTeamId, case when ft.TeamOtherName = 'Cowboys' then 24 else 17 end FavoriteScore, case when ut.TeamOtherName = 'Cowboys' then 24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'Cowboys' and ut.TeamOtherName = 'Giants') or (ft.TeamOtherName = 'Giants' and ut.TeamOtherName = 'Cowboys'))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2</v>
      </c>
      <c r="C3" t="str">
        <f t="shared" ref="C3:C17" si="1">C2</f>
        <v>Week 01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Dolphins</v>
      </c>
      <c r="J3">
        <f t="shared" si="0"/>
        <v>10</v>
      </c>
      <c r="K3" t="str">
        <f t="shared" si="0"/>
        <v>Texans</v>
      </c>
      <c r="L3">
        <f t="shared" si="0"/>
        <v>30</v>
      </c>
      <c r="M3" t="str">
        <f t="shared" ref="M3:M17" si="2">IF(J3=L3,"No Bet",IF(J3&gt;L3,I3,K3))</f>
        <v>Texans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'Texans' then ft.TeamId else ut.TeamId end WinnerTeamId, case when ft.TeamOtherName = 'Dolphins' then 10 else 30 end FavoriteScore, case when ut.TeamOtherName = 'Dolphins' then 10 else 30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'Dolphins' and ut.TeamOtherName = 'Texans') or (ft.TeamOtherName = 'Texans' and ut.TeamOtherName = 'Dolphins'))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24</v>
      </c>
      <c r="C4" t="str">
        <f t="shared" si="1"/>
        <v>Week 01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Patriots</v>
      </c>
      <c r="J4">
        <f t="shared" si="0"/>
        <v>34</v>
      </c>
      <c r="K4" t="str">
        <f>VLOOKUP(G4,$A:$B,2,FALSE)</f>
        <v>Titans</v>
      </c>
      <c r="L4">
        <f t="shared" si="0"/>
        <v>13</v>
      </c>
      <c r="M4" t="str">
        <f t="shared" si="2"/>
        <v>Patriots</v>
      </c>
      <c r="N4" t="str">
        <f t="shared" si="3"/>
        <v>insert into GameResult select gs.GameSpreadId,case when ft.TeamOtherName = 'Patriots' then ft.TeamId else ut.TeamId end WinnerTeamId, case when ft.TeamOtherName = 'Patriots' then 34 else 13 end FavoriteScore, case when ut.TeamOtherName = 'Patriots' then 34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'Patriots' and ut.TeamOtherName = 'Titans') or (ft.TeamOtherName = 'Titans' and ut.TeamOtherName = 'Patriots'))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7107</v>
      </c>
      <c r="C5" t="str">
        <f t="shared" si="1"/>
        <v>Week 01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Rams</v>
      </c>
      <c r="J5">
        <f t="shared" si="0"/>
        <v>23</v>
      </c>
      <c r="K5" t="str">
        <f t="shared" si="0"/>
        <v>Lions</v>
      </c>
      <c r="L5">
        <f t="shared" si="0"/>
        <v>27</v>
      </c>
      <c r="M5" t="str">
        <f t="shared" si="2"/>
        <v>Lions</v>
      </c>
      <c r="N5" t="str">
        <f t="shared" si="3"/>
        <v>insert into GameResult select gs.GameSpreadId,case when ft.TeamOtherName = 'Lions' then ft.TeamId else ut.TeamId end WinnerTeamId, case when ft.TeamOtherName = 'Rams' then 23 else 27 end FavoriteScore, case when ut.TeamOtherName = 'Rams' then 23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'Rams' and ut.TeamOtherName = 'Lions') or (ft.TeamOtherName = 'Lions' and ut.TeamOtherName = 'Rams'))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3</v>
      </c>
      <c r="C6" t="str">
        <f t="shared" si="1"/>
        <v>Week 01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Redskins</v>
      </c>
      <c r="J6">
        <f t="shared" si="0"/>
        <v>40</v>
      </c>
      <c r="K6" t="str">
        <f t="shared" si="0"/>
        <v>Saints</v>
      </c>
      <c r="L6">
        <f t="shared" si="0"/>
        <v>32</v>
      </c>
      <c r="M6" t="str">
        <f t="shared" si="2"/>
        <v>Redskins</v>
      </c>
      <c r="N6" t="str">
        <f t="shared" si="3"/>
        <v>insert into GameResult select gs.GameSpreadId,case when ft.TeamOtherName = 'Redskins' then ft.TeamId else ut.TeamId end WinnerTeamId, case when ft.TeamOtherName = 'Redskins' then 40 else 32 end FavoriteScore, case when ut.TeamOtherName = 'Redskins' then 40 else 32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'Redskins' and ut.TeamOtherName = 'Saints') or (ft.TeamOtherName = 'Saints' and ut.TeamOtherName = 'Redskins'))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4</v>
      </c>
      <c r="C7" t="str">
        <f t="shared" si="1"/>
        <v>Week 01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Eagles</v>
      </c>
      <c r="J7">
        <f t="shared" si="0"/>
        <v>17</v>
      </c>
      <c r="K7" t="str">
        <f t="shared" si="0"/>
        <v>Browns</v>
      </c>
      <c r="L7">
        <f t="shared" si="0"/>
        <v>16</v>
      </c>
      <c r="M7" t="str">
        <f t="shared" si="2"/>
        <v>Eagles</v>
      </c>
      <c r="N7" t="str">
        <f t="shared" si="3"/>
        <v>insert into GameResult select gs.GameSpreadId,case when ft.TeamOtherName = 'Eagles' then ft.TeamId else ut.TeamId end WinnerTeamId, case when ft.TeamOtherName = 'Eagles' then 17 else 16 end FavoriteScore, case when ut.TeamOtherName = 'Eagles' then 17 else 16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'Eagles' and ut.TeamOtherName = 'Browns') or (ft.TeamOtherName = 'Browns' and ut.TeamOtherName = 'Eagles'))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17</v>
      </c>
      <c r="C8" t="str">
        <f t="shared" si="1"/>
        <v>Week 01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Falcons</v>
      </c>
      <c r="J8">
        <f t="shared" si="0"/>
        <v>40</v>
      </c>
      <c r="K8" t="str">
        <f t="shared" si="0"/>
        <v>Chiefs</v>
      </c>
      <c r="L8">
        <f t="shared" si="0"/>
        <v>24</v>
      </c>
      <c r="M8" t="str">
        <f t="shared" si="2"/>
        <v>Falcons</v>
      </c>
      <c r="N8" t="str">
        <f t="shared" si="3"/>
        <v>insert into GameResult select gs.GameSpreadId,case when ft.TeamOtherName = 'Falcons' then ft.TeamId else ut.TeamId end WinnerTeamId, case when ft.TeamOtherName = 'Falcons' then 40 else 24 end FavoriteScore, case when ut.TeamOtherName = 'Falcons' then 40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'Falcons' and ut.TeamOtherName = 'Chiefs') or (ft.TeamOtherName = 'Chiefs' and ut.TeamOtherName = 'Falcons'))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377</v>
      </c>
      <c r="C9" t="str">
        <f t="shared" si="1"/>
        <v>Week 01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Bills</v>
      </c>
      <c r="J9">
        <f t="shared" si="0"/>
        <v>28</v>
      </c>
      <c r="K9" t="str">
        <f t="shared" si="0"/>
        <v>Jets</v>
      </c>
      <c r="L9">
        <f t="shared" si="0"/>
        <v>48</v>
      </c>
      <c r="M9" t="str">
        <f t="shared" si="2"/>
        <v>Jets</v>
      </c>
      <c r="N9" t="str">
        <f t="shared" si="3"/>
        <v>insert into GameResult select gs.GameSpreadId,case when ft.TeamOtherName = 'Jets' then ft.TeamId else ut.TeamId end WinnerTeamId, case when ft.TeamOtherName = 'Bills' then 28 else 48 end FavoriteScore, case when ut.TeamOtherName = 'Bills' then 28 else 48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'Bills' and ut.TeamOtherName = 'Jets') or (ft.TeamOtherName = 'Jets' and ut.TeamOtherName = 'Bills'))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01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Jaguars</v>
      </c>
      <c r="J10">
        <f t="shared" si="0"/>
        <v>23</v>
      </c>
      <c r="K10" t="str">
        <f t="shared" si="0"/>
        <v>Vikings</v>
      </c>
      <c r="L10">
        <f t="shared" si="0"/>
        <v>26</v>
      </c>
      <c r="M10" t="str">
        <f t="shared" si="2"/>
        <v>Vikings</v>
      </c>
      <c r="N10" t="str">
        <f t="shared" si="3"/>
        <v>insert into GameResult select gs.GameSpreadId,case when ft.TeamOtherName = 'Vikings' then ft.TeamId else ut.TeamId end WinnerTeamId, case when ft.TeamOtherName = 'Jaguars' then 23 else 26 end FavoriteScore, case when ut.TeamOtherName = 'Jaguars' then 23 else 26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'Jaguars' and ut.TeamOtherName = 'Vikings') or (ft.TeamOtherName = 'Vikings' and ut.TeamOtherName = 'Jaguars'))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6</v>
      </c>
      <c r="C11" t="str">
        <f t="shared" si="1"/>
        <v>Week 01</v>
      </c>
      <c r="D11">
        <v>13</v>
      </c>
      <c r="E11">
        <f t="shared" si="4"/>
        <v>128</v>
      </c>
      <c r="F11">
        <f t="shared" si="5"/>
        <v>129</v>
      </c>
      <c r="G11">
        <f t="shared" si="6"/>
        <v>132</v>
      </c>
      <c r="H11">
        <f t="shared" si="7"/>
        <v>133</v>
      </c>
      <c r="I11" t="str">
        <f t="shared" si="8"/>
        <v>Colts</v>
      </c>
      <c r="J11">
        <f t="shared" si="0"/>
        <v>21</v>
      </c>
      <c r="K11" t="str">
        <f t="shared" si="0"/>
        <v>Bears</v>
      </c>
      <c r="L11">
        <f t="shared" si="0"/>
        <v>41</v>
      </c>
      <c r="M11" t="str">
        <f t="shared" si="2"/>
        <v>Bears</v>
      </c>
      <c r="N11" t="str">
        <f t="shared" si="3"/>
        <v>insert into GameResult select gs.GameSpreadId,case when ft.TeamOtherName = 'Bears' then ft.TeamId else ut.TeamId end WinnerTeamId, case when ft.TeamOtherName = 'Colts' then 21 else 41 end FavoriteScore, case when ut.TeamOtherName = 'Colts' then 21 else 41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'Colts' and ut.TeamOtherName = 'Bears') or (ft.TeamOtherName = 'Bears' and ut.TeamOtherName = 'Colts'))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7</v>
      </c>
      <c r="C12" t="str">
        <f t="shared" si="1"/>
        <v>Week 01</v>
      </c>
      <c r="D12">
        <v>14</v>
      </c>
      <c r="E12">
        <f t="shared" si="4"/>
        <v>142</v>
      </c>
      <c r="F12">
        <f t="shared" si="5"/>
        <v>143</v>
      </c>
      <c r="G12">
        <f t="shared" si="6"/>
        <v>146</v>
      </c>
      <c r="H12">
        <f t="shared" si="7"/>
        <v>147</v>
      </c>
      <c r="I12" t="str">
        <f t="shared" si="8"/>
        <v>Seahawks</v>
      </c>
      <c r="J12">
        <f t="shared" si="0"/>
        <v>16</v>
      </c>
      <c r="K12" t="str">
        <f t="shared" si="0"/>
        <v>Cardinals</v>
      </c>
      <c r="L12">
        <f t="shared" si="0"/>
        <v>20</v>
      </c>
      <c r="M12" t="str">
        <f t="shared" si="2"/>
        <v>Cardinals</v>
      </c>
      <c r="N12" t="str">
        <f t="shared" si="3"/>
        <v>insert into GameResult select gs.GameSpreadId,case when ft.TeamOtherName = 'Cardinals' then ft.TeamId else ut.TeamId end WinnerTeamId, case when ft.TeamOtherName = 'Seahawks' then 16 else 20 end FavoriteScore, case when ut.TeamOtherName = 'Seahawks' then 16 else 20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'Seahawks' and ut.TeamOtherName = 'Cardinals') or (ft.TeamOtherName = 'Cardinals' and ut.TeamOtherName = 'Seahawks'))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8</v>
      </c>
      <c r="C13" t="str">
        <f t="shared" si="1"/>
        <v>Week 01</v>
      </c>
      <c r="D13">
        <v>14</v>
      </c>
      <c r="E13">
        <f t="shared" si="4"/>
        <v>156</v>
      </c>
      <c r="F13">
        <f t="shared" si="5"/>
        <v>157</v>
      </c>
      <c r="G13">
        <f t="shared" si="6"/>
        <v>160</v>
      </c>
      <c r="H13">
        <f t="shared" si="7"/>
        <v>161</v>
      </c>
      <c r="I13" t="str">
        <f t="shared" si="8"/>
        <v>Panthers</v>
      </c>
      <c r="J13">
        <f t="shared" si="0"/>
        <v>10</v>
      </c>
      <c r="K13" t="str">
        <f t="shared" si="0"/>
        <v>Buccaneers</v>
      </c>
      <c r="L13">
        <f t="shared" si="0"/>
        <v>16</v>
      </c>
      <c r="M13" t="str">
        <f t="shared" si="2"/>
        <v>Buccaneers</v>
      </c>
      <c r="N13" t="str">
        <f t="shared" si="3"/>
        <v>insert into GameResult select gs.GameSpreadId,case when ft.TeamOtherName = 'Buccaneers' then ft.TeamId else ut.TeamId end WinnerTeamId, case when ft.TeamOtherName = 'Panthers' then 10 else 16 end FavoriteScore, case when ut.TeamOtherName = 'Panthers' then 10 else 16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'Panthers' and ut.TeamOtherName = 'Buccaneers') or (ft.TeamOtherName = 'Buccaneers' and ut.TeamOtherName = 'Panthers'))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01</v>
      </c>
      <c r="D14">
        <v>14</v>
      </c>
      <c r="E14">
        <f t="shared" si="4"/>
        <v>170</v>
      </c>
      <c r="F14">
        <f t="shared" si="5"/>
        <v>171</v>
      </c>
      <c r="G14">
        <f t="shared" si="6"/>
        <v>174</v>
      </c>
      <c r="H14">
        <f t="shared" si="7"/>
        <v>175</v>
      </c>
      <c r="I14" t="str">
        <f t="shared" si="8"/>
        <v>49ers</v>
      </c>
      <c r="J14">
        <f t="shared" si="0"/>
        <v>30</v>
      </c>
      <c r="K14" t="str">
        <f t="shared" si="0"/>
        <v>Packers</v>
      </c>
      <c r="L14">
        <f t="shared" si="0"/>
        <v>22</v>
      </c>
      <c r="M14" t="str">
        <f t="shared" si="2"/>
        <v>49ers</v>
      </c>
      <c r="N14" t="str">
        <f t="shared" si="3"/>
        <v>insert into GameResult select gs.GameSpreadId,case when ft.TeamOtherName = '49ers' then ft.TeamId else ut.TeamId end WinnerTeamId, case when ft.TeamOtherName = '49ers' then 30 else 22 end FavoriteScore, case when ut.TeamOtherName = '49ers' then 30 else 22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'49ers' and ut.TeamOtherName = 'Packers') or (ft.TeamOtherName = 'Packers' and ut.TeamOtherName = '49ers'))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10</v>
      </c>
      <c r="C15" t="str">
        <f t="shared" si="1"/>
        <v>Week 01</v>
      </c>
      <c r="D15">
        <v>14</v>
      </c>
      <c r="E15">
        <f t="shared" si="4"/>
        <v>184</v>
      </c>
      <c r="F15">
        <f t="shared" si="5"/>
        <v>185</v>
      </c>
      <c r="G15">
        <f t="shared" si="6"/>
        <v>188</v>
      </c>
      <c r="H15">
        <f t="shared" si="7"/>
        <v>189</v>
      </c>
      <c r="I15" t="str">
        <f t="shared" si="8"/>
        <v>Steelers</v>
      </c>
      <c r="J15">
        <f t="shared" si="0"/>
        <v>19</v>
      </c>
      <c r="K15" t="str">
        <f t="shared" si="0"/>
        <v>Broncos</v>
      </c>
      <c r="L15">
        <f t="shared" si="0"/>
        <v>31</v>
      </c>
      <c r="M15" t="str">
        <f t="shared" si="2"/>
        <v>Broncos</v>
      </c>
      <c r="N15" t="str">
        <f t="shared" si="3"/>
        <v>insert into GameResult select gs.GameSpreadId,case when ft.TeamOtherName = 'Broncos' then ft.TeamId else ut.TeamId end WinnerTeamId, case when ft.TeamOtherName = 'Steelers' then 19 else 31 end FavoriteScore, case when ut.TeamOtherName = 'Steelers' then 19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'Steelers' and ut.TeamOtherName = 'Broncos') or (ft.TeamOtherName = 'Broncos' and ut.TeamOtherName = 'Steelers'))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3</v>
      </c>
      <c r="C16" t="str">
        <f t="shared" si="1"/>
        <v>Week 01</v>
      </c>
      <c r="D16">
        <v>14</v>
      </c>
      <c r="E16">
        <f t="shared" si="4"/>
        <v>198</v>
      </c>
      <c r="F16">
        <f t="shared" si="5"/>
        <v>199</v>
      </c>
      <c r="G16">
        <f t="shared" si="6"/>
        <v>202</v>
      </c>
      <c r="H16">
        <f t="shared" si="7"/>
        <v>203</v>
      </c>
      <c r="I16" t="str">
        <f t="shared" si="8"/>
        <v>Bengals</v>
      </c>
      <c r="J16">
        <f t="shared" si="0"/>
        <v>13</v>
      </c>
      <c r="K16" t="str">
        <f t="shared" si="0"/>
        <v>Ravens</v>
      </c>
      <c r="L16">
        <f t="shared" si="0"/>
        <v>44</v>
      </c>
      <c r="M16" t="str">
        <f t="shared" si="2"/>
        <v>Ravens</v>
      </c>
      <c r="N16" t="str">
        <f t="shared" si="3"/>
        <v>insert into GameResult select gs.GameSpreadId,case when ft.TeamOtherName = 'Ravens' then ft.TeamId else ut.TeamId end WinnerTeamId, case when ft.TeamOtherName = 'Bengals' then 13 else 44 end FavoriteScore, case when ut.TeamOtherName = 'Bengals' then 13 else 44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'Bengals' and ut.TeamOtherName = 'Ravens') or (ft.TeamOtherName = 'Ravens' and ut.TeamOtherName = 'Bengals'))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11</v>
      </c>
      <c r="C17" t="str">
        <f t="shared" si="1"/>
        <v>Week 01</v>
      </c>
      <c r="D17">
        <v>14</v>
      </c>
      <c r="E17">
        <f t="shared" si="4"/>
        <v>212</v>
      </c>
      <c r="F17">
        <f t="shared" si="5"/>
        <v>213</v>
      </c>
      <c r="G17">
        <f t="shared" si="6"/>
        <v>216</v>
      </c>
      <c r="H17">
        <f t="shared" si="7"/>
        <v>217</v>
      </c>
      <c r="I17" t="str">
        <f>VLOOKUP(E17,$A:$B,2,FALSE)</f>
        <v>Chargers</v>
      </c>
      <c r="J17">
        <f t="shared" si="0"/>
        <v>22</v>
      </c>
      <c r="K17" t="str">
        <f t="shared" si="0"/>
        <v>Raiders</v>
      </c>
      <c r="L17">
        <f t="shared" si="0"/>
        <v>14</v>
      </c>
      <c r="M17" t="str">
        <f t="shared" si="2"/>
        <v>Chargers</v>
      </c>
      <c r="N17" t="str">
        <f t="shared" si="3"/>
        <v>insert into GameResult select gs.GameSpreadId,case when ft.TeamOtherName = 'Chargers' then ft.TeamId else ut.TeamId end WinnerTeamId, case when ft.TeamOtherName = 'Chargers' then 22 else 14 end FavoriteScore, case when ut.TeamOtherName = 'Chargers' then 22 else 14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'Chargers' and ut.TeamOtherName = 'Raiders') or (ft.TeamOtherName = 'Raiders' and ut.TeamOtherName = 'Chargers'))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10</v>
      </c>
    </row>
    <row r="19" spans="1:27" x14ac:dyDescent="0.25">
      <c r="A19">
        <v>19</v>
      </c>
      <c r="B19">
        <v>3070</v>
      </c>
    </row>
    <row r="20" spans="1:27" x14ac:dyDescent="0.25">
      <c r="A20">
        <v>20</v>
      </c>
      <c r="B20" t="s">
        <v>1</v>
      </c>
    </row>
    <row r="21" spans="1:27" x14ac:dyDescent="0.25">
      <c r="A21">
        <v>21</v>
      </c>
      <c r="B21" t="s">
        <v>12</v>
      </c>
    </row>
    <row r="22" spans="1:27" x14ac:dyDescent="0.25">
      <c r="A22">
        <v>22</v>
      </c>
      <c r="B22">
        <v>30</v>
      </c>
    </row>
    <row r="23" spans="1:27" x14ac:dyDescent="0.25">
      <c r="A23">
        <v>23</v>
      </c>
      <c r="B23">
        <v>2433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13</v>
      </c>
    </row>
    <row r="26" spans="1:27" x14ac:dyDescent="0.25">
      <c r="A26">
        <v>26</v>
      </c>
      <c r="B26" t="s">
        <v>14</v>
      </c>
    </row>
    <row r="27" spans="1:27" x14ac:dyDescent="0.25">
      <c r="A27">
        <v>27</v>
      </c>
      <c r="B27" t="s">
        <v>15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16</v>
      </c>
    </row>
    <row r="30" spans="1:27" x14ac:dyDescent="0.25">
      <c r="A30">
        <v>30</v>
      </c>
      <c r="B30" t="s">
        <v>1</v>
      </c>
    </row>
    <row r="31" spans="1:27" x14ac:dyDescent="0.25">
      <c r="A31">
        <v>31</v>
      </c>
      <c r="B31" t="s">
        <v>17</v>
      </c>
    </row>
    <row r="32" spans="1:27" x14ac:dyDescent="0.25">
      <c r="A32">
        <v>32</v>
      </c>
      <c r="B32">
        <v>34</v>
      </c>
    </row>
    <row r="33" spans="1:2" x14ac:dyDescent="0.25">
      <c r="A33">
        <v>33</v>
      </c>
      <c r="B33">
        <v>71476</v>
      </c>
    </row>
    <row r="34" spans="1:2" x14ac:dyDescent="0.25">
      <c r="A34">
        <v>34</v>
      </c>
      <c r="B34" t="s">
        <v>3</v>
      </c>
    </row>
    <row r="35" spans="1:2" x14ac:dyDescent="0.25">
      <c r="A35">
        <v>35</v>
      </c>
      <c r="B35" t="s">
        <v>18</v>
      </c>
    </row>
    <row r="36" spans="1:2" x14ac:dyDescent="0.25">
      <c r="A36">
        <v>36</v>
      </c>
      <c r="B36">
        <v>13</v>
      </c>
    </row>
    <row r="37" spans="1:2" x14ac:dyDescent="0.25">
      <c r="A37">
        <v>37</v>
      </c>
      <c r="B37">
        <v>3073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19</v>
      </c>
    </row>
    <row r="40" spans="1:2" x14ac:dyDescent="0.25">
      <c r="A40">
        <v>40</v>
      </c>
      <c r="B40" t="s">
        <v>20</v>
      </c>
    </row>
    <row r="41" spans="1:2" x14ac:dyDescent="0.25">
      <c r="A41">
        <v>41</v>
      </c>
      <c r="B41" t="s">
        <v>21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22</v>
      </c>
    </row>
    <row r="44" spans="1:2" x14ac:dyDescent="0.25">
      <c r="A44">
        <v>44</v>
      </c>
      <c r="B44" t="s">
        <v>3</v>
      </c>
    </row>
    <row r="45" spans="1:2" x14ac:dyDescent="0.25">
      <c r="A45">
        <v>45</v>
      </c>
      <c r="B45" t="s">
        <v>23</v>
      </c>
    </row>
    <row r="46" spans="1:2" x14ac:dyDescent="0.25">
      <c r="A46">
        <v>46</v>
      </c>
      <c r="B46">
        <v>23</v>
      </c>
    </row>
    <row r="47" spans="1:2" x14ac:dyDescent="0.25">
      <c r="A47">
        <v>47</v>
      </c>
      <c r="B47">
        <v>310010</v>
      </c>
    </row>
    <row r="48" spans="1:2" x14ac:dyDescent="0.25">
      <c r="A48">
        <v>48</v>
      </c>
      <c r="B48" t="s">
        <v>1</v>
      </c>
    </row>
    <row r="49" spans="1:2" x14ac:dyDescent="0.25">
      <c r="A49">
        <v>49</v>
      </c>
      <c r="B49" t="s">
        <v>24</v>
      </c>
    </row>
    <row r="50" spans="1:2" x14ac:dyDescent="0.25">
      <c r="A50">
        <v>50</v>
      </c>
      <c r="B50">
        <v>27</v>
      </c>
    </row>
    <row r="51" spans="1:2" x14ac:dyDescent="0.25">
      <c r="A51">
        <v>51</v>
      </c>
      <c r="B51">
        <v>10314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19</v>
      </c>
    </row>
    <row r="54" spans="1:2" x14ac:dyDescent="0.25">
      <c r="A54">
        <v>54</v>
      </c>
      <c r="B54" t="s">
        <v>25</v>
      </c>
    </row>
    <row r="55" spans="1:2" x14ac:dyDescent="0.25">
      <c r="A55">
        <v>55</v>
      </c>
      <c r="B55" t="s">
        <v>26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27</v>
      </c>
    </row>
    <row r="58" spans="1:2" x14ac:dyDescent="0.25">
      <c r="A58">
        <v>58</v>
      </c>
      <c r="B58" t="s">
        <v>1</v>
      </c>
    </row>
    <row r="59" spans="1:2" x14ac:dyDescent="0.25">
      <c r="A59">
        <v>59</v>
      </c>
      <c r="B59" t="s">
        <v>28</v>
      </c>
    </row>
    <row r="60" spans="1:2" x14ac:dyDescent="0.25">
      <c r="A60">
        <v>60</v>
      </c>
      <c r="B60">
        <v>40</v>
      </c>
    </row>
    <row r="61" spans="1:2" x14ac:dyDescent="0.25">
      <c r="A61">
        <v>61</v>
      </c>
      <c r="B61">
        <v>10101010</v>
      </c>
    </row>
    <row r="62" spans="1:2" x14ac:dyDescent="0.25">
      <c r="A62">
        <v>62</v>
      </c>
      <c r="B62" t="s">
        <v>3</v>
      </c>
    </row>
    <row r="63" spans="1:2" x14ac:dyDescent="0.25">
      <c r="A63">
        <v>63</v>
      </c>
      <c r="B63" t="s">
        <v>29</v>
      </c>
    </row>
    <row r="64" spans="1:2" x14ac:dyDescent="0.25">
      <c r="A64">
        <v>64</v>
      </c>
      <c r="B64">
        <v>32</v>
      </c>
    </row>
    <row r="65" spans="1:2" x14ac:dyDescent="0.25">
      <c r="A65">
        <v>65</v>
      </c>
      <c r="B65">
        <v>77315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30</v>
      </c>
    </row>
    <row r="68" spans="1:2" x14ac:dyDescent="0.25">
      <c r="A68">
        <v>68</v>
      </c>
      <c r="B68" t="s">
        <v>31</v>
      </c>
    </row>
    <row r="69" spans="1:2" x14ac:dyDescent="0.25">
      <c r="A69">
        <v>69</v>
      </c>
      <c r="B69" t="s">
        <v>32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33</v>
      </c>
    </row>
    <row r="72" spans="1:2" x14ac:dyDescent="0.25">
      <c r="A72">
        <v>72</v>
      </c>
      <c r="B72" t="s">
        <v>1</v>
      </c>
    </row>
    <row r="73" spans="1:2" x14ac:dyDescent="0.25">
      <c r="A73">
        <v>73</v>
      </c>
      <c r="B73" t="s">
        <v>34</v>
      </c>
    </row>
    <row r="74" spans="1:2" x14ac:dyDescent="0.25">
      <c r="A74">
        <v>74</v>
      </c>
      <c r="B74">
        <v>17</v>
      </c>
    </row>
    <row r="75" spans="1:2" x14ac:dyDescent="0.25">
      <c r="A75">
        <v>75</v>
      </c>
      <c r="B75">
        <v>1007</v>
      </c>
    </row>
    <row r="76" spans="1:2" x14ac:dyDescent="0.25">
      <c r="A76">
        <v>76</v>
      </c>
      <c r="B76" t="s">
        <v>3</v>
      </c>
    </row>
    <row r="77" spans="1:2" x14ac:dyDescent="0.25">
      <c r="A77">
        <v>77</v>
      </c>
      <c r="B77" t="s">
        <v>35</v>
      </c>
    </row>
    <row r="78" spans="1:2" x14ac:dyDescent="0.25">
      <c r="A78">
        <v>78</v>
      </c>
      <c r="B78">
        <v>16</v>
      </c>
    </row>
    <row r="79" spans="1:2" x14ac:dyDescent="0.25">
      <c r="A79">
        <v>79</v>
      </c>
      <c r="B79">
        <v>30310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36</v>
      </c>
    </row>
    <row r="82" spans="1:2" x14ac:dyDescent="0.25">
      <c r="A82">
        <v>82</v>
      </c>
      <c r="B82" t="s">
        <v>37</v>
      </c>
    </row>
    <row r="83" spans="1:2" x14ac:dyDescent="0.25">
      <c r="A83">
        <v>83</v>
      </c>
      <c r="B83" t="s">
        <v>38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39</v>
      </c>
    </row>
    <row r="86" spans="1:2" x14ac:dyDescent="0.25">
      <c r="A86">
        <v>86</v>
      </c>
      <c r="B86" t="s">
        <v>1</v>
      </c>
    </row>
    <row r="87" spans="1:2" x14ac:dyDescent="0.25">
      <c r="A87">
        <v>87</v>
      </c>
      <c r="B87" t="s">
        <v>40</v>
      </c>
    </row>
    <row r="88" spans="1:2" x14ac:dyDescent="0.25">
      <c r="A88">
        <v>88</v>
      </c>
      <c r="B88">
        <v>40</v>
      </c>
    </row>
    <row r="89" spans="1:2" x14ac:dyDescent="0.25">
      <c r="A89">
        <v>89</v>
      </c>
      <c r="B89">
        <v>1010146</v>
      </c>
    </row>
    <row r="90" spans="1:2" x14ac:dyDescent="0.25">
      <c r="A90">
        <v>90</v>
      </c>
      <c r="B90" t="s">
        <v>3</v>
      </c>
    </row>
    <row r="91" spans="1:2" x14ac:dyDescent="0.25">
      <c r="A91">
        <v>91</v>
      </c>
      <c r="B91" t="s">
        <v>41</v>
      </c>
    </row>
    <row r="92" spans="1:2" x14ac:dyDescent="0.25">
      <c r="A92">
        <v>92</v>
      </c>
      <c r="B92">
        <v>24</v>
      </c>
    </row>
    <row r="93" spans="1:2" x14ac:dyDescent="0.25">
      <c r="A93">
        <v>93</v>
      </c>
      <c r="B93">
        <v>31407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19</v>
      </c>
    </row>
    <row r="96" spans="1:2" x14ac:dyDescent="0.25">
      <c r="A96">
        <v>96</v>
      </c>
      <c r="B96" t="s">
        <v>42</v>
      </c>
    </row>
    <row r="97" spans="1:2" x14ac:dyDescent="0.25">
      <c r="A97">
        <v>97</v>
      </c>
      <c r="B97" t="s">
        <v>43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44</v>
      </c>
    </row>
    <row r="100" spans="1:2" x14ac:dyDescent="0.25">
      <c r="A100">
        <v>100</v>
      </c>
      <c r="B100" t="s">
        <v>3</v>
      </c>
    </row>
    <row r="101" spans="1:2" x14ac:dyDescent="0.25">
      <c r="A101">
        <v>101</v>
      </c>
      <c r="B101" t="s">
        <v>45</v>
      </c>
    </row>
    <row r="102" spans="1:2" x14ac:dyDescent="0.25">
      <c r="A102">
        <v>102</v>
      </c>
      <c r="B102">
        <v>28</v>
      </c>
    </row>
    <row r="103" spans="1:2" x14ac:dyDescent="0.25">
      <c r="A103">
        <v>103</v>
      </c>
      <c r="B103">
        <v>7714</v>
      </c>
    </row>
    <row r="104" spans="1:2" x14ac:dyDescent="0.25">
      <c r="A104">
        <v>104</v>
      </c>
      <c r="B104" t="s">
        <v>1</v>
      </c>
    </row>
    <row r="105" spans="1:2" x14ac:dyDescent="0.25">
      <c r="A105">
        <v>105</v>
      </c>
      <c r="B105" t="s">
        <v>46</v>
      </c>
    </row>
    <row r="106" spans="1:2" x14ac:dyDescent="0.25">
      <c r="A106">
        <v>106</v>
      </c>
      <c r="B106">
        <v>48</v>
      </c>
    </row>
    <row r="107" spans="1:2" x14ac:dyDescent="0.25">
      <c r="A107">
        <v>107</v>
      </c>
      <c r="B107">
        <v>720147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47</v>
      </c>
    </row>
    <row r="110" spans="1:2" x14ac:dyDescent="0.25">
      <c r="A110">
        <v>110</v>
      </c>
      <c r="B110" t="s">
        <v>48</v>
      </c>
    </row>
    <row r="111" spans="1:2" x14ac:dyDescent="0.25">
      <c r="A111">
        <v>111</v>
      </c>
      <c r="B111" t="s">
        <v>49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50</v>
      </c>
    </row>
    <row r="114" spans="1:2" x14ac:dyDescent="0.25">
      <c r="A114">
        <v>114</v>
      </c>
      <c r="B114" t="s">
        <v>3</v>
      </c>
    </row>
    <row r="115" spans="1:2" x14ac:dyDescent="0.25">
      <c r="A115">
        <v>115</v>
      </c>
      <c r="B115" t="s">
        <v>51</v>
      </c>
    </row>
    <row r="116" spans="1:2" x14ac:dyDescent="0.25">
      <c r="A116">
        <v>116</v>
      </c>
      <c r="B116">
        <v>23</v>
      </c>
    </row>
    <row r="117" spans="1:2" x14ac:dyDescent="0.25">
      <c r="A117">
        <v>117</v>
      </c>
      <c r="B117">
        <v>363110</v>
      </c>
    </row>
    <row r="118" spans="1:2" x14ac:dyDescent="0.25">
      <c r="A118">
        <v>118</v>
      </c>
      <c r="B118" t="s">
        <v>1</v>
      </c>
    </row>
    <row r="119" spans="1:2" x14ac:dyDescent="0.25">
      <c r="A119">
        <v>119</v>
      </c>
      <c r="B119" t="s">
        <v>52</v>
      </c>
    </row>
    <row r="120" spans="1:2" x14ac:dyDescent="0.25">
      <c r="A120">
        <v>120</v>
      </c>
      <c r="B120">
        <v>26</v>
      </c>
    </row>
    <row r="121" spans="1:2" x14ac:dyDescent="0.25">
      <c r="A121">
        <v>121</v>
      </c>
      <c r="B121">
        <v>7793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53</v>
      </c>
    </row>
    <row r="124" spans="1:2" x14ac:dyDescent="0.25">
      <c r="A124">
        <v>124</v>
      </c>
      <c r="B124" t="s">
        <v>31</v>
      </c>
    </row>
    <row r="125" spans="1:2" x14ac:dyDescent="0.25">
      <c r="A125">
        <v>125</v>
      </c>
      <c r="B125" t="s">
        <v>9</v>
      </c>
    </row>
    <row r="126" spans="1:2" x14ac:dyDescent="0.25">
      <c r="A126">
        <v>126</v>
      </c>
      <c r="B126" t="s">
        <v>54</v>
      </c>
    </row>
    <row r="127" spans="1:2" x14ac:dyDescent="0.25">
      <c r="A127">
        <v>127</v>
      </c>
      <c r="B127" t="s">
        <v>3</v>
      </c>
    </row>
    <row r="128" spans="1:2" x14ac:dyDescent="0.25">
      <c r="A128">
        <v>128</v>
      </c>
      <c r="B128" t="s">
        <v>55</v>
      </c>
    </row>
    <row r="129" spans="1:2" x14ac:dyDescent="0.25">
      <c r="A129">
        <v>129</v>
      </c>
      <c r="B129">
        <v>21</v>
      </c>
    </row>
    <row r="130" spans="1:2" x14ac:dyDescent="0.25">
      <c r="A130">
        <v>130</v>
      </c>
      <c r="B130">
        <v>7707</v>
      </c>
    </row>
    <row r="131" spans="1:2" x14ac:dyDescent="0.25">
      <c r="A131">
        <v>131</v>
      </c>
      <c r="B131" t="s">
        <v>1</v>
      </c>
    </row>
    <row r="132" spans="1:2" x14ac:dyDescent="0.25">
      <c r="A132">
        <v>132</v>
      </c>
      <c r="B132" t="s">
        <v>56</v>
      </c>
    </row>
    <row r="133" spans="1:2" x14ac:dyDescent="0.25">
      <c r="A133">
        <v>133</v>
      </c>
      <c r="B133">
        <v>41</v>
      </c>
    </row>
    <row r="134" spans="1:2" x14ac:dyDescent="0.25">
      <c r="A134">
        <v>134</v>
      </c>
      <c r="B134">
        <v>717107</v>
      </c>
    </row>
    <row r="135" spans="1:2" x14ac:dyDescent="0.25">
      <c r="A135">
        <v>135</v>
      </c>
      <c r="B135" t="s">
        <v>5</v>
      </c>
    </row>
    <row r="136" spans="1:2" x14ac:dyDescent="0.25">
      <c r="A136">
        <v>136</v>
      </c>
      <c r="B136" t="s">
        <v>47</v>
      </c>
    </row>
    <row r="137" spans="1:2" x14ac:dyDescent="0.25">
      <c r="A137">
        <v>137</v>
      </c>
      <c r="B137" t="s">
        <v>57</v>
      </c>
    </row>
    <row r="138" spans="1:2" x14ac:dyDescent="0.25">
      <c r="A138">
        <v>138</v>
      </c>
      <c r="B138" t="s">
        <v>58</v>
      </c>
    </row>
    <row r="139" spans="1:2" x14ac:dyDescent="0.25">
      <c r="A139">
        <v>139</v>
      </c>
      <c r="B139" t="s">
        <v>9</v>
      </c>
    </row>
    <row r="140" spans="1:2" x14ac:dyDescent="0.25">
      <c r="A140">
        <v>140</v>
      </c>
      <c r="B140" t="s">
        <v>59</v>
      </c>
    </row>
    <row r="141" spans="1:2" x14ac:dyDescent="0.25">
      <c r="A141">
        <v>141</v>
      </c>
      <c r="B141" t="s">
        <v>3</v>
      </c>
    </row>
    <row r="142" spans="1:2" x14ac:dyDescent="0.25">
      <c r="A142">
        <v>142</v>
      </c>
      <c r="B142" t="s">
        <v>60</v>
      </c>
    </row>
    <row r="143" spans="1:2" x14ac:dyDescent="0.25">
      <c r="A143">
        <v>143</v>
      </c>
      <c r="B143">
        <v>16</v>
      </c>
    </row>
    <row r="144" spans="1:2" x14ac:dyDescent="0.25">
      <c r="A144">
        <v>144</v>
      </c>
      <c r="B144">
        <v>30103</v>
      </c>
    </row>
    <row r="145" spans="1:2" x14ac:dyDescent="0.25">
      <c r="A145">
        <v>145</v>
      </c>
      <c r="B145" t="s">
        <v>1</v>
      </c>
    </row>
    <row r="146" spans="1:2" x14ac:dyDescent="0.25">
      <c r="A146">
        <v>146</v>
      </c>
      <c r="B146" t="s">
        <v>61</v>
      </c>
    </row>
    <row r="147" spans="1:2" x14ac:dyDescent="0.25">
      <c r="A147">
        <v>147</v>
      </c>
      <c r="B147">
        <v>20</v>
      </c>
    </row>
    <row r="148" spans="1:2" x14ac:dyDescent="0.25">
      <c r="A148">
        <v>148</v>
      </c>
      <c r="B148">
        <v>3737</v>
      </c>
    </row>
    <row r="149" spans="1:2" x14ac:dyDescent="0.25">
      <c r="A149">
        <v>149</v>
      </c>
      <c r="B149" t="s">
        <v>5</v>
      </c>
    </row>
    <row r="150" spans="1:2" x14ac:dyDescent="0.25">
      <c r="A150">
        <v>150</v>
      </c>
      <c r="B150" t="s">
        <v>53</v>
      </c>
    </row>
    <row r="151" spans="1:2" x14ac:dyDescent="0.25">
      <c r="A151">
        <v>151</v>
      </c>
      <c r="B151" t="s">
        <v>48</v>
      </c>
    </row>
    <row r="152" spans="1:2" x14ac:dyDescent="0.25">
      <c r="A152">
        <v>152</v>
      </c>
      <c r="B152" t="s">
        <v>62</v>
      </c>
    </row>
    <row r="153" spans="1:2" x14ac:dyDescent="0.25">
      <c r="A153">
        <v>153</v>
      </c>
      <c r="B153" t="s">
        <v>9</v>
      </c>
    </row>
    <row r="154" spans="1:2" x14ac:dyDescent="0.25">
      <c r="A154">
        <v>154</v>
      </c>
      <c r="B154" t="s">
        <v>63</v>
      </c>
    </row>
    <row r="155" spans="1:2" x14ac:dyDescent="0.25">
      <c r="A155">
        <v>155</v>
      </c>
      <c r="B155" t="s">
        <v>3</v>
      </c>
    </row>
    <row r="156" spans="1:2" x14ac:dyDescent="0.25">
      <c r="A156">
        <v>156</v>
      </c>
      <c r="B156" t="s">
        <v>64</v>
      </c>
    </row>
    <row r="157" spans="1:2" x14ac:dyDescent="0.25">
      <c r="A157">
        <v>157</v>
      </c>
      <c r="B157">
        <v>10</v>
      </c>
    </row>
    <row r="158" spans="1:2" x14ac:dyDescent="0.25">
      <c r="A158">
        <v>158</v>
      </c>
      <c r="B158">
        <v>73</v>
      </c>
    </row>
    <row r="159" spans="1:2" x14ac:dyDescent="0.25">
      <c r="A159">
        <v>159</v>
      </c>
      <c r="B159" t="s">
        <v>1</v>
      </c>
    </row>
    <row r="160" spans="1:2" x14ac:dyDescent="0.25">
      <c r="A160">
        <v>160</v>
      </c>
      <c r="B160" t="s">
        <v>65</v>
      </c>
    </row>
    <row r="161" spans="1:2" x14ac:dyDescent="0.25">
      <c r="A161">
        <v>161</v>
      </c>
      <c r="B161">
        <v>16</v>
      </c>
    </row>
    <row r="162" spans="1:2" x14ac:dyDescent="0.25">
      <c r="A162">
        <v>162</v>
      </c>
      <c r="B162">
        <v>10303</v>
      </c>
    </row>
    <row r="163" spans="1:2" x14ac:dyDescent="0.25">
      <c r="A163">
        <v>163</v>
      </c>
      <c r="B163" t="s">
        <v>5</v>
      </c>
    </row>
    <row r="164" spans="1:2" x14ac:dyDescent="0.25">
      <c r="A164">
        <v>164</v>
      </c>
      <c r="B164" t="s">
        <v>66</v>
      </c>
    </row>
    <row r="165" spans="1:2" x14ac:dyDescent="0.25">
      <c r="A165">
        <v>165</v>
      </c>
      <c r="B165" t="s">
        <v>67</v>
      </c>
    </row>
    <row r="166" spans="1:2" x14ac:dyDescent="0.25">
      <c r="A166">
        <v>166</v>
      </c>
      <c r="B166" t="s">
        <v>68</v>
      </c>
    </row>
    <row r="167" spans="1:2" x14ac:dyDescent="0.25">
      <c r="A167">
        <v>167</v>
      </c>
      <c r="B167" t="s">
        <v>9</v>
      </c>
    </row>
    <row r="168" spans="1:2" x14ac:dyDescent="0.25">
      <c r="A168">
        <v>168</v>
      </c>
      <c r="B168" t="s">
        <v>69</v>
      </c>
    </row>
    <row r="169" spans="1:2" x14ac:dyDescent="0.25">
      <c r="A169">
        <v>169</v>
      </c>
      <c r="B169" t="s">
        <v>1</v>
      </c>
    </row>
    <row r="170" spans="1:2" x14ac:dyDescent="0.25">
      <c r="A170">
        <v>170</v>
      </c>
      <c r="B170" t="s">
        <v>70</v>
      </c>
    </row>
    <row r="171" spans="1:2" x14ac:dyDescent="0.25">
      <c r="A171">
        <v>171</v>
      </c>
      <c r="B171">
        <v>30</v>
      </c>
    </row>
    <row r="172" spans="1:2" x14ac:dyDescent="0.25">
      <c r="A172">
        <v>172</v>
      </c>
      <c r="B172">
        <v>31377</v>
      </c>
    </row>
    <row r="173" spans="1:2" x14ac:dyDescent="0.25">
      <c r="A173">
        <v>173</v>
      </c>
      <c r="B173" t="s">
        <v>3</v>
      </c>
    </row>
    <row r="174" spans="1:2" x14ac:dyDescent="0.25">
      <c r="A174">
        <v>174</v>
      </c>
      <c r="B174" t="s">
        <v>71</v>
      </c>
    </row>
    <row r="175" spans="1:2" x14ac:dyDescent="0.25">
      <c r="A175">
        <v>175</v>
      </c>
      <c r="B175">
        <v>22</v>
      </c>
    </row>
    <row r="176" spans="1:2" x14ac:dyDescent="0.25">
      <c r="A176">
        <v>176</v>
      </c>
      <c r="B176">
        <v>7015</v>
      </c>
    </row>
    <row r="177" spans="1:2" x14ac:dyDescent="0.25">
      <c r="A177">
        <v>177</v>
      </c>
      <c r="B177" t="s">
        <v>5</v>
      </c>
    </row>
    <row r="178" spans="1:2" x14ac:dyDescent="0.25">
      <c r="A178">
        <v>178</v>
      </c>
      <c r="B178" t="s">
        <v>13</v>
      </c>
    </row>
    <row r="179" spans="1:2" x14ac:dyDescent="0.25">
      <c r="A179">
        <v>179</v>
      </c>
      <c r="B179" t="s">
        <v>72</v>
      </c>
    </row>
    <row r="180" spans="1:2" x14ac:dyDescent="0.25">
      <c r="A180">
        <v>180</v>
      </c>
      <c r="B180" t="s">
        <v>73</v>
      </c>
    </row>
    <row r="181" spans="1:2" x14ac:dyDescent="0.25">
      <c r="A181">
        <v>181</v>
      </c>
      <c r="B181" t="s">
        <v>9</v>
      </c>
    </row>
    <row r="182" spans="1:2" x14ac:dyDescent="0.25">
      <c r="A182">
        <v>182</v>
      </c>
      <c r="B182" t="s">
        <v>74</v>
      </c>
    </row>
    <row r="183" spans="1:2" x14ac:dyDescent="0.25">
      <c r="A183">
        <v>183</v>
      </c>
      <c r="B183" t="s">
        <v>3</v>
      </c>
    </row>
    <row r="184" spans="1:2" x14ac:dyDescent="0.25">
      <c r="A184">
        <v>184</v>
      </c>
      <c r="B184" t="s">
        <v>75</v>
      </c>
    </row>
    <row r="185" spans="1:2" x14ac:dyDescent="0.25">
      <c r="A185">
        <v>185</v>
      </c>
      <c r="B185">
        <v>19</v>
      </c>
    </row>
    <row r="186" spans="1:2" x14ac:dyDescent="0.25">
      <c r="A186">
        <v>186</v>
      </c>
      <c r="B186">
        <v>1036</v>
      </c>
    </row>
    <row r="187" spans="1:2" x14ac:dyDescent="0.25">
      <c r="A187">
        <v>187</v>
      </c>
      <c r="B187" t="s">
        <v>1</v>
      </c>
    </row>
    <row r="188" spans="1:2" x14ac:dyDescent="0.25">
      <c r="A188">
        <v>188</v>
      </c>
      <c r="B188" t="s">
        <v>76</v>
      </c>
    </row>
    <row r="189" spans="1:2" x14ac:dyDescent="0.25">
      <c r="A189">
        <v>189</v>
      </c>
      <c r="B189">
        <v>31</v>
      </c>
    </row>
    <row r="190" spans="1:2" x14ac:dyDescent="0.25">
      <c r="A190">
        <v>190</v>
      </c>
      <c r="B190">
        <v>7717</v>
      </c>
    </row>
    <row r="191" spans="1:2" x14ac:dyDescent="0.25">
      <c r="A191">
        <v>191</v>
      </c>
      <c r="B191" t="s">
        <v>5</v>
      </c>
    </row>
    <row r="192" spans="1:2" x14ac:dyDescent="0.25">
      <c r="A192">
        <v>192</v>
      </c>
      <c r="B192" t="s">
        <v>53</v>
      </c>
    </row>
    <row r="193" spans="1:2" x14ac:dyDescent="0.25">
      <c r="A193">
        <v>193</v>
      </c>
      <c r="B193" t="s">
        <v>77</v>
      </c>
    </row>
    <row r="194" spans="1:2" x14ac:dyDescent="0.25">
      <c r="A194">
        <v>194</v>
      </c>
      <c r="B194" t="s">
        <v>78</v>
      </c>
    </row>
    <row r="195" spans="1:2" x14ac:dyDescent="0.25">
      <c r="A195">
        <v>195</v>
      </c>
      <c r="B195" t="s">
        <v>9</v>
      </c>
    </row>
    <row r="196" spans="1:2" x14ac:dyDescent="0.25">
      <c r="A196">
        <v>196</v>
      </c>
      <c r="B196" t="s">
        <v>79</v>
      </c>
    </row>
    <row r="197" spans="1:2" x14ac:dyDescent="0.25">
      <c r="A197">
        <v>197</v>
      </c>
      <c r="B197" t="s">
        <v>3</v>
      </c>
    </row>
    <row r="198" spans="1:2" x14ac:dyDescent="0.25">
      <c r="A198">
        <v>198</v>
      </c>
      <c r="B198" t="s">
        <v>80</v>
      </c>
    </row>
    <row r="199" spans="1:2" x14ac:dyDescent="0.25">
      <c r="A199">
        <v>199</v>
      </c>
      <c r="B199">
        <v>13</v>
      </c>
    </row>
    <row r="200" spans="1:2" x14ac:dyDescent="0.25">
      <c r="A200">
        <v>200</v>
      </c>
      <c r="B200">
        <v>1030</v>
      </c>
    </row>
    <row r="201" spans="1:2" x14ac:dyDescent="0.25">
      <c r="A201">
        <v>201</v>
      </c>
      <c r="B201" t="s">
        <v>1</v>
      </c>
    </row>
    <row r="202" spans="1:2" x14ac:dyDescent="0.25">
      <c r="A202">
        <v>202</v>
      </c>
      <c r="B202" t="s">
        <v>81</v>
      </c>
    </row>
    <row r="203" spans="1:2" x14ac:dyDescent="0.25">
      <c r="A203">
        <v>203</v>
      </c>
      <c r="B203">
        <v>44</v>
      </c>
    </row>
    <row r="204" spans="1:2" x14ac:dyDescent="0.25">
      <c r="A204">
        <v>204</v>
      </c>
      <c r="B204">
        <v>1071710</v>
      </c>
    </row>
    <row r="205" spans="1:2" x14ac:dyDescent="0.25">
      <c r="A205">
        <v>205</v>
      </c>
      <c r="B205" t="s">
        <v>5</v>
      </c>
    </row>
    <row r="206" spans="1:2" x14ac:dyDescent="0.25">
      <c r="A206">
        <v>206</v>
      </c>
      <c r="B206" t="s">
        <v>82</v>
      </c>
    </row>
    <row r="207" spans="1:2" x14ac:dyDescent="0.25">
      <c r="A207">
        <v>207</v>
      </c>
      <c r="B207" t="s">
        <v>57</v>
      </c>
    </row>
    <row r="208" spans="1:2" x14ac:dyDescent="0.25">
      <c r="A208">
        <v>208</v>
      </c>
      <c r="B208" t="s">
        <v>83</v>
      </c>
    </row>
    <row r="209" spans="1:2" x14ac:dyDescent="0.25">
      <c r="A209">
        <v>209</v>
      </c>
      <c r="B209" t="s">
        <v>9</v>
      </c>
    </row>
    <row r="210" spans="1:2" x14ac:dyDescent="0.25">
      <c r="A210">
        <v>210</v>
      </c>
      <c r="B210" t="s">
        <v>79</v>
      </c>
    </row>
    <row r="211" spans="1:2" x14ac:dyDescent="0.25">
      <c r="A211">
        <v>211</v>
      </c>
      <c r="B211" t="s">
        <v>1</v>
      </c>
    </row>
    <row r="212" spans="1:2" x14ac:dyDescent="0.25">
      <c r="A212">
        <v>212</v>
      </c>
      <c r="B212" t="s">
        <v>84</v>
      </c>
    </row>
    <row r="213" spans="1:2" x14ac:dyDescent="0.25">
      <c r="A213">
        <v>213</v>
      </c>
      <c r="B213">
        <v>22</v>
      </c>
    </row>
    <row r="214" spans="1:2" x14ac:dyDescent="0.25">
      <c r="A214">
        <v>214</v>
      </c>
      <c r="B214">
        <v>3766</v>
      </c>
    </row>
    <row r="215" spans="1:2" x14ac:dyDescent="0.25">
      <c r="A215">
        <v>215</v>
      </c>
      <c r="B215" t="s">
        <v>3</v>
      </c>
    </row>
    <row r="216" spans="1:2" x14ac:dyDescent="0.25">
      <c r="A216">
        <v>216</v>
      </c>
      <c r="B216" t="s">
        <v>85</v>
      </c>
    </row>
    <row r="217" spans="1:2" x14ac:dyDescent="0.25">
      <c r="A217">
        <v>217</v>
      </c>
      <c r="B217">
        <v>14</v>
      </c>
    </row>
    <row r="218" spans="1:2" x14ac:dyDescent="0.25">
      <c r="A218">
        <v>218</v>
      </c>
      <c r="B218">
        <v>3308</v>
      </c>
    </row>
    <row r="219" spans="1:2" x14ac:dyDescent="0.25">
      <c r="A219">
        <v>219</v>
      </c>
      <c r="B219" t="s">
        <v>5</v>
      </c>
    </row>
    <row r="220" spans="1:2" x14ac:dyDescent="0.25">
      <c r="A220">
        <v>220</v>
      </c>
      <c r="B220" t="s">
        <v>86</v>
      </c>
    </row>
    <row r="221" spans="1:2" x14ac:dyDescent="0.25">
      <c r="A221">
        <v>221</v>
      </c>
      <c r="B221" t="s">
        <v>87</v>
      </c>
    </row>
    <row r="222" spans="1:2" x14ac:dyDescent="0.25">
      <c r="A222">
        <v>222</v>
      </c>
      <c r="B222" t="s">
        <v>88</v>
      </c>
    </row>
    <row r="223" spans="1:2" x14ac:dyDescent="0.25">
      <c r="A223">
        <v>223</v>
      </c>
      <c r="B223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4"/>
  <sheetViews>
    <sheetView workbookViewId="0">
      <selection activeCell="N2" sqref="N2:N17"/>
    </sheetView>
  </sheetViews>
  <sheetFormatPr defaultRowHeight="15" x14ac:dyDescent="0.25"/>
  <cols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  <col min="14" max="14" width="30.85546875" customWidth="1"/>
  </cols>
  <sheetData>
    <row r="1" spans="1:27" x14ac:dyDescent="0.25">
      <c r="A1">
        <v>1</v>
      </c>
      <c r="B1" t="s">
        <v>702</v>
      </c>
      <c r="C1" t="s">
        <v>166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703</v>
      </c>
      <c r="C2" t="str">
        <f>C1</f>
        <v>Week 14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Broncos</v>
      </c>
      <c r="J2">
        <f t="shared" ref="J2:L17" si="0">VLOOKUP(F2,$A:$B,2,FALSE)</f>
        <v>26</v>
      </c>
      <c r="K2" t="str">
        <f t="shared" si="0"/>
        <v>Raiders</v>
      </c>
      <c r="L2">
        <f t="shared" si="0"/>
        <v>13</v>
      </c>
      <c r="M2" t="str">
        <f>IF(J2=L2,"No Bet",IF(J2&gt;L2,I2,K2))</f>
        <v>Broncos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'Broncos' then ft.TeamId else ut.TeamId end WinnerTeamId, case when ft.TeamOtherName = 'Broncos' then 26 else 13 end FavoriteScore, case when ut.TeamOtherName = 'Broncos' then 26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'Broncos' and ut.TeamOtherName = 'Raiders') or (ft.TeamOtherName = 'Raiders' and ut.TeamOtherName = 'Broncos'))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76</v>
      </c>
      <c r="C3" t="str">
        <f t="shared" ref="C3:C17" si="1">C2</f>
        <v>Week 14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Ravens</v>
      </c>
      <c r="J3">
        <f t="shared" si="0"/>
        <v>28</v>
      </c>
      <c r="K3" t="str">
        <f t="shared" si="0"/>
        <v>Redskins</v>
      </c>
      <c r="L3">
        <f t="shared" si="0"/>
        <v>31</v>
      </c>
      <c r="M3" t="str">
        <f t="shared" ref="M3:M17" si="2">IF(J3=L3,"No Bet",IF(J3&gt;L3,I3,K3))</f>
        <v>Redskins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'Redskins' then ft.TeamId else ut.TeamId end WinnerTeamId, case when ft.TeamOtherName = 'Ravens' then 28 else 31 end FavoriteScore, case when ut.TeamOtherName = 'Ravens' then 28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'Ravens' and ut.TeamOtherName = 'Redskins') or (ft.TeamOtherName = 'Redskins' and ut.TeamOtherName = 'Ravens'))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26</v>
      </c>
      <c r="C4" t="str">
        <f t="shared" si="1"/>
        <v>Week 14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Cowboys</v>
      </c>
      <c r="J4">
        <f t="shared" si="0"/>
        <v>20</v>
      </c>
      <c r="K4" t="str">
        <f>VLOOKUP(G4,$A:$B,2,FALSE)</f>
        <v>Bengals</v>
      </c>
      <c r="L4">
        <f t="shared" si="0"/>
        <v>19</v>
      </c>
      <c r="M4" t="str">
        <f t="shared" si="2"/>
        <v>Cowboys</v>
      </c>
      <c r="N4" t="str">
        <f t="shared" si="3"/>
        <v>insert into GameResult select gs.GameSpreadId,case when ft.TeamOtherName = 'Cowboys' then ft.TeamId else ut.TeamId end WinnerTeamId, case when ft.TeamOtherName = 'Cowboys' then 20 else 19 end FavoriteScore, case when ut.TeamOtherName = 'Cowboys' then 20 else 19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'Cowboys' and ut.TeamOtherName = 'Bengals') or (ft.TeamOtherName = 'Bengals' and ut.TeamOtherName = 'Cowboys'))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103130</v>
      </c>
      <c r="C5" t="str">
        <f t="shared" si="1"/>
        <v>Week 14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Rams</v>
      </c>
      <c r="J5">
        <f t="shared" si="0"/>
        <v>15</v>
      </c>
      <c r="K5" t="str">
        <f t="shared" si="0"/>
        <v>Bills</v>
      </c>
      <c r="L5">
        <f t="shared" si="0"/>
        <v>12</v>
      </c>
      <c r="M5" t="str">
        <f t="shared" si="2"/>
        <v>Rams</v>
      </c>
      <c r="N5" t="str">
        <f t="shared" si="3"/>
        <v>insert into GameResult select gs.GameSpreadId,case when ft.TeamOtherName = 'Rams' then ft.TeamId else ut.TeamId end WinnerTeamId, case when ft.TeamOtherName = 'Rams' then 15 else 12 end FavoriteScore, case when ut.TeamOtherName = 'Rams' then 15 else 12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'Rams' and ut.TeamOtherName = 'Bills') or (ft.TeamOtherName = 'Bills' and ut.TeamOtherName = 'Rams'))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704</v>
      </c>
      <c r="C6" t="str">
        <f t="shared" si="1"/>
        <v>Week 14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Eagles</v>
      </c>
      <c r="J6">
        <f t="shared" si="0"/>
        <v>23</v>
      </c>
      <c r="K6" t="str">
        <f t="shared" si="0"/>
        <v>Buccaneers</v>
      </c>
      <c r="L6">
        <f t="shared" si="0"/>
        <v>21</v>
      </c>
      <c r="M6" t="str">
        <f t="shared" si="2"/>
        <v>Eagles</v>
      </c>
      <c r="N6" t="str">
        <f t="shared" si="3"/>
        <v>insert into GameResult select gs.GameSpreadId,case when ft.TeamOtherName = 'Eagles' then ft.TeamId else ut.TeamId end WinnerTeamId, case when ft.TeamOtherName = 'Eagles' then 23 else 21 end FavoriteScore, case when ut.TeamOtherName = 'Eagles' then 23 else 21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'Eagles' and ut.TeamOtherName = 'Buccaneers') or (ft.TeamOtherName = 'Buccaneers' and ut.TeamOtherName = 'Eagles'))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85</v>
      </c>
      <c r="C7" t="str">
        <f t="shared" si="1"/>
        <v>Week 14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Falcons</v>
      </c>
      <c r="J7">
        <f t="shared" si="0"/>
        <v>20</v>
      </c>
      <c r="K7" t="str">
        <f t="shared" si="0"/>
        <v>Panthers</v>
      </c>
      <c r="L7">
        <f t="shared" si="0"/>
        <v>30</v>
      </c>
      <c r="M7" t="str">
        <f t="shared" si="2"/>
        <v>Panthers</v>
      </c>
      <c r="N7" t="str">
        <f t="shared" si="3"/>
        <v>insert into GameResult select gs.GameSpreadId,case when ft.TeamOtherName = 'Panthers' then ft.TeamId else ut.TeamId end WinnerTeamId, case when ft.TeamOtherName = 'Falcons' then 20 else 30 end FavoriteScore, case when ut.TeamOtherName = 'Falcons' then 20 else 30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'Falcons' and ut.TeamOtherName = 'Panthers') or (ft.TeamOtherName = 'Panthers' and ut.TeamOtherName = 'Falcons'))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13</v>
      </c>
      <c r="C8" t="str">
        <f t="shared" si="1"/>
        <v>Week 14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Chiefs</v>
      </c>
      <c r="J8">
        <f t="shared" si="0"/>
        <v>7</v>
      </c>
      <c r="K8" t="str">
        <f t="shared" si="0"/>
        <v>Browns</v>
      </c>
      <c r="L8">
        <f t="shared" si="0"/>
        <v>30</v>
      </c>
      <c r="M8" t="str">
        <f t="shared" si="2"/>
        <v>Browns</v>
      </c>
      <c r="N8" t="str">
        <f t="shared" si="3"/>
        <v>insert into GameResult select gs.GameSpreadId,case when ft.TeamOtherName = 'Browns' then ft.TeamId else ut.TeamId end WinnerTeamId, case when ft.TeamOtherName = 'Chiefs' then 7 else 30 end FavoriteScore, case when ut.TeamOtherName = 'Chiefs' then 7 else 30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'Chiefs' and ut.TeamOtherName = 'Browns') or (ft.TeamOtherName = 'Browns' and ut.TeamOtherName = 'Chiefs'))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706</v>
      </c>
      <c r="C9" t="str">
        <f t="shared" si="1"/>
        <v>Week 14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Chargers</v>
      </c>
      <c r="J9">
        <f t="shared" si="0"/>
        <v>34</v>
      </c>
      <c r="K9" t="str">
        <f t="shared" si="0"/>
        <v>Steelers</v>
      </c>
      <c r="L9">
        <f t="shared" si="0"/>
        <v>24</v>
      </c>
      <c r="M9" t="str">
        <f t="shared" si="2"/>
        <v>Chargers</v>
      </c>
      <c r="N9" t="str">
        <f t="shared" si="3"/>
        <v>insert into GameResult select gs.GameSpreadId,case when ft.TeamOtherName = 'Chargers' then ft.TeamId else ut.TeamId end WinnerTeamId, case when ft.TeamOtherName = 'Chargers' then 34 else 24 end FavoriteScore, case when ut.TeamOtherName = 'Chargers' then 34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'Chargers' and ut.TeamOtherName = 'Steelers') or (ft.TeamOtherName = 'Steelers' and ut.TeamOtherName = 'Chargers'))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14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Titans</v>
      </c>
      <c r="J10">
        <f t="shared" si="0"/>
        <v>23</v>
      </c>
      <c r="K10" t="str">
        <f t="shared" si="0"/>
        <v>Colts</v>
      </c>
      <c r="L10">
        <f t="shared" si="0"/>
        <v>27</v>
      </c>
      <c r="M10" t="str">
        <f t="shared" si="2"/>
        <v>Colts</v>
      </c>
      <c r="N10" t="str">
        <f t="shared" si="3"/>
        <v>insert into GameResult select gs.GameSpreadId,case when ft.TeamOtherName = 'Colts' then ft.TeamId else ut.TeamId end WinnerTeamId, case when ft.TeamOtherName = 'Titans' then 23 else 27 end FavoriteScore, case when ut.TeamOtherName = 'Titans' then 23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'Titans' and ut.TeamOtherName = 'Colts') or (ft.TeamOtherName = 'Colts' and ut.TeamOtherName = 'Titans'))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13</v>
      </c>
      <c r="C11" t="str">
        <f t="shared" si="1"/>
        <v>Week 14</v>
      </c>
      <c r="D11">
        <v>14</v>
      </c>
      <c r="E11">
        <f t="shared" si="4"/>
        <v>129</v>
      </c>
      <c r="F11">
        <f t="shared" si="5"/>
        <v>130</v>
      </c>
      <c r="G11">
        <f t="shared" si="6"/>
        <v>133</v>
      </c>
      <c r="H11">
        <f t="shared" si="7"/>
        <v>134</v>
      </c>
      <c r="I11" t="str">
        <f t="shared" si="8"/>
        <v>Jets</v>
      </c>
      <c r="J11">
        <f t="shared" si="0"/>
        <v>17</v>
      </c>
      <c r="K11" t="str">
        <f t="shared" si="0"/>
        <v>Jaguars</v>
      </c>
      <c r="L11">
        <f t="shared" si="0"/>
        <v>10</v>
      </c>
      <c r="M11" t="str">
        <f t="shared" si="2"/>
        <v>Jets</v>
      </c>
      <c r="N11" t="str">
        <f t="shared" si="3"/>
        <v>insert into GameResult select gs.GameSpreadId,case when ft.TeamOtherName = 'Jets' then ft.TeamId else ut.TeamId end WinnerTeamId, case when ft.TeamOtherName = 'Jets' then 17 else 10 end FavoriteScore, case when ut.TeamOtherName = 'Jets' then 17 else 10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'Jets' and ut.TeamOtherName = 'Jaguars') or (ft.TeamOtherName = 'Jaguars' and ut.TeamOtherName = 'Jets'))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343</v>
      </c>
      <c r="C12" t="str">
        <f t="shared" si="1"/>
        <v>Week 14</v>
      </c>
      <c r="D12">
        <v>14</v>
      </c>
      <c r="E12">
        <f t="shared" si="4"/>
        <v>143</v>
      </c>
      <c r="F12">
        <f t="shared" si="5"/>
        <v>144</v>
      </c>
      <c r="G12">
        <f t="shared" si="6"/>
        <v>147</v>
      </c>
      <c r="H12">
        <f t="shared" si="7"/>
        <v>148</v>
      </c>
      <c r="I12" t="str">
        <f t="shared" si="8"/>
        <v>Bears</v>
      </c>
      <c r="J12">
        <f t="shared" si="0"/>
        <v>14</v>
      </c>
      <c r="K12" t="str">
        <f t="shared" si="0"/>
        <v>Vikings</v>
      </c>
      <c r="L12">
        <f t="shared" si="0"/>
        <v>21</v>
      </c>
      <c r="M12" t="str">
        <f t="shared" si="2"/>
        <v>Vikings</v>
      </c>
      <c r="N12" t="str">
        <f t="shared" si="3"/>
        <v>insert into GameResult select gs.GameSpreadId,case when ft.TeamOtherName = 'Vikings' then ft.TeamId else ut.TeamId end WinnerTeamId, case when ft.TeamOtherName = 'Bears' then 14 else 21 end FavoriteScore, case when ut.TeamOtherName = 'Bears' then 14 else 21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'Bears' and ut.TeamOtherName = 'Vikings') or (ft.TeamOtherName = 'Vikings' and ut.TeamOtherName = 'Bears'))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705</v>
      </c>
      <c r="C13" t="str">
        <f t="shared" si="1"/>
        <v>Week 14</v>
      </c>
      <c r="D13">
        <v>14</v>
      </c>
      <c r="E13">
        <f t="shared" si="4"/>
        <v>157</v>
      </c>
      <c r="F13">
        <f t="shared" si="5"/>
        <v>158</v>
      </c>
      <c r="G13">
        <f t="shared" si="6"/>
        <v>161</v>
      </c>
      <c r="H13">
        <f t="shared" si="7"/>
        <v>162</v>
      </c>
      <c r="I13" t="str">
        <f t="shared" si="8"/>
        <v>Dolphins</v>
      </c>
      <c r="J13">
        <f t="shared" si="0"/>
        <v>13</v>
      </c>
      <c r="K13" t="str">
        <f t="shared" si="0"/>
        <v>49ers</v>
      </c>
      <c r="L13">
        <f t="shared" si="0"/>
        <v>27</v>
      </c>
      <c r="M13" t="str">
        <f t="shared" si="2"/>
        <v>49ers</v>
      </c>
      <c r="N13" t="str">
        <f t="shared" si="3"/>
        <v>insert into GameResult select gs.GameSpreadId,case when ft.TeamOtherName = '49ers' then ft.TeamId else ut.TeamId end WinnerTeamId, case when ft.TeamOtherName = 'Dolphins' then 13 else 27 end FavoriteScore, case when ut.TeamOtherName = 'Dolphins' then 13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'Dolphins' and ut.TeamOtherName = '49ers') or (ft.TeamOtherName = '49ers' and ut.TeamOtherName = 'Dolphins'))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14</v>
      </c>
      <c r="D14">
        <v>14</v>
      </c>
      <c r="E14">
        <f t="shared" si="4"/>
        <v>171</v>
      </c>
      <c r="F14">
        <f t="shared" si="5"/>
        <v>172</v>
      </c>
      <c r="G14">
        <f t="shared" si="6"/>
        <v>175</v>
      </c>
      <c r="H14">
        <f t="shared" si="7"/>
        <v>176</v>
      </c>
      <c r="I14" t="str">
        <f t="shared" si="8"/>
        <v>Cardinals</v>
      </c>
      <c r="J14">
        <f t="shared" si="0"/>
        <v>0</v>
      </c>
      <c r="K14" t="str">
        <f t="shared" si="0"/>
        <v>Seahawks</v>
      </c>
      <c r="L14">
        <f t="shared" si="0"/>
        <v>58</v>
      </c>
      <c r="M14" t="str">
        <f t="shared" si="2"/>
        <v>Seahawks</v>
      </c>
      <c r="N14" t="str">
        <f t="shared" si="3"/>
        <v>insert into GameResult select gs.GameSpreadId,case when ft.TeamOtherName = 'Seahawks' then ft.TeamId else ut.TeamId end WinnerTeamId, case when ft.TeamOtherName = 'Cardinals' then 0 else 58 end FavoriteScore, case when ut.TeamOtherName = 'Cardinals' then 0 else 58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'Cardinals' and ut.TeamOtherName = 'Seahawks') or (ft.TeamOtherName = 'Seahawks' and ut.TeamOtherName = 'Cardinals'))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706</v>
      </c>
      <c r="C15" t="str">
        <f t="shared" si="1"/>
        <v>Week 14</v>
      </c>
      <c r="D15">
        <v>14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 t="str">
        <f t="shared" si="8"/>
        <v>Saints</v>
      </c>
      <c r="J15">
        <f t="shared" si="0"/>
        <v>27</v>
      </c>
      <c r="K15" t="str">
        <f t="shared" si="0"/>
        <v>Giants</v>
      </c>
      <c r="L15">
        <f t="shared" si="0"/>
        <v>52</v>
      </c>
      <c r="M15" t="str">
        <f t="shared" si="2"/>
        <v>Giants</v>
      </c>
      <c r="N15" t="str">
        <f t="shared" si="3"/>
        <v>insert into GameResult select gs.GameSpreadId,case when ft.TeamOtherName = 'Giants' then ft.TeamId else ut.TeamId end WinnerTeamId, case when ft.TeamOtherName = 'Saints' then 27 else 52 end FavoriteScore, case when ut.TeamOtherName = 'Saints' then 27 else 52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'Saints' and ut.TeamOtherName = 'Giants') or (ft.TeamOtherName = 'Giants' and ut.TeamOtherName = 'Saints'))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707</v>
      </c>
      <c r="C16" t="str">
        <f t="shared" si="1"/>
        <v>Week 14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 t="str">
        <f t="shared" si="8"/>
        <v>Lions</v>
      </c>
      <c r="J16">
        <f t="shared" si="0"/>
        <v>20</v>
      </c>
      <c r="K16" t="str">
        <f t="shared" si="0"/>
        <v>Packers</v>
      </c>
      <c r="L16">
        <f t="shared" si="0"/>
        <v>27</v>
      </c>
      <c r="M16" t="str">
        <f t="shared" si="2"/>
        <v>Packers</v>
      </c>
      <c r="N16" t="str">
        <f t="shared" si="3"/>
        <v>insert into GameResult select gs.GameSpreadId,case when ft.TeamOtherName = 'Packers' then ft.TeamId else ut.TeamId end WinnerTeamId, case when ft.TeamOtherName = 'Lions' then 20 else 27 end FavoriteScore, case when ut.TeamOtherName = 'Lions' then 20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'Lions' and ut.TeamOtherName = 'Packers') or (ft.TeamOtherName = 'Packers' and ut.TeamOtherName = 'Lions'))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81</v>
      </c>
      <c r="C17" t="str">
        <f t="shared" si="1"/>
        <v>Week 14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 t="str">
        <f>VLOOKUP(E17,$A:$B,2,FALSE)</f>
        <v>Texans</v>
      </c>
      <c r="J17">
        <f t="shared" si="0"/>
        <v>14</v>
      </c>
      <c r="K17" t="str">
        <f t="shared" si="0"/>
        <v>Patriots</v>
      </c>
      <c r="L17">
        <f t="shared" si="0"/>
        <v>42</v>
      </c>
      <c r="M17" t="str">
        <f t="shared" si="2"/>
        <v>Patriots</v>
      </c>
      <c r="N17" t="str">
        <f t="shared" si="3"/>
        <v>insert into GameResult select gs.GameSpreadId,case when ft.TeamOtherName = 'Patriots' then ft.TeamId else ut.TeamId end WinnerTeamId, case when ft.TeamOtherName = 'Texans' then 14 else 42 end FavoriteScore, case when ut.TeamOtherName = 'Texans' then 14 else 42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'Texans' and ut.TeamOtherName = 'Patriots') or (ft.TeamOtherName = 'Patriots' and ut.TeamOtherName = 'Texans'))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28</v>
      </c>
    </row>
    <row r="19" spans="1:27" x14ac:dyDescent="0.25">
      <c r="A19">
        <v>19</v>
      </c>
      <c r="B19">
        <v>714070</v>
      </c>
    </row>
    <row r="20" spans="1:27" x14ac:dyDescent="0.25">
      <c r="A20">
        <v>20</v>
      </c>
      <c r="B20" t="s">
        <v>708</v>
      </c>
    </row>
    <row r="21" spans="1:27" x14ac:dyDescent="0.25">
      <c r="A21">
        <v>21</v>
      </c>
      <c r="B21" t="s">
        <v>28</v>
      </c>
    </row>
    <row r="22" spans="1:27" x14ac:dyDescent="0.25">
      <c r="A22">
        <v>22</v>
      </c>
      <c r="B22">
        <v>31</v>
      </c>
    </row>
    <row r="23" spans="1:27" x14ac:dyDescent="0.25">
      <c r="A23">
        <v>23</v>
      </c>
      <c r="B23">
        <v>140683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121</v>
      </c>
    </row>
    <row r="26" spans="1:27" x14ac:dyDescent="0.25">
      <c r="A26">
        <v>26</v>
      </c>
      <c r="B26" t="s">
        <v>581</v>
      </c>
    </row>
    <row r="27" spans="1:27" x14ac:dyDescent="0.25">
      <c r="A27">
        <v>27</v>
      </c>
      <c r="B27" t="s">
        <v>709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710</v>
      </c>
    </row>
    <row r="30" spans="1:27" x14ac:dyDescent="0.25">
      <c r="A30">
        <v>30</v>
      </c>
      <c r="B30" t="s">
        <v>708</v>
      </c>
    </row>
    <row r="31" spans="1:27" x14ac:dyDescent="0.25">
      <c r="A31">
        <v>31</v>
      </c>
      <c r="B31" t="s">
        <v>2</v>
      </c>
    </row>
    <row r="32" spans="1:27" x14ac:dyDescent="0.25">
      <c r="A32">
        <v>32</v>
      </c>
      <c r="B32">
        <v>20</v>
      </c>
    </row>
    <row r="33" spans="1:2" x14ac:dyDescent="0.25">
      <c r="A33">
        <v>33</v>
      </c>
      <c r="B33">
        <v>37010</v>
      </c>
    </row>
    <row r="34" spans="1:2" x14ac:dyDescent="0.25">
      <c r="A34">
        <v>34</v>
      </c>
      <c r="B34" t="s">
        <v>708</v>
      </c>
    </row>
    <row r="35" spans="1:2" x14ac:dyDescent="0.25">
      <c r="A35">
        <v>35</v>
      </c>
      <c r="B35" t="s">
        <v>80</v>
      </c>
    </row>
    <row r="36" spans="1:2" x14ac:dyDescent="0.25">
      <c r="A36">
        <v>36</v>
      </c>
      <c r="B36">
        <v>19</v>
      </c>
    </row>
    <row r="37" spans="1:2" x14ac:dyDescent="0.25">
      <c r="A37">
        <v>37</v>
      </c>
      <c r="B37">
        <v>10360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82</v>
      </c>
    </row>
    <row r="40" spans="1:2" x14ac:dyDescent="0.25">
      <c r="A40">
        <v>40</v>
      </c>
      <c r="B40" t="s">
        <v>258</v>
      </c>
    </row>
    <row r="41" spans="1:2" x14ac:dyDescent="0.25">
      <c r="A41">
        <v>41</v>
      </c>
      <c r="B41" t="s">
        <v>711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712</v>
      </c>
    </row>
    <row r="44" spans="1:2" x14ac:dyDescent="0.25">
      <c r="A44">
        <v>44</v>
      </c>
      <c r="B44" t="s">
        <v>713</v>
      </c>
    </row>
    <row r="45" spans="1:2" x14ac:dyDescent="0.25">
      <c r="A45">
        <v>45</v>
      </c>
      <c r="B45" t="s">
        <v>23</v>
      </c>
    </row>
    <row r="46" spans="1:2" x14ac:dyDescent="0.25">
      <c r="A46">
        <v>46</v>
      </c>
      <c r="B46">
        <v>15</v>
      </c>
    </row>
    <row r="47" spans="1:2" x14ac:dyDescent="0.25">
      <c r="A47">
        <v>47</v>
      </c>
      <c r="B47">
        <v>78</v>
      </c>
    </row>
    <row r="48" spans="1:2" x14ac:dyDescent="0.25">
      <c r="A48">
        <v>48</v>
      </c>
      <c r="B48" t="s">
        <v>714</v>
      </c>
    </row>
    <row r="49" spans="1:2" x14ac:dyDescent="0.25">
      <c r="A49">
        <v>49</v>
      </c>
      <c r="B49" t="s">
        <v>45</v>
      </c>
    </row>
    <row r="50" spans="1:2" x14ac:dyDescent="0.25">
      <c r="A50">
        <v>50</v>
      </c>
      <c r="B50">
        <v>12</v>
      </c>
    </row>
    <row r="51" spans="1:2" x14ac:dyDescent="0.25">
      <c r="A51">
        <v>51</v>
      </c>
      <c r="B51">
        <v>3360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82</v>
      </c>
    </row>
    <row r="54" spans="1:2" x14ac:dyDescent="0.25">
      <c r="A54">
        <v>54</v>
      </c>
      <c r="B54" t="s">
        <v>549</v>
      </c>
    </row>
    <row r="55" spans="1:2" x14ac:dyDescent="0.25">
      <c r="A55">
        <v>55</v>
      </c>
      <c r="B55" t="s">
        <v>715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716</v>
      </c>
    </row>
    <row r="58" spans="1:2" x14ac:dyDescent="0.25">
      <c r="A58">
        <v>58</v>
      </c>
      <c r="B58" t="s">
        <v>717</v>
      </c>
    </row>
    <row r="59" spans="1:2" x14ac:dyDescent="0.25">
      <c r="A59">
        <v>59</v>
      </c>
      <c r="B59" t="s">
        <v>34</v>
      </c>
    </row>
    <row r="60" spans="1:2" x14ac:dyDescent="0.25">
      <c r="A60">
        <v>60</v>
      </c>
      <c r="B60">
        <v>23</v>
      </c>
    </row>
    <row r="61" spans="1:2" x14ac:dyDescent="0.25">
      <c r="A61">
        <v>61</v>
      </c>
      <c r="B61">
        <v>10013</v>
      </c>
    </row>
    <row r="62" spans="1:2" x14ac:dyDescent="0.25">
      <c r="A62">
        <v>62</v>
      </c>
      <c r="B62" t="s">
        <v>718</v>
      </c>
    </row>
    <row r="63" spans="1:2" x14ac:dyDescent="0.25">
      <c r="A63">
        <v>63</v>
      </c>
      <c r="B63" t="s">
        <v>65</v>
      </c>
    </row>
    <row r="64" spans="1:2" x14ac:dyDescent="0.25">
      <c r="A64">
        <v>64</v>
      </c>
      <c r="B64">
        <v>21</v>
      </c>
    </row>
    <row r="65" spans="1:2" x14ac:dyDescent="0.25">
      <c r="A65">
        <v>65</v>
      </c>
      <c r="B65">
        <v>714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6</v>
      </c>
    </row>
    <row r="68" spans="1:2" x14ac:dyDescent="0.25">
      <c r="A68">
        <v>68</v>
      </c>
      <c r="B68" t="s">
        <v>72</v>
      </c>
    </row>
    <row r="69" spans="1:2" x14ac:dyDescent="0.25">
      <c r="A69">
        <v>69</v>
      </c>
      <c r="B69" t="s">
        <v>719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720</v>
      </c>
    </row>
    <row r="72" spans="1:2" x14ac:dyDescent="0.25">
      <c r="A72">
        <v>72</v>
      </c>
      <c r="B72" t="s">
        <v>721</v>
      </c>
    </row>
    <row r="73" spans="1:2" x14ac:dyDescent="0.25">
      <c r="A73">
        <v>73</v>
      </c>
      <c r="B73" t="s">
        <v>40</v>
      </c>
    </row>
    <row r="74" spans="1:2" x14ac:dyDescent="0.25">
      <c r="A74">
        <v>74</v>
      </c>
      <c r="B74">
        <v>20</v>
      </c>
    </row>
    <row r="75" spans="1:2" x14ac:dyDescent="0.25">
      <c r="A75">
        <v>75</v>
      </c>
      <c r="B75">
        <v>713</v>
      </c>
    </row>
    <row r="76" spans="1:2" x14ac:dyDescent="0.25">
      <c r="A76">
        <v>76</v>
      </c>
      <c r="B76" t="s">
        <v>717</v>
      </c>
    </row>
    <row r="77" spans="1:2" x14ac:dyDescent="0.25">
      <c r="A77">
        <v>77</v>
      </c>
      <c r="B77" t="s">
        <v>64</v>
      </c>
    </row>
    <row r="78" spans="1:2" x14ac:dyDescent="0.25">
      <c r="A78">
        <v>78</v>
      </c>
      <c r="B78">
        <v>30</v>
      </c>
    </row>
    <row r="79" spans="1:2" x14ac:dyDescent="0.25">
      <c r="A79">
        <v>79</v>
      </c>
      <c r="B79">
        <v>7977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13</v>
      </c>
    </row>
    <row r="82" spans="1:2" x14ac:dyDescent="0.25">
      <c r="A82">
        <v>82</v>
      </c>
      <c r="B82" t="s">
        <v>48</v>
      </c>
    </row>
    <row r="83" spans="1:2" x14ac:dyDescent="0.25">
      <c r="A83">
        <v>83</v>
      </c>
      <c r="B83" t="s">
        <v>722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723</v>
      </c>
    </row>
    <row r="86" spans="1:2" x14ac:dyDescent="0.25">
      <c r="A86">
        <v>86</v>
      </c>
      <c r="B86" t="s">
        <v>724</v>
      </c>
    </row>
    <row r="87" spans="1:2" x14ac:dyDescent="0.25">
      <c r="A87">
        <v>87</v>
      </c>
      <c r="B87" t="s">
        <v>41</v>
      </c>
    </row>
    <row r="88" spans="1:2" x14ac:dyDescent="0.25">
      <c r="A88">
        <v>88</v>
      </c>
      <c r="B88">
        <v>7</v>
      </c>
    </row>
    <row r="89" spans="1:2" x14ac:dyDescent="0.25">
      <c r="A89">
        <v>89</v>
      </c>
      <c r="B89">
        <v>7000</v>
      </c>
    </row>
    <row r="90" spans="1:2" x14ac:dyDescent="0.25">
      <c r="A90">
        <v>90</v>
      </c>
      <c r="B90" t="s">
        <v>714</v>
      </c>
    </row>
    <row r="91" spans="1:2" x14ac:dyDescent="0.25">
      <c r="A91">
        <v>91</v>
      </c>
      <c r="B91" t="s">
        <v>35</v>
      </c>
    </row>
    <row r="92" spans="1:2" x14ac:dyDescent="0.25">
      <c r="A92">
        <v>92</v>
      </c>
      <c r="B92">
        <v>30</v>
      </c>
    </row>
    <row r="93" spans="1:2" x14ac:dyDescent="0.25">
      <c r="A93">
        <v>93</v>
      </c>
      <c r="B93">
        <v>371010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53</v>
      </c>
    </row>
    <row r="96" spans="1:2" x14ac:dyDescent="0.25">
      <c r="A96">
        <v>96</v>
      </c>
      <c r="B96" t="s">
        <v>20</v>
      </c>
    </row>
    <row r="97" spans="1:2" x14ac:dyDescent="0.25">
      <c r="A97">
        <v>97</v>
      </c>
      <c r="B97" t="s">
        <v>725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726</v>
      </c>
    </row>
    <row r="100" spans="1:2" x14ac:dyDescent="0.25">
      <c r="A100">
        <v>100</v>
      </c>
      <c r="B100" t="s">
        <v>714</v>
      </c>
    </row>
    <row r="101" spans="1:2" x14ac:dyDescent="0.25">
      <c r="A101">
        <v>101</v>
      </c>
      <c r="B101" t="s">
        <v>84</v>
      </c>
    </row>
    <row r="102" spans="1:2" x14ac:dyDescent="0.25">
      <c r="A102">
        <v>102</v>
      </c>
      <c r="B102">
        <v>34</v>
      </c>
    </row>
    <row r="103" spans="1:2" x14ac:dyDescent="0.25">
      <c r="A103">
        <v>103</v>
      </c>
      <c r="B103">
        <v>310147</v>
      </c>
    </row>
    <row r="104" spans="1:2" x14ac:dyDescent="0.25">
      <c r="A104">
        <v>104</v>
      </c>
      <c r="B104" t="s">
        <v>708</v>
      </c>
    </row>
    <row r="105" spans="1:2" x14ac:dyDescent="0.25">
      <c r="A105">
        <v>105</v>
      </c>
      <c r="B105" t="s">
        <v>75</v>
      </c>
    </row>
    <row r="106" spans="1:2" x14ac:dyDescent="0.25">
      <c r="A106">
        <v>106</v>
      </c>
      <c r="B106">
        <v>24</v>
      </c>
    </row>
    <row r="107" spans="1:2" x14ac:dyDescent="0.25">
      <c r="A107">
        <v>107</v>
      </c>
      <c r="B107">
        <v>3714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82</v>
      </c>
    </row>
    <row r="110" spans="1:2" x14ac:dyDescent="0.25">
      <c r="A110">
        <v>110</v>
      </c>
      <c r="B110" t="s">
        <v>287</v>
      </c>
    </row>
    <row r="111" spans="1:2" x14ac:dyDescent="0.25">
      <c r="A111">
        <v>111</v>
      </c>
      <c r="B111" t="s">
        <v>727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728</v>
      </c>
    </row>
    <row r="114" spans="1:2" x14ac:dyDescent="0.25">
      <c r="A114">
        <v>114</v>
      </c>
      <c r="B114" t="s">
        <v>717</v>
      </c>
    </row>
    <row r="115" spans="1:2" x14ac:dyDescent="0.25">
      <c r="A115">
        <v>115</v>
      </c>
      <c r="B115" t="s">
        <v>18</v>
      </c>
    </row>
    <row r="116" spans="1:2" x14ac:dyDescent="0.25">
      <c r="A116">
        <v>116</v>
      </c>
      <c r="B116">
        <v>23</v>
      </c>
    </row>
    <row r="117" spans="1:2" x14ac:dyDescent="0.25">
      <c r="A117">
        <v>117</v>
      </c>
      <c r="B117">
        <v>71303</v>
      </c>
    </row>
    <row r="118" spans="1:2" x14ac:dyDescent="0.25">
      <c r="A118">
        <v>118</v>
      </c>
      <c r="B118" t="s">
        <v>707</v>
      </c>
    </row>
    <row r="119" spans="1:2" x14ac:dyDescent="0.25">
      <c r="A119">
        <v>119</v>
      </c>
      <c r="B119" t="s">
        <v>55</v>
      </c>
    </row>
    <row r="120" spans="1:2" x14ac:dyDescent="0.25">
      <c r="A120">
        <v>120</v>
      </c>
      <c r="B120">
        <v>27</v>
      </c>
    </row>
    <row r="121" spans="1:2" x14ac:dyDescent="0.25">
      <c r="A121">
        <v>121</v>
      </c>
      <c r="B121">
        <v>70146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13</v>
      </c>
    </row>
    <row r="124" spans="1:2" x14ac:dyDescent="0.25">
      <c r="A124">
        <v>124</v>
      </c>
      <c r="B124" t="s">
        <v>113</v>
      </c>
    </row>
    <row r="125" spans="1:2" x14ac:dyDescent="0.25">
      <c r="A125">
        <v>125</v>
      </c>
      <c r="B125" t="s">
        <v>729</v>
      </c>
    </row>
    <row r="126" spans="1:2" x14ac:dyDescent="0.25">
      <c r="A126">
        <v>126</v>
      </c>
      <c r="B126" t="s">
        <v>9</v>
      </c>
    </row>
    <row r="127" spans="1:2" x14ac:dyDescent="0.25">
      <c r="A127">
        <v>127</v>
      </c>
      <c r="B127" t="s">
        <v>730</v>
      </c>
    </row>
    <row r="128" spans="1:2" x14ac:dyDescent="0.25">
      <c r="A128">
        <v>128</v>
      </c>
      <c r="B128" t="s">
        <v>718</v>
      </c>
    </row>
    <row r="129" spans="1:2" x14ac:dyDescent="0.25">
      <c r="A129">
        <v>129</v>
      </c>
      <c r="B129" t="s">
        <v>46</v>
      </c>
    </row>
    <row r="130" spans="1:2" x14ac:dyDescent="0.25">
      <c r="A130">
        <v>130</v>
      </c>
      <c r="B130">
        <v>17</v>
      </c>
    </row>
    <row r="131" spans="1:2" x14ac:dyDescent="0.25">
      <c r="A131">
        <v>131</v>
      </c>
      <c r="B131">
        <v>107</v>
      </c>
    </row>
    <row r="132" spans="1:2" x14ac:dyDescent="0.25">
      <c r="A132">
        <v>132</v>
      </c>
      <c r="B132" t="s">
        <v>724</v>
      </c>
    </row>
    <row r="133" spans="1:2" x14ac:dyDescent="0.25">
      <c r="A133">
        <v>133</v>
      </c>
      <c r="B133" t="s">
        <v>51</v>
      </c>
    </row>
    <row r="134" spans="1:2" x14ac:dyDescent="0.25">
      <c r="A134">
        <v>134</v>
      </c>
      <c r="B134">
        <v>10</v>
      </c>
    </row>
    <row r="135" spans="1:2" x14ac:dyDescent="0.25">
      <c r="A135">
        <v>135</v>
      </c>
      <c r="B135">
        <v>307</v>
      </c>
    </row>
    <row r="136" spans="1:2" x14ac:dyDescent="0.25">
      <c r="A136">
        <v>136</v>
      </c>
      <c r="B136" t="s">
        <v>5</v>
      </c>
    </row>
    <row r="137" spans="1:2" x14ac:dyDescent="0.25">
      <c r="A137">
        <v>137</v>
      </c>
      <c r="B137" t="s">
        <v>82</v>
      </c>
    </row>
    <row r="138" spans="1:2" x14ac:dyDescent="0.25">
      <c r="A138">
        <v>138</v>
      </c>
      <c r="B138" t="s">
        <v>746</v>
      </c>
    </row>
    <row r="139" spans="1:2" x14ac:dyDescent="0.25">
      <c r="A139">
        <v>139</v>
      </c>
      <c r="B139" t="s">
        <v>731</v>
      </c>
    </row>
    <row r="140" spans="1:2" x14ac:dyDescent="0.25">
      <c r="A140">
        <v>140</v>
      </c>
      <c r="B140" t="s">
        <v>9</v>
      </c>
    </row>
    <row r="141" spans="1:2" x14ac:dyDescent="0.25">
      <c r="A141">
        <v>141</v>
      </c>
      <c r="B141" t="s">
        <v>732</v>
      </c>
    </row>
    <row r="142" spans="1:2" x14ac:dyDescent="0.25">
      <c r="A142">
        <v>142</v>
      </c>
      <c r="B142" t="s">
        <v>733</v>
      </c>
    </row>
    <row r="143" spans="1:2" x14ac:dyDescent="0.25">
      <c r="A143">
        <v>143</v>
      </c>
      <c r="B143" t="s">
        <v>56</v>
      </c>
    </row>
    <row r="144" spans="1:2" x14ac:dyDescent="0.25">
      <c r="A144">
        <v>144</v>
      </c>
      <c r="B144">
        <v>14</v>
      </c>
    </row>
    <row r="145" spans="1:2" x14ac:dyDescent="0.25">
      <c r="A145">
        <v>145</v>
      </c>
      <c r="B145">
        <v>707</v>
      </c>
    </row>
    <row r="146" spans="1:2" x14ac:dyDescent="0.25">
      <c r="A146">
        <v>146</v>
      </c>
      <c r="B146" t="s">
        <v>708</v>
      </c>
    </row>
    <row r="147" spans="1:2" x14ac:dyDescent="0.25">
      <c r="A147">
        <v>147</v>
      </c>
      <c r="B147" t="s">
        <v>52</v>
      </c>
    </row>
    <row r="148" spans="1:2" x14ac:dyDescent="0.25">
      <c r="A148">
        <v>148</v>
      </c>
      <c r="B148">
        <v>21</v>
      </c>
    </row>
    <row r="149" spans="1:2" x14ac:dyDescent="0.25">
      <c r="A149">
        <v>149</v>
      </c>
      <c r="B149">
        <v>14070</v>
      </c>
    </row>
    <row r="150" spans="1:2" x14ac:dyDescent="0.25">
      <c r="A150">
        <v>150</v>
      </c>
      <c r="B150" t="s">
        <v>5</v>
      </c>
    </row>
    <row r="151" spans="1:2" x14ac:dyDescent="0.25">
      <c r="A151">
        <v>151</v>
      </c>
      <c r="B151" t="s">
        <v>30</v>
      </c>
    </row>
    <row r="152" spans="1:2" x14ac:dyDescent="0.25">
      <c r="A152">
        <v>152</v>
      </c>
      <c r="B152" t="s">
        <v>314</v>
      </c>
    </row>
    <row r="153" spans="1:2" x14ac:dyDescent="0.25">
      <c r="A153">
        <v>153</v>
      </c>
      <c r="B153" t="s">
        <v>734</v>
      </c>
    </row>
    <row r="154" spans="1:2" x14ac:dyDescent="0.25">
      <c r="A154">
        <v>154</v>
      </c>
      <c r="B154" t="s">
        <v>9</v>
      </c>
    </row>
    <row r="155" spans="1:2" x14ac:dyDescent="0.25">
      <c r="A155">
        <v>155</v>
      </c>
      <c r="B155" t="s">
        <v>735</v>
      </c>
    </row>
    <row r="156" spans="1:2" x14ac:dyDescent="0.25">
      <c r="A156">
        <v>156</v>
      </c>
      <c r="B156" t="s">
        <v>714</v>
      </c>
    </row>
    <row r="157" spans="1:2" x14ac:dyDescent="0.25">
      <c r="A157">
        <v>157</v>
      </c>
      <c r="B157" t="s">
        <v>11</v>
      </c>
    </row>
    <row r="158" spans="1:2" x14ac:dyDescent="0.25">
      <c r="A158">
        <v>158</v>
      </c>
      <c r="B158">
        <v>13</v>
      </c>
    </row>
    <row r="159" spans="1:2" x14ac:dyDescent="0.25">
      <c r="A159">
        <v>159</v>
      </c>
      <c r="B159">
        <v>337</v>
      </c>
    </row>
    <row r="160" spans="1:2" x14ac:dyDescent="0.25">
      <c r="A160">
        <v>160</v>
      </c>
      <c r="B160" t="s">
        <v>736</v>
      </c>
    </row>
    <row r="161" spans="1:2" x14ac:dyDescent="0.25">
      <c r="A161">
        <v>161</v>
      </c>
      <c r="B161" t="s">
        <v>70</v>
      </c>
    </row>
    <row r="162" spans="1:2" x14ac:dyDescent="0.25">
      <c r="A162">
        <v>162</v>
      </c>
      <c r="B162">
        <v>27</v>
      </c>
    </row>
    <row r="163" spans="1:2" x14ac:dyDescent="0.25">
      <c r="A163">
        <v>163</v>
      </c>
      <c r="B163">
        <v>6714</v>
      </c>
    </row>
    <row r="164" spans="1:2" x14ac:dyDescent="0.25">
      <c r="A164">
        <v>164</v>
      </c>
      <c r="B164" t="s">
        <v>5</v>
      </c>
    </row>
    <row r="165" spans="1:2" x14ac:dyDescent="0.25">
      <c r="A165">
        <v>165</v>
      </c>
      <c r="B165" t="s">
        <v>82</v>
      </c>
    </row>
    <row r="166" spans="1:2" x14ac:dyDescent="0.25">
      <c r="A166">
        <v>166</v>
      </c>
      <c r="B166" t="s">
        <v>233</v>
      </c>
    </row>
    <row r="167" spans="1:2" x14ac:dyDescent="0.25">
      <c r="A167">
        <v>167</v>
      </c>
      <c r="B167" t="s">
        <v>737</v>
      </c>
    </row>
    <row r="168" spans="1:2" x14ac:dyDescent="0.25">
      <c r="A168">
        <v>168</v>
      </c>
      <c r="B168" t="s">
        <v>9</v>
      </c>
    </row>
    <row r="169" spans="1:2" x14ac:dyDescent="0.25">
      <c r="A169">
        <v>169</v>
      </c>
      <c r="B169" t="s">
        <v>738</v>
      </c>
    </row>
    <row r="170" spans="1:2" x14ac:dyDescent="0.25">
      <c r="A170">
        <v>170</v>
      </c>
      <c r="B170" t="s">
        <v>717</v>
      </c>
    </row>
    <row r="171" spans="1:2" x14ac:dyDescent="0.25">
      <c r="A171">
        <v>171</v>
      </c>
      <c r="B171" t="s">
        <v>61</v>
      </c>
    </row>
    <row r="172" spans="1:2" x14ac:dyDescent="0.25">
      <c r="A172">
        <v>172</v>
      </c>
      <c r="B172">
        <v>0</v>
      </c>
    </row>
    <row r="173" spans="1:2" x14ac:dyDescent="0.25">
      <c r="A173">
        <v>173</v>
      </c>
      <c r="B173">
        <v>0</v>
      </c>
    </row>
    <row r="174" spans="1:2" x14ac:dyDescent="0.25">
      <c r="A174">
        <v>174</v>
      </c>
      <c r="B174" t="s">
        <v>733</v>
      </c>
    </row>
    <row r="175" spans="1:2" x14ac:dyDescent="0.25">
      <c r="A175">
        <v>175</v>
      </c>
      <c r="B175" t="s">
        <v>60</v>
      </c>
    </row>
    <row r="176" spans="1:2" x14ac:dyDescent="0.25">
      <c r="A176">
        <v>176</v>
      </c>
      <c r="B176">
        <v>58</v>
      </c>
    </row>
    <row r="177" spans="1:2" x14ac:dyDescent="0.25">
      <c r="A177">
        <v>177</v>
      </c>
      <c r="B177">
        <v>1028137</v>
      </c>
    </row>
    <row r="178" spans="1:2" x14ac:dyDescent="0.25">
      <c r="A178">
        <v>178</v>
      </c>
      <c r="B178" t="s">
        <v>5</v>
      </c>
    </row>
    <row r="179" spans="1:2" x14ac:dyDescent="0.25">
      <c r="A179">
        <v>179</v>
      </c>
      <c r="B179" t="s">
        <v>47</v>
      </c>
    </row>
    <row r="180" spans="1:2" x14ac:dyDescent="0.25">
      <c r="A180">
        <v>180</v>
      </c>
      <c r="B180" t="s">
        <v>77</v>
      </c>
    </row>
    <row r="181" spans="1:2" x14ac:dyDescent="0.25">
      <c r="A181">
        <v>181</v>
      </c>
      <c r="B181" t="s">
        <v>739</v>
      </c>
    </row>
    <row r="182" spans="1:2" x14ac:dyDescent="0.25">
      <c r="A182">
        <v>182</v>
      </c>
      <c r="B182" t="s">
        <v>9</v>
      </c>
    </row>
    <row r="183" spans="1:2" x14ac:dyDescent="0.25">
      <c r="A183">
        <v>183</v>
      </c>
      <c r="B183" t="s">
        <v>740</v>
      </c>
    </row>
    <row r="184" spans="1:2" x14ac:dyDescent="0.25">
      <c r="A184">
        <v>184</v>
      </c>
      <c r="B184" t="s">
        <v>714</v>
      </c>
    </row>
    <row r="185" spans="1:2" x14ac:dyDescent="0.25">
      <c r="A185">
        <v>185</v>
      </c>
      <c r="B185" t="s">
        <v>29</v>
      </c>
    </row>
    <row r="186" spans="1:2" x14ac:dyDescent="0.25">
      <c r="A186">
        <v>186</v>
      </c>
      <c r="B186">
        <v>27</v>
      </c>
    </row>
    <row r="187" spans="1:2" x14ac:dyDescent="0.25">
      <c r="A187">
        <v>187</v>
      </c>
      <c r="B187">
        <v>76140</v>
      </c>
    </row>
    <row r="188" spans="1:2" x14ac:dyDescent="0.25">
      <c r="A188">
        <v>188</v>
      </c>
      <c r="B188" t="s">
        <v>733</v>
      </c>
    </row>
    <row r="189" spans="1:2" x14ac:dyDescent="0.25">
      <c r="A189">
        <v>189</v>
      </c>
      <c r="B189" t="s">
        <v>4</v>
      </c>
    </row>
    <row r="190" spans="1:2" x14ac:dyDescent="0.25">
      <c r="A190">
        <v>190</v>
      </c>
      <c r="B190">
        <v>52</v>
      </c>
    </row>
    <row r="191" spans="1:2" x14ac:dyDescent="0.25">
      <c r="A191">
        <v>191</v>
      </c>
      <c r="B191">
        <v>1471417</v>
      </c>
    </row>
    <row r="192" spans="1:2" x14ac:dyDescent="0.25">
      <c r="A192">
        <v>192</v>
      </c>
      <c r="B192" t="s">
        <v>5</v>
      </c>
    </row>
    <row r="193" spans="1:2" x14ac:dyDescent="0.25">
      <c r="A193">
        <v>193</v>
      </c>
      <c r="B193" t="s">
        <v>747</v>
      </c>
    </row>
    <row r="194" spans="1:2" x14ac:dyDescent="0.25">
      <c r="A194">
        <v>194</v>
      </c>
      <c r="B194" t="s">
        <v>190</v>
      </c>
    </row>
    <row r="195" spans="1:2" x14ac:dyDescent="0.25">
      <c r="A195">
        <v>195</v>
      </c>
      <c r="B195" t="s">
        <v>741</v>
      </c>
    </row>
    <row r="196" spans="1:2" x14ac:dyDescent="0.25">
      <c r="A196">
        <v>196</v>
      </c>
      <c r="B196" t="s">
        <v>9</v>
      </c>
    </row>
    <row r="197" spans="1:2" x14ac:dyDescent="0.25">
      <c r="A197">
        <v>197</v>
      </c>
      <c r="B197" t="s">
        <v>742</v>
      </c>
    </row>
    <row r="198" spans="1:2" x14ac:dyDescent="0.25">
      <c r="A198">
        <v>198</v>
      </c>
      <c r="B198" t="s">
        <v>717</v>
      </c>
    </row>
    <row r="199" spans="1:2" x14ac:dyDescent="0.25">
      <c r="A199">
        <v>199</v>
      </c>
      <c r="B199" t="s">
        <v>24</v>
      </c>
    </row>
    <row r="200" spans="1:2" x14ac:dyDescent="0.25">
      <c r="A200">
        <v>200</v>
      </c>
      <c r="B200">
        <v>20</v>
      </c>
    </row>
    <row r="201" spans="1:2" x14ac:dyDescent="0.25">
      <c r="A201">
        <v>201</v>
      </c>
      <c r="B201">
        <v>7733</v>
      </c>
    </row>
    <row r="202" spans="1:2" x14ac:dyDescent="0.25">
      <c r="A202">
        <v>202</v>
      </c>
      <c r="B202" t="s">
        <v>707</v>
      </c>
    </row>
    <row r="203" spans="1:2" x14ac:dyDescent="0.25">
      <c r="A203">
        <v>203</v>
      </c>
      <c r="B203" t="s">
        <v>71</v>
      </c>
    </row>
    <row r="204" spans="1:2" x14ac:dyDescent="0.25">
      <c r="A204">
        <v>204</v>
      </c>
      <c r="B204">
        <v>27</v>
      </c>
    </row>
    <row r="205" spans="1:2" x14ac:dyDescent="0.25">
      <c r="A205">
        <v>205</v>
      </c>
      <c r="B205">
        <v>10710</v>
      </c>
    </row>
    <row r="206" spans="1:2" x14ac:dyDescent="0.25">
      <c r="A206">
        <v>206</v>
      </c>
      <c r="B206" t="s">
        <v>5</v>
      </c>
    </row>
    <row r="207" spans="1:2" x14ac:dyDescent="0.25">
      <c r="A207">
        <v>207</v>
      </c>
      <c r="B207" t="s">
        <v>13</v>
      </c>
    </row>
    <row r="208" spans="1:2" x14ac:dyDescent="0.25">
      <c r="A208">
        <v>208</v>
      </c>
      <c r="B208" t="s">
        <v>230</v>
      </c>
    </row>
    <row r="209" spans="1:2" x14ac:dyDescent="0.25">
      <c r="A209">
        <v>209</v>
      </c>
      <c r="B209" t="s">
        <v>743</v>
      </c>
    </row>
    <row r="210" spans="1:2" x14ac:dyDescent="0.25">
      <c r="A210">
        <v>210</v>
      </c>
      <c r="B210" t="s">
        <v>9</v>
      </c>
    </row>
    <row r="211" spans="1:2" x14ac:dyDescent="0.25">
      <c r="A211">
        <v>211</v>
      </c>
      <c r="B211" t="s">
        <v>744</v>
      </c>
    </row>
    <row r="212" spans="1:2" x14ac:dyDescent="0.25">
      <c r="A212">
        <v>212</v>
      </c>
      <c r="B212" t="s">
        <v>721</v>
      </c>
    </row>
    <row r="213" spans="1:2" x14ac:dyDescent="0.25">
      <c r="A213">
        <v>213</v>
      </c>
      <c r="B213" t="s">
        <v>12</v>
      </c>
    </row>
    <row r="214" spans="1:2" x14ac:dyDescent="0.25">
      <c r="A214">
        <v>214</v>
      </c>
      <c r="B214">
        <v>14</v>
      </c>
    </row>
    <row r="215" spans="1:2" x14ac:dyDescent="0.25">
      <c r="A215">
        <v>215</v>
      </c>
      <c r="B215">
        <v>77</v>
      </c>
    </row>
    <row r="216" spans="1:2" x14ac:dyDescent="0.25">
      <c r="A216">
        <v>216</v>
      </c>
      <c r="B216" t="s">
        <v>703</v>
      </c>
    </row>
    <row r="217" spans="1:2" x14ac:dyDescent="0.25">
      <c r="A217">
        <v>217</v>
      </c>
      <c r="B217" t="s">
        <v>17</v>
      </c>
    </row>
    <row r="218" spans="1:2" x14ac:dyDescent="0.25">
      <c r="A218">
        <v>218</v>
      </c>
      <c r="B218">
        <v>42</v>
      </c>
    </row>
    <row r="219" spans="1:2" x14ac:dyDescent="0.25">
      <c r="A219">
        <v>219</v>
      </c>
      <c r="B219">
        <v>147714</v>
      </c>
    </row>
    <row r="220" spans="1:2" x14ac:dyDescent="0.25">
      <c r="A220">
        <v>220</v>
      </c>
      <c r="B220" t="s">
        <v>5</v>
      </c>
    </row>
    <row r="221" spans="1:2" x14ac:dyDescent="0.25">
      <c r="A221">
        <v>221</v>
      </c>
      <c r="B221" t="s">
        <v>261</v>
      </c>
    </row>
    <row r="222" spans="1:2" x14ac:dyDescent="0.25">
      <c r="A222">
        <v>222</v>
      </c>
      <c r="B222" t="s">
        <v>190</v>
      </c>
    </row>
    <row r="223" spans="1:2" x14ac:dyDescent="0.25">
      <c r="A223">
        <v>223</v>
      </c>
      <c r="B223" t="s">
        <v>745</v>
      </c>
    </row>
    <row r="224" spans="1:2" x14ac:dyDescent="0.25">
      <c r="A224">
        <v>224</v>
      </c>
      <c r="B224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4"/>
  <sheetViews>
    <sheetView workbookViewId="0">
      <selection activeCell="C1" sqref="C1:AC1048576"/>
    </sheetView>
  </sheetViews>
  <sheetFormatPr defaultRowHeight="15" x14ac:dyDescent="0.25"/>
  <cols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  <col min="14" max="14" width="30.85546875" customWidth="1"/>
  </cols>
  <sheetData>
    <row r="1" spans="1:27" x14ac:dyDescent="0.25">
      <c r="A1">
        <v>1</v>
      </c>
      <c r="B1" t="s">
        <v>658</v>
      </c>
      <c r="C1" t="s">
        <v>165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659</v>
      </c>
      <c r="C2" t="str">
        <f>C1</f>
        <v>Week 13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Saints</v>
      </c>
      <c r="J2">
        <f t="shared" ref="J2:L17" si="0">VLOOKUP(F2,$A:$B,2,FALSE)</f>
        <v>13</v>
      </c>
      <c r="K2" t="str">
        <f t="shared" si="0"/>
        <v>Falcons</v>
      </c>
      <c r="L2">
        <f t="shared" si="0"/>
        <v>23</v>
      </c>
      <c r="M2" t="str">
        <f>IF(J2=L2,"No Bet",IF(J2&gt;L2,I2,K2))</f>
        <v>Falcons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'Falcons' then ft.TeamId else ut.TeamId end WinnerTeamId, case when ft.TeamOtherName = 'Saints' then 13 else 23 end FavoriteScore, case when ut.TeamOtherName = 'Saints' then 13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'Saints' and ut.TeamOtherName = 'Falcons') or (ft.TeamOtherName = 'Falcons' and ut.TeamOtherName = 'Saints'))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29</v>
      </c>
      <c r="C3" t="str">
        <f t="shared" ref="C3:C17" si="1">C2</f>
        <v>Week 13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Seahawks</v>
      </c>
      <c r="J3">
        <f t="shared" si="0"/>
        <v>23</v>
      </c>
      <c r="K3" t="str">
        <f t="shared" si="0"/>
        <v>Bears</v>
      </c>
      <c r="L3">
        <f t="shared" si="0"/>
        <v>17</v>
      </c>
      <c r="M3" t="str">
        <f t="shared" ref="M3:M17" si="2">IF(J3=L3,"No Bet",IF(J3&gt;L3,I3,K3))</f>
        <v>Seahawks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'Seahawks' then ft.TeamId else ut.TeamId end WinnerTeamId, case when ft.TeamOtherName = 'Seahawks' then 23 else 17 end FavoriteScore, case when ut.TeamOtherName = 'Seahawks' then 23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'Seahawks' and ut.TeamOtherName = 'Bears') or (ft.TeamOtherName = 'Bears' and ut.TeamOtherName = 'Seahawks'))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13</v>
      </c>
      <c r="C4" t="str">
        <f t="shared" si="1"/>
        <v>Week 13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Texans</v>
      </c>
      <c r="J4">
        <f t="shared" si="0"/>
        <v>24</v>
      </c>
      <c r="K4" t="str">
        <f>VLOOKUP(G4,$A:$B,2,FALSE)</f>
        <v>Titans</v>
      </c>
      <c r="L4">
        <f t="shared" si="0"/>
        <v>10</v>
      </c>
      <c r="M4" t="str">
        <f t="shared" si="2"/>
        <v>Texans</v>
      </c>
      <c r="N4" t="str">
        <f t="shared" si="3"/>
        <v>insert into GameResult select gs.GameSpreadId,case when ft.TeamOtherName = 'Texans' then ft.TeamId else ut.TeamId end WinnerTeamId, case when ft.TeamOtherName = 'Texans' then 24 else 10 end FavoriteScore, case when ut.TeamOtherName = 'Texans' then 24 else 10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'Texans' and ut.TeamOtherName = 'Titans') or (ft.TeamOtherName = 'Titans' and ut.TeamOtherName = 'Texans'))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760</v>
      </c>
      <c r="C5" t="str">
        <f t="shared" si="1"/>
        <v>Week 13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Patriots</v>
      </c>
      <c r="J5">
        <f t="shared" si="0"/>
        <v>23</v>
      </c>
      <c r="K5" t="str">
        <f t="shared" si="0"/>
        <v>Dolphins</v>
      </c>
      <c r="L5">
        <f t="shared" si="0"/>
        <v>16</v>
      </c>
      <c r="M5" t="str">
        <f t="shared" si="2"/>
        <v>Patriots</v>
      </c>
      <c r="N5" t="str">
        <f t="shared" si="3"/>
        <v>insert into GameResult select gs.GameSpreadId,case when ft.TeamOtherName = 'Patriots' then ft.TeamId else ut.TeamId end WinnerTeamId, case when ft.TeamOtherName = 'Patriots' then 23 else 16 end FavoriteScore, case when ut.TeamOtherName = 'Patriots' then 23 else 16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'Patriots' and ut.TeamOtherName = 'Dolphins') or (ft.TeamOtherName = 'Dolphins' and ut.TeamOtherName = 'Patriots'))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660</v>
      </c>
      <c r="C6" t="str">
        <f t="shared" si="1"/>
        <v>Week 13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Jaguars</v>
      </c>
      <c r="J6">
        <f t="shared" si="0"/>
        <v>18</v>
      </c>
      <c r="K6" t="str">
        <f t="shared" si="0"/>
        <v>Bills</v>
      </c>
      <c r="L6">
        <f t="shared" si="0"/>
        <v>34</v>
      </c>
      <c r="M6" t="str">
        <f t="shared" si="2"/>
        <v>Bills</v>
      </c>
      <c r="N6" t="str">
        <f t="shared" si="3"/>
        <v>insert into GameResult select gs.GameSpreadId,case when ft.TeamOtherName = 'Bills' then ft.TeamId else ut.TeamId end WinnerTeamId, case when ft.TeamOtherName = 'Jaguars' then 18 else 34 end FavoriteScore, case when ut.TeamOtherName = 'Jaguars' then 18 else 34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'Jaguars' and ut.TeamOtherName = 'Bills') or (ft.TeamOtherName = 'Bills' and ut.TeamOtherName = 'Jaguars'))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40</v>
      </c>
      <c r="C7" t="str">
        <f t="shared" si="1"/>
        <v>Week 13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Colts</v>
      </c>
      <c r="J7">
        <f t="shared" si="0"/>
        <v>35</v>
      </c>
      <c r="K7" t="str">
        <f t="shared" si="0"/>
        <v>Lions</v>
      </c>
      <c r="L7">
        <f t="shared" si="0"/>
        <v>33</v>
      </c>
      <c r="M7" t="str">
        <f t="shared" si="2"/>
        <v>Colts</v>
      </c>
      <c r="N7" t="str">
        <f t="shared" si="3"/>
        <v>insert into GameResult select gs.GameSpreadId,case when ft.TeamOtherName = 'Colts' then ft.TeamId else ut.TeamId end WinnerTeamId, case when ft.TeamOtherName = 'Colts' then 35 else 33 end FavoriteScore, case when ut.TeamOtherName = 'Colts' then 35 else 33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'Colts' and ut.TeamOtherName = 'Lions') or (ft.TeamOtherName = 'Lions' and ut.TeamOtherName = 'Colts'))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23</v>
      </c>
      <c r="C8" t="str">
        <f t="shared" si="1"/>
        <v>Week 13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Panthers</v>
      </c>
      <c r="J8">
        <f t="shared" si="0"/>
        <v>21</v>
      </c>
      <c r="K8" t="str">
        <f t="shared" si="0"/>
        <v>Chiefs</v>
      </c>
      <c r="L8">
        <f t="shared" si="0"/>
        <v>27</v>
      </c>
      <c r="M8" t="str">
        <f t="shared" si="2"/>
        <v>Chiefs</v>
      </c>
      <c r="N8" t="str">
        <f t="shared" si="3"/>
        <v>insert into GameResult select gs.GameSpreadId,case when ft.TeamOtherName = 'Chiefs' then ft.TeamId else ut.TeamId end WinnerTeamId, case when ft.TeamOtherName = 'Panthers' then 21 else 27 end FavoriteScore, case when ut.TeamOtherName = 'Panthers' then 21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'Panthers' and ut.TeamOtherName = 'Chiefs') or (ft.TeamOtherName = 'Chiefs' and ut.TeamOtherName = 'Panthers'))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71006</v>
      </c>
      <c r="C9" t="str">
        <f t="shared" si="1"/>
        <v>Week 13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Vikings</v>
      </c>
      <c r="J9">
        <f t="shared" si="0"/>
        <v>14</v>
      </c>
      <c r="K9" t="str">
        <f t="shared" si="0"/>
        <v>Packers</v>
      </c>
      <c r="L9">
        <f t="shared" si="0"/>
        <v>23</v>
      </c>
      <c r="M9" t="str">
        <f t="shared" si="2"/>
        <v>Packers</v>
      </c>
      <c r="N9" t="str">
        <f t="shared" si="3"/>
        <v>insert into GameResult select gs.GameSpreadId,case when ft.TeamOtherName = 'Packers' then ft.TeamId else ut.TeamId end WinnerTeamId, case when ft.TeamOtherName = 'Vikings' then 14 else 23 end FavoriteScore, case when ut.TeamOtherName = 'Vikings' then 14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'Vikings' and ut.TeamOtherName = 'Packers') or (ft.TeamOtherName = 'Packers' and ut.TeamOtherName = 'Vikings'))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13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49ers</v>
      </c>
      <c r="J10">
        <f t="shared" si="0"/>
        <v>13</v>
      </c>
      <c r="K10" t="str">
        <f t="shared" si="0"/>
        <v>Rams</v>
      </c>
      <c r="L10">
        <f t="shared" si="0"/>
        <v>16</v>
      </c>
      <c r="M10" t="str">
        <f t="shared" si="2"/>
        <v>Rams</v>
      </c>
      <c r="N10" t="str">
        <f t="shared" si="3"/>
        <v>insert into GameResult select gs.GameSpreadId,case when ft.TeamOtherName = 'Rams' then ft.TeamId else ut.TeamId end WinnerTeamId, case when ft.TeamOtherName = '49ers' then 13 else 16 end FavoriteScore, case when ut.TeamOtherName = '49ers' then 13 else 16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'49ers' and ut.TeamOtherName = 'Rams') or (ft.TeamOtherName = 'Rams' and ut.TeamOtherName = '49ers'))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30</v>
      </c>
      <c r="C11" t="str">
        <f t="shared" si="1"/>
        <v>Week 13</v>
      </c>
      <c r="D11">
        <v>14</v>
      </c>
      <c r="E11">
        <f t="shared" si="4"/>
        <v>129</v>
      </c>
      <c r="F11">
        <f t="shared" si="5"/>
        <v>130</v>
      </c>
      <c r="G11">
        <f t="shared" si="6"/>
        <v>133</v>
      </c>
      <c r="H11">
        <f t="shared" si="7"/>
        <v>134</v>
      </c>
      <c r="I11" t="str">
        <f t="shared" si="8"/>
        <v>Cardinals</v>
      </c>
      <c r="J11">
        <f t="shared" si="0"/>
        <v>6</v>
      </c>
      <c r="K11" t="str">
        <f t="shared" si="0"/>
        <v>Jets</v>
      </c>
      <c r="L11">
        <f t="shared" si="0"/>
        <v>7</v>
      </c>
      <c r="M11" t="str">
        <f t="shared" si="2"/>
        <v>Jets</v>
      </c>
      <c r="N11" t="str">
        <f t="shared" si="3"/>
        <v>insert into GameResult select gs.GameSpreadId,case when ft.TeamOtherName = 'Jets' then ft.TeamId else ut.TeamId end WinnerTeamId, case when ft.TeamOtherName = 'Cardinals' then 6 else 7 end FavoriteScore, case when ut.TeamOtherName = 'Cardinals' then 6 else 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'Cardinals' and ut.TeamOtherName = 'Jets') or (ft.TeamOtherName = 'Jets' and ut.TeamOtherName = 'Cardinals'))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48</v>
      </c>
      <c r="C12" t="str">
        <f t="shared" si="1"/>
        <v>Week 13</v>
      </c>
      <c r="D12">
        <v>14</v>
      </c>
      <c r="E12">
        <f t="shared" si="4"/>
        <v>143</v>
      </c>
      <c r="F12">
        <f t="shared" si="5"/>
        <v>144</v>
      </c>
      <c r="G12">
        <f t="shared" si="6"/>
        <v>147</v>
      </c>
      <c r="H12">
        <f t="shared" si="7"/>
        <v>148</v>
      </c>
      <c r="I12" t="str">
        <f t="shared" si="8"/>
        <v>Buccaneers</v>
      </c>
      <c r="J12">
        <f t="shared" si="0"/>
        <v>23</v>
      </c>
      <c r="K12" t="str">
        <f t="shared" si="0"/>
        <v>Broncos</v>
      </c>
      <c r="L12">
        <f t="shared" si="0"/>
        <v>31</v>
      </c>
      <c r="M12" t="str">
        <f t="shared" si="2"/>
        <v>Broncos</v>
      </c>
      <c r="N12" t="str">
        <f t="shared" si="3"/>
        <v>insert into GameResult select gs.GameSpreadId,case when ft.TeamOtherName = 'Broncos' then ft.TeamId else ut.TeamId end WinnerTeamId, case when ft.TeamOtherName = 'Buccaneers' then 23 else 31 end FavoriteScore, case when ut.TeamOtherName = 'Buccaneers' then 23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'Buccaneers' and ut.TeamOtherName = 'Broncos') or (ft.TeamOtherName = 'Broncos' and ut.TeamOtherName = 'Buccaneers'))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661</v>
      </c>
      <c r="C13" t="str">
        <f t="shared" si="1"/>
        <v>Week 13</v>
      </c>
      <c r="D13">
        <v>14</v>
      </c>
      <c r="E13">
        <f t="shared" si="4"/>
        <v>157</v>
      </c>
      <c r="F13">
        <f t="shared" si="5"/>
        <v>158</v>
      </c>
      <c r="G13">
        <f t="shared" si="6"/>
        <v>161</v>
      </c>
      <c r="H13">
        <f t="shared" si="7"/>
        <v>162</v>
      </c>
      <c r="I13" t="str">
        <f t="shared" si="8"/>
        <v>Steelers</v>
      </c>
      <c r="J13">
        <f t="shared" si="0"/>
        <v>23</v>
      </c>
      <c r="K13" t="str">
        <f t="shared" si="0"/>
        <v>Ravens</v>
      </c>
      <c r="L13">
        <f t="shared" si="0"/>
        <v>20</v>
      </c>
      <c r="M13" t="str">
        <f t="shared" si="2"/>
        <v>Steelers</v>
      </c>
      <c r="N13" t="str">
        <f t="shared" si="3"/>
        <v>insert into GameResult select gs.GameSpreadId,case when ft.TeamOtherName = 'Steelers' then ft.TeamId else ut.TeamId end WinnerTeamId, case when ft.TeamOtherName = 'Steelers' then 23 else 20 end FavoriteScore, case when ut.TeamOtherName = 'Steelers' then 23 else 20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'Steelers' and ut.TeamOtherName = 'Ravens') or (ft.TeamOtherName = 'Ravens' and ut.TeamOtherName = 'Steelers'))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13</v>
      </c>
      <c r="D14">
        <v>14</v>
      </c>
      <c r="E14">
        <f t="shared" si="4"/>
        <v>171</v>
      </c>
      <c r="F14">
        <f t="shared" si="5"/>
        <v>172</v>
      </c>
      <c r="G14">
        <f t="shared" si="6"/>
        <v>175</v>
      </c>
      <c r="H14">
        <f t="shared" si="7"/>
        <v>176</v>
      </c>
      <c r="I14" t="str">
        <f t="shared" si="8"/>
        <v>Bengals</v>
      </c>
      <c r="J14">
        <f t="shared" si="0"/>
        <v>20</v>
      </c>
      <c r="K14" t="str">
        <f t="shared" si="0"/>
        <v>Chargers</v>
      </c>
      <c r="L14">
        <f t="shared" si="0"/>
        <v>13</v>
      </c>
      <c r="M14" t="str">
        <f t="shared" si="2"/>
        <v>Bengals</v>
      </c>
      <c r="N14" t="str">
        <f t="shared" si="3"/>
        <v>insert into GameResult select gs.GameSpreadId,case when ft.TeamOtherName = 'Bengals' then ft.TeamId else ut.TeamId end WinnerTeamId, case when ft.TeamOtherName = 'Bengals' then 20 else 13 end FavoriteScore, case when ut.TeamOtherName = 'Bengals' then 20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'Bengals' and ut.TeamOtherName = 'Chargers') or (ft.TeamOtherName = 'Chargers' and ut.TeamOtherName = 'Bengals'))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662</v>
      </c>
      <c r="C15" t="str">
        <f t="shared" si="1"/>
        <v>Week 13</v>
      </c>
      <c r="D15">
        <v>14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 t="str">
        <f t="shared" si="8"/>
        <v>Browns</v>
      </c>
      <c r="J15">
        <f t="shared" si="0"/>
        <v>20</v>
      </c>
      <c r="K15" t="str">
        <f t="shared" si="0"/>
        <v>Raiders</v>
      </c>
      <c r="L15">
        <f t="shared" si="0"/>
        <v>17</v>
      </c>
      <c r="M15" t="str">
        <f t="shared" si="2"/>
        <v>Browns</v>
      </c>
      <c r="N15" t="str">
        <f t="shared" si="3"/>
        <v>insert into GameResult select gs.GameSpreadId,case when ft.TeamOtherName = 'Browns' then ft.TeamId else ut.TeamId end WinnerTeamId, case when ft.TeamOtherName = 'Browns' then 20 else 17 end FavoriteScore, case when ut.TeamOtherName = 'Browns' then 20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'Browns' and ut.TeamOtherName = 'Raiders') or (ft.TeamOtherName = 'Raiders' and ut.TeamOtherName = 'Browns'))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663</v>
      </c>
      <c r="C16" t="str">
        <f t="shared" si="1"/>
        <v>Week 13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 t="str">
        <f t="shared" si="8"/>
        <v>Eagles</v>
      </c>
      <c r="J16">
        <f t="shared" si="0"/>
        <v>33</v>
      </c>
      <c r="K16" t="str">
        <f t="shared" si="0"/>
        <v>Cowboys</v>
      </c>
      <c r="L16">
        <f t="shared" si="0"/>
        <v>38</v>
      </c>
      <c r="M16" t="str">
        <f t="shared" si="2"/>
        <v>Cowboys</v>
      </c>
      <c r="N16" t="str">
        <f t="shared" si="3"/>
        <v>insert into GameResult select gs.GameSpreadId,case when ft.TeamOtherName = 'Cowboys' then ft.TeamId else ut.TeamId end WinnerTeamId, case when ft.TeamOtherName = 'Eagles' then 33 else 38 end FavoriteScore, case when ut.TeamOtherName = 'Eagles' then 33 else 38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'Eagles' and ut.TeamOtherName = 'Cowboys') or (ft.TeamOtherName = 'Cowboys' and ut.TeamOtherName = 'Eagles'))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60</v>
      </c>
      <c r="C17" t="str">
        <f t="shared" si="1"/>
        <v>Week 13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 t="str">
        <f>VLOOKUP(E17,$A:$B,2,FALSE)</f>
        <v>Giants</v>
      </c>
      <c r="J17">
        <f t="shared" si="0"/>
        <v>16</v>
      </c>
      <c r="K17" t="str">
        <f t="shared" si="0"/>
        <v>Redskins</v>
      </c>
      <c r="L17">
        <f t="shared" si="0"/>
        <v>17</v>
      </c>
      <c r="M17" t="str">
        <f t="shared" si="2"/>
        <v>Redskins</v>
      </c>
      <c r="N17" t="str">
        <f t="shared" si="3"/>
        <v>insert into GameResult select gs.GameSpreadId,case when ft.TeamOtherName = 'Redskins' then ft.TeamId else ut.TeamId end WinnerTeamId, case when ft.TeamOtherName = 'Giants' then 16 else 17 end FavoriteScore, case when ut.TeamOtherName = 'Giants' then 16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'Giants' and ut.TeamOtherName = 'Redskins') or (ft.TeamOtherName = 'Redskins' and ut.TeamOtherName = 'Giants'))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23</v>
      </c>
    </row>
    <row r="19" spans="1:27" x14ac:dyDescent="0.25">
      <c r="A19">
        <v>19</v>
      </c>
      <c r="B19">
        <v>10076</v>
      </c>
    </row>
    <row r="20" spans="1:27" x14ac:dyDescent="0.25">
      <c r="A20">
        <v>20</v>
      </c>
      <c r="B20" t="s">
        <v>664</v>
      </c>
    </row>
    <row r="21" spans="1:27" x14ac:dyDescent="0.25">
      <c r="A21">
        <v>21</v>
      </c>
      <c r="B21" t="s">
        <v>56</v>
      </c>
    </row>
    <row r="22" spans="1:27" x14ac:dyDescent="0.25">
      <c r="A22">
        <v>22</v>
      </c>
      <c r="B22">
        <v>17</v>
      </c>
    </row>
    <row r="23" spans="1:27" x14ac:dyDescent="0.25">
      <c r="A23">
        <v>23</v>
      </c>
      <c r="B23">
        <v>70730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30</v>
      </c>
    </row>
    <row r="26" spans="1:27" x14ac:dyDescent="0.25">
      <c r="A26">
        <v>26</v>
      </c>
      <c r="B26" t="s">
        <v>31</v>
      </c>
    </row>
    <row r="27" spans="1:27" x14ac:dyDescent="0.25">
      <c r="A27">
        <v>27</v>
      </c>
      <c r="B27" t="s">
        <v>665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666</v>
      </c>
    </row>
    <row r="30" spans="1:27" x14ac:dyDescent="0.25">
      <c r="A30">
        <v>30</v>
      </c>
      <c r="B30" t="s">
        <v>660</v>
      </c>
    </row>
    <row r="31" spans="1:27" x14ac:dyDescent="0.25">
      <c r="A31">
        <v>31</v>
      </c>
      <c r="B31" t="s">
        <v>12</v>
      </c>
    </row>
    <row r="32" spans="1:27" x14ac:dyDescent="0.25">
      <c r="A32">
        <v>32</v>
      </c>
      <c r="B32">
        <v>24</v>
      </c>
    </row>
    <row r="33" spans="1:2" x14ac:dyDescent="0.25">
      <c r="A33">
        <v>33</v>
      </c>
      <c r="B33">
        <v>14730</v>
      </c>
    </row>
    <row r="34" spans="1:2" x14ac:dyDescent="0.25">
      <c r="A34">
        <v>34</v>
      </c>
      <c r="B34" t="s">
        <v>667</v>
      </c>
    </row>
    <row r="35" spans="1:2" x14ac:dyDescent="0.25">
      <c r="A35">
        <v>35</v>
      </c>
      <c r="B35" t="s">
        <v>18</v>
      </c>
    </row>
    <row r="36" spans="1:2" x14ac:dyDescent="0.25">
      <c r="A36">
        <v>36</v>
      </c>
      <c r="B36">
        <v>10</v>
      </c>
    </row>
    <row r="37" spans="1:2" x14ac:dyDescent="0.25">
      <c r="A37">
        <v>37</v>
      </c>
      <c r="B37">
        <v>3070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30</v>
      </c>
    </row>
    <row r="40" spans="1:2" x14ac:dyDescent="0.25">
      <c r="A40">
        <v>40</v>
      </c>
      <c r="B40" t="s">
        <v>125</v>
      </c>
    </row>
    <row r="41" spans="1:2" x14ac:dyDescent="0.25">
      <c r="A41">
        <v>41</v>
      </c>
      <c r="B41" t="s">
        <v>668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669</v>
      </c>
    </row>
    <row r="44" spans="1:2" x14ac:dyDescent="0.25">
      <c r="A44">
        <v>44</v>
      </c>
      <c r="B44" t="s">
        <v>670</v>
      </c>
    </row>
    <row r="45" spans="1:2" x14ac:dyDescent="0.25">
      <c r="A45">
        <v>45</v>
      </c>
      <c r="B45" t="s">
        <v>17</v>
      </c>
    </row>
    <row r="46" spans="1:2" x14ac:dyDescent="0.25">
      <c r="A46">
        <v>46</v>
      </c>
      <c r="B46">
        <v>23</v>
      </c>
    </row>
    <row r="47" spans="1:2" x14ac:dyDescent="0.25">
      <c r="A47">
        <v>47</v>
      </c>
      <c r="B47">
        <v>71006</v>
      </c>
    </row>
    <row r="48" spans="1:2" x14ac:dyDescent="0.25">
      <c r="A48">
        <v>48</v>
      </c>
      <c r="B48" t="s">
        <v>659</v>
      </c>
    </row>
    <row r="49" spans="1:2" x14ac:dyDescent="0.25">
      <c r="A49">
        <v>49</v>
      </c>
      <c r="B49" t="s">
        <v>11</v>
      </c>
    </row>
    <row r="50" spans="1:2" x14ac:dyDescent="0.25">
      <c r="A50">
        <v>50</v>
      </c>
      <c r="B50">
        <v>16</v>
      </c>
    </row>
    <row r="51" spans="1:2" x14ac:dyDescent="0.25">
      <c r="A51">
        <v>51</v>
      </c>
      <c r="B51">
        <v>3706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66</v>
      </c>
    </row>
    <row r="54" spans="1:2" x14ac:dyDescent="0.25">
      <c r="A54">
        <v>54</v>
      </c>
      <c r="B54" t="s">
        <v>423</v>
      </c>
    </row>
    <row r="55" spans="1:2" x14ac:dyDescent="0.25">
      <c r="A55">
        <v>55</v>
      </c>
      <c r="B55" t="s">
        <v>671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672</v>
      </c>
    </row>
    <row r="58" spans="1:2" x14ac:dyDescent="0.25">
      <c r="A58">
        <v>58</v>
      </c>
      <c r="B58" t="s">
        <v>673</v>
      </c>
    </row>
    <row r="59" spans="1:2" x14ac:dyDescent="0.25">
      <c r="A59">
        <v>59</v>
      </c>
      <c r="B59" t="s">
        <v>51</v>
      </c>
    </row>
    <row r="60" spans="1:2" x14ac:dyDescent="0.25">
      <c r="A60">
        <v>60</v>
      </c>
      <c r="B60">
        <v>18</v>
      </c>
    </row>
    <row r="61" spans="1:2" x14ac:dyDescent="0.25">
      <c r="A61">
        <v>61</v>
      </c>
      <c r="B61">
        <v>1008</v>
      </c>
    </row>
    <row r="62" spans="1:2" x14ac:dyDescent="0.25">
      <c r="A62">
        <v>62</v>
      </c>
      <c r="B62" t="s">
        <v>659</v>
      </c>
    </row>
    <row r="63" spans="1:2" x14ac:dyDescent="0.25">
      <c r="A63">
        <v>63</v>
      </c>
      <c r="B63" t="s">
        <v>45</v>
      </c>
    </row>
    <row r="64" spans="1:2" x14ac:dyDescent="0.25">
      <c r="A64">
        <v>64</v>
      </c>
      <c r="B64">
        <v>34</v>
      </c>
    </row>
    <row r="65" spans="1:2" x14ac:dyDescent="0.25">
      <c r="A65">
        <v>65</v>
      </c>
      <c r="B65">
        <v>710107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6</v>
      </c>
    </row>
    <row r="68" spans="1:2" x14ac:dyDescent="0.25">
      <c r="A68">
        <v>68</v>
      </c>
      <c r="B68" t="s">
        <v>233</v>
      </c>
    </row>
    <row r="69" spans="1:2" x14ac:dyDescent="0.25">
      <c r="A69">
        <v>69</v>
      </c>
      <c r="B69" t="s">
        <v>674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675</v>
      </c>
    </row>
    <row r="72" spans="1:2" x14ac:dyDescent="0.25">
      <c r="A72">
        <v>72</v>
      </c>
      <c r="B72" t="s">
        <v>664</v>
      </c>
    </row>
    <row r="73" spans="1:2" x14ac:dyDescent="0.25">
      <c r="A73">
        <v>73</v>
      </c>
      <c r="B73" t="s">
        <v>55</v>
      </c>
    </row>
    <row r="74" spans="1:2" x14ac:dyDescent="0.25">
      <c r="A74">
        <v>74</v>
      </c>
      <c r="B74">
        <v>35</v>
      </c>
    </row>
    <row r="75" spans="1:2" x14ac:dyDescent="0.25">
      <c r="A75">
        <v>75</v>
      </c>
      <c r="B75">
        <v>77714</v>
      </c>
    </row>
    <row r="76" spans="1:2" x14ac:dyDescent="0.25">
      <c r="A76">
        <v>76</v>
      </c>
      <c r="B76" t="s">
        <v>667</v>
      </c>
    </row>
    <row r="77" spans="1:2" x14ac:dyDescent="0.25">
      <c r="A77">
        <v>77</v>
      </c>
      <c r="B77" t="s">
        <v>24</v>
      </c>
    </row>
    <row r="78" spans="1:2" x14ac:dyDescent="0.25">
      <c r="A78">
        <v>78</v>
      </c>
      <c r="B78">
        <v>33</v>
      </c>
    </row>
    <row r="79" spans="1:2" x14ac:dyDescent="0.25">
      <c r="A79">
        <v>79</v>
      </c>
      <c r="B79">
        <v>101373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110</v>
      </c>
    </row>
    <row r="82" spans="1:2" x14ac:dyDescent="0.25">
      <c r="A82">
        <v>82</v>
      </c>
      <c r="B82" t="s">
        <v>336</v>
      </c>
    </row>
    <row r="83" spans="1:2" x14ac:dyDescent="0.25">
      <c r="A83">
        <v>83</v>
      </c>
      <c r="B83" t="s">
        <v>676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677</v>
      </c>
    </row>
    <row r="86" spans="1:2" x14ac:dyDescent="0.25">
      <c r="A86">
        <v>86</v>
      </c>
      <c r="B86" t="s">
        <v>678</v>
      </c>
    </row>
    <row r="87" spans="1:2" x14ac:dyDescent="0.25">
      <c r="A87">
        <v>87</v>
      </c>
      <c r="B87" t="s">
        <v>64</v>
      </c>
    </row>
    <row r="88" spans="1:2" x14ac:dyDescent="0.25">
      <c r="A88">
        <v>88</v>
      </c>
      <c r="B88">
        <v>21</v>
      </c>
    </row>
    <row r="89" spans="1:2" x14ac:dyDescent="0.25">
      <c r="A89">
        <v>89</v>
      </c>
      <c r="B89">
        <v>7707</v>
      </c>
    </row>
    <row r="90" spans="1:2" x14ac:dyDescent="0.25">
      <c r="A90">
        <v>90</v>
      </c>
      <c r="B90" t="s">
        <v>673</v>
      </c>
    </row>
    <row r="91" spans="1:2" x14ac:dyDescent="0.25">
      <c r="A91">
        <v>91</v>
      </c>
      <c r="B91" t="s">
        <v>41</v>
      </c>
    </row>
    <row r="92" spans="1:2" x14ac:dyDescent="0.25">
      <c r="A92">
        <v>92</v>
      </c>
      <c r="B92">
        <v>27</v>
      </c>
    </row>
    <row r="93" spans="1:2" x14ac:dyDescent="0.25">
      <c r="A93">
        <v>93</v>
      </c>
      <c r="B93">
        <v>10773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19</v>
      </c>
    </row>
    <row r="96" spans="1:2" x14ac:dyDescent="0.25">
      <c r="A96">
        <v>96</v>
      </c>
      <c r="B96" t="s">
        <v>72</v>
      </c>
    </row>
    <row r="97" spans="1:2" x14ac:dyDescent="0.25">
      <c r="A97">
        <v>97</v>
      </c>
      <c r="B97" t="s">
        <v>679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680</v>
      </c>
    </row>
    <row r="100" spans="1:2" x14ac:dyDescent="0.25">
      <c r="A100">
        <v>100</v>
      </c>
      <c r="B100" t="s">
        <v>681</v>
      </c>
    </row>
    <row r="101" spans="1:2" x14ac:dyDescent="0.25">
      <c r="A101">
        <v>101</v>
      </c>
      <c r="B101" t="s">
        <v>52</v>
      </c>
    </row>
    <row r="102" spans="1:2" x14ac:dyDescent="0.25">
      <c r="A102">
        <v>102</v>
      </c>
      <c r="B102">
        <v>14</v>
      </c>
    </row>
    <row r="103" spans="1:2" x14ac:dyDescent="0.25">
      <c r="A103">
        <v>103</v>
      </c>
      <c r="B103">
        <v>1400</v>
      </c>
    </row>
    <row r="104" spans="1:2" x14ac:dyDescent="0.25">
      <c r="A104">
        <v>104</v>
      </c>
      <c r="B104" t="s">
        <v>664</v>
      </c>
    </row>
    <row r="105" spans="1:2" x14ac:dyDescent="0.25">
      <c r="A105">
        <v>105</v>
      </c>
      <c r="B105" t="s">
        <v>71</v>
      </c>
    </row>
    <row r="106" spans="1:2" x14ac:dyDescent="0.25">
      <c r="A106">
        <v>106</v>
      </c>
      <c r="B106">
        <v>23</v>
      </c>
    </row>
    <row r="107" spans="1:2" x14ac:dyDescent="0.25">
      <c r="A107">
        <v>107</v>
      </c>
      <c r="B107">
        <v>100103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53</v>
      </c>
    </row>
    <row r="110" spans="1:2" x14ac:dyDescent="0.25">
      <c r="A110">
        <v>110</v>
      </c>
      <c r="B110" t="s">
        <v>549</v>
      </c>
    </row>
    <row r="111" spans="1:2" x14ac:dyDescent="0.25">
      <c r="A111">
        <v>111</v>
      </c>
      <c r="B111" t="s">
        <v>682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683</v>
      </c>
    </row>
    <row r="114" spans="1:2" x14ac:dyDescent="0.25">
      <c r="A114">
        <v>114</v>
      </c>
      <c r="B114" t="s">
        <v>684</v>
      </c>
    </row>
    <row r="115" spans="1:2" x14ac:dyDescent="0.25">
      <c r="A115">
        <v>115</v>
      </c>
      <c r="B115" t="s">
        <v>70</v>
      </c>
    </row>
    <row r="116" spans="1:2" x14ac:dyDescent="0.25">
      <c r="A116">
        <v>116</v>
      </c>
      <c r="B116">
        <v>13</v>
      </c>
    </row>
    <row r="117" spans="1:2" x14ac:dyDescent="0.25">
      <c r="A117">
        <v>117</v>
      </c>
      <c r="B117">
        <v>70060</v>
      </c>
    </row>
    <row r="118" spans="1:2" x14ac:dyDescent="0.25">
      <c r="A118">
        <v>118</v>
      </c>
      <c r="B118" t="s">
        <v>685</v>
      </c>
    </row>
    <row r="119" spans="1:2" x14ac:dyDescent="0.25">
      <c r="A119">
        <v>119</v>
      </c>
      <c r="B119" t="s">
        <v>23</v>
      </c>
    </row>
    <row r="120" spans="1:2" x14ac:dyDescent="0.25">
      <c r="A120">
        <v>120</v>
      </c>
      <c r="B120">
        <v>16</v>
      </c>
    </row>
    <row r="121" spans="1:2" x14ac:dyDescent="0.25">
      <c r="A121">
        <v>121</v>
      </c>
      <c r="B121">
        <v>2113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53</v>
      </c>
    </row>
    <row r="124" spans="1:2" x14ac:dyDescent="0.25">
      <c r="A124">
        <v>124</v>
      </c>
      <c r="B124" t="s">
        <v>98</v>
      </c>
    </row>
    <row r="125" spans="1:2" x14ac:dyDescent="0.25">
      <c r="A125">
        <v>125</v>
      </c>
      <c r="B125" t="s">
        <v>686</v>
      </c>
    </row>
    <row r="126" spans="1:2" x14ac:dyDescent="0.25">
      <c r="A126">
        <v>126</v>
      </c>
      <c r="B126" t="s">
        <v>9</v>
      </c>
    </row>
    <row r="127" spans="1:2" x14ac:dyDescent="0.25">
      <c r="A127">
        <v>127</v>
      </c>
      <c r="B127" t="s">
        <v>687</v>
      </c>
    </row>
    <row r="128" spans="1:2" x14ac:dyDescent="0.25">
      <c r="A128">
        <v>128</v>
      </c>
      <c r="B128" t="s">
        <v>667</v>
      </c>
    </row>
    <row r="129" spans="1:2" x14ac:dyDescent="0.25">
      <c r="A129">
        <v>129</v>
      </c>
      <c r="B129" t="s">
        <v>61</v>
      </c>
    </row>
    <row r="130" spans="1:2" x14ac:dyDescent="0.25">
      <c r="A130">
        <v>130</v>
      </c>
      <c r="B130">
        <v>6</v>
      </c>
    </row>
    <row r="131" spans="1:2" x14ac:dyDescent="0.25">
      <c r="A131">
        <v>131</v>
      </c>
      <c r="B131">
        <v>303</v>
      </c>
    </row>
    <row r="132" spans="1:2" x14ac:dyDescent="0.25">
      <c r="A132">
        <v>132</v>
      </c>
      <c r="B132" t="s">
        <v>659</v>
      </c>
    </row>
    <row r="133" spans="1:2" x14ac:dyDescent="0.25">
      <c r="A133">
        <v>133</v>
      </c>
      <c r="B133" t="s">
        <v>46</v>
      </c>
    </row>
    <row r="134" spans="1:2" x14ac:dyDescent="0.25">
      <c r="A134">
        <v>134</v>
      </c>
      <c r="B134">
        <v>7</v>
      </c>
    </row>
    <row r="135" spans="1:2" x14ac:dyDescent="0.25">
      <c r="A135">
        <v>135</v>
      </c>
      <c r="B135">
        <v>7</v>
      </c>
    </row>
    <row r="136" spans="1:2" x14ac:dyDescent="0.25">
      <c r="A136">
        <v>136</v>
      </c>
      <c r="B136" t="s">
        <v>5</v>
      </c>
    </row>
    <row r="137" spans="1:2" x14ac:dyDescent="0.25">
      <c r="A137">
        <v>137</v>
      </c>
      <c r="B137" t="s">
        <v>82</v>
      </c>
    </row>
    <row r="138" spans="1:2" x14ac:dyDescent="0.25">
      <c r="A138">
        <v>138</v>
      </c>
      <c r="B138" t="s">
        <v>688</v>
      </c>
    </row>
    <row r="139" spans="1:2" x14ac:dyDescent="0.25">
      <c r="A139">
        <v>139</v>
      </c>
      <c r="B139" t="s">
        <v>689</v>
      </c>
    </row>
    <row r="140" spans="1:2" x14ac:dyDescent="0.25">
      <c r="A140">
        <v>140</v>
      </c>
      <c r="B140" t="s">
        <v>9</v>
      </c>
    </row>
    <row r="141" spans="1:2" x14ac:dyDescent="0.25">
      <c r="A141">
        <v>141</v>
      </c>
      <c r="B141" t="s">
        <v>690</v>
      </c>
    </row>
    <row r="142" spans="1:2" x14ac:dyDescent="0.25">
      <c r="A142">
        <v>142</v>
      </c>
      <c r="B142" t="s">
        <v>681</v>
      </c>
    </row>
    <row r="143" spans="1:2" x14ac:dyDescent="0.25">
      <c r="A143">
        <v>143</v>
      </c>
      <c r="B143" t="s">
        <v>65</v>
      </c>
    </row>
    <row r="144" spans="1:2" x14ac:dyDescent="0.25">
      <c r="A144">
        <v>144</v>
      </c>
      <c r="B144">
        <v>23</v>
      </c>
    </row>
    <row r="145" spans="1:2" x14ac:dyDescent="0.25">
      <c r="A145">
        <v>145</v>
      </c>
      <c r="B145">
        <v>100013</v>
      </c>
    </row>
    <row r="146" spans="1:2" x14ac:dyDescent="0.25">
      <c r="A146">
        <v>146</v>
      </c>
      <c r="B146" t="s">
        <v>670</v>
      </c>
    </row>
    <row r="147" spans="1:2" x14ac:dyDescent="0.25">
      <c r="A147">
        <v>147</v>
      </c>
      <c r="B147" t="s">
        <v>76</v>
      </c>
    </row>
    <row r="148" spans="1:2" x14ac:dyDescent="0.25">
      <c r="A148">
        <v>148</v>
      </c>
      <c r="B148">
        <v>31</v>
      </c>
    </row>
    <row r="149" spans="1:2" x14ac:dyDescent="0.25">
      <c r="A149">
        <v>149</v>
      </c>
      <c r="B149">
        <v>70213</v>
      </c>
    </row>
    <row r="150" spans="1:2" x14ac:dyDescent="0.25">
      <c r="A150">
        <v>150</v>
      </c>
      <c r="B150" t="s">
        <v>5</v>
      </c>
    </row>
    <row r="151" spans="1:2" x14ac:dyDescent="0.25">
      <c r="A151">
        <v>151</v>
      </c>
      <c r="B151" t="s">
        <v>19</v>
      </c>
    </row>
    <row r="152" spans="1:2" x14ac:dyDescent="0.25">
      <c r="A152">
        <v>152</v>
      </c>
      <c r="B152" t="s">
        <v>255</v>
      </c>
    </row>
    <row r="153" spans="1:2" x14ac:dyDescent="0.25">
      <c r="A153">
        <v>153</v>
      </c>
      <c r="B153" t="s">
        <v>691</v>
      </c>
    </row>
    <row r="154" spans="1:2" x14ac:dyDescent="0.25">
      <c r="A154">
        <v>154</v>
      </c>
      <c r="B154" t="s">
        <v>9</v>
      </c>
    </row>
    <row r="155" spans="1:2" x14ac:dyDescent="0.25">
      <c r="A155">
        <v>155</v>
      </c>
      <c r="B155" t="s">
        <v>692</v>
      </c>
    </row>
    <row r="156" spans="1:2" x14ac:dyDescent="0.25">
      <c r="A156">
        <v>156</v>
      </c>
      <c r="B156" t="s">
        <v>663</v>
      </c>
    </row>
    <row r="157" spans="1:2" x14ac:dyDescent="0.25">
      <c r="A157">
        <v>157</v>
      </c>
      <c r="B157" t="s">
        <v>75</v>
      </c>
    </row>
    <row r="158" spans="1:2" x14ac:dyDescent="0.25">
      <c r="A158">
        <v>158</v>
      </c>
      <c r="B158">
        <v>23</v>
      </c>
    </row>
    <row r="159" spans="1:2" x14ac:dyDescent="0.25">
      <c r="A159">
        <v>159</v>
      </c>
      <c r="B159">
        <v>33710</v>
      </c>
    </row>
    <row r="160" spans="1:2" x14ac:dyDescent="0.25">
      <c r="A160">
        <v>160</v>
      </c>
      <c r="B160" t="s">
        <v>670</v>
      </c>
    </row>
    <row r="161" spans="1:2" x14ac:dyDescent="0.25">
      <c r="A161">
        <v>161</v>
      </c>
      <c r="B161" t="s">
        <v>81</v>
      </c>
    </row>
    <row r="162" spans="1:2" x14ac:dyDescent="0.25">
      <c r="A162">
        <v>162</v>
      </c>
      <c r="B162">
        <v>20</v>
      </c>
    </row>
    <row r="163" spans="1:2" x14ac:dyDescent="0.25">
      <c r="A163">
        <v>163</v>
      </c>
      <c r="B163">
        <v>1370</v>
      </c>
    </row>
    <row r="164" spans="1:2" x14ac:dyDescent="0.25">
      <c r="A164">
        <v>164</v>
      </c>
      <c r="B164" t="s">
        <v>5</v>
      </c>
    </row>
    <row r="165" spans="1:2" x14ac:dyDescent="0.25">
      <c r="A165">
        <v>165</v>
      </c>
      <c r="B165" t="s">
        <v>261</v>
      </c>
    </row>
    <row r="166" spans="1:2" x14ac:dyDescent="0.25">
      <c r="A166">
        <v>166</v>
      </c>
      <c r="B166" t="s">
        <v>31</v>
      </c>
    </row>
    <row r="167" spans="1:2" x14ac:dyDescent="0.25">
      <c r="A167">
        <v>167</v>
      </c>
      <c r="B167" t="s">
        <v>693</v>
      </c>
    </row>
    <row r="168" spans="1:2" x14ac:dyDescent="0.25">
      <c r="A168">
        <v>168</v>
      </c>
      <c r="B168" t="s">
        <v>9</v>
      </c>
    </row>
    <row r="169" spans="1:2" x14ac:dyDescent="0.25">
      <c r="A169">
        <v>169</v>
      </c>
      <c r="B169" t="s">
        <v>694</v>
      </c>
    </row>
    <row r="170" spans="1:2" x14ac:dyDescent="0.25">
      <c r="A170">
        <v>170</v>
      </c>
      <c r="B170" t="s">
        <v>663</v>
      </c>
    </row>
    <row r="171" spans="1:2" x14ac:dyDescent="0.25">
      <c r="A171">
        <v>171</v>
      </c>
      <c r="B171" t="s">
        <v>80</v>
      </c>
    </row>
    <row r="172" spans="1:2" x14ac:dyDescent="0.25">
      <c r="A172">
        <v>172</v>
      </c>
      <c r="B172">
        <v>20</v>
      </c>
    </row>
    <row r="173" spans="1:2" x14ac:dyDescent="0.25">
      <c r="A173">
        <v>173</v>
      </c>
      <c r="B173">
        <v>73010</v>
      </c>
    </row>
    <row r="174" spans="1:2" x14ac:dyDescent="0.25">
      <c r="A174">
        <v>174</v>
      </c>
      <c r="B174" t="s">
        <v>667</v>
      </c>
    </row>
    <row r="175" spans="1:2" x14ac:dyDescent="0.25">
      <c r="A175">
        <v>175</v>
      </c>
      <c r="B175" t="s">
        <v>84</v>
      </c>
    </row>
    <row r="176" spans="1:2" x14ac:dyDescent="0.25">
      <c r="A176">
        <v>176</v>
      </c>
      <c r="B176">
        <v>13</v>
      </c>
    </row>
    <row r="177" spans="1:2" x14ac:dyDescent="0.25">
      <c r="A177">
        <v>177</v>
      </c>
      <c r="B177">
        <v>1300</v>
      </c>
    </row>
    <row r="178" spans="1:2" x14ac:dyDescent="0.25">
      <c r="A178">
        <v>178</v>
      </c>
      <c r="B178" t="s">
        <v>5</v>
      </c>
    </row>
    <row r="179" spans="1:2" x14ac:dyDescent="0.25">
      <c r="A179">
        <v>179</v>
      </c>
      <c r="B179" t="s">
        <v>102</v>
      </c>
    </row>
    <row r="180" spans="1:2" x14ac:dyDescent="0.25">
      <c r="A180">
        <v>180</v>
      </c>
      <c r="B180" t="s">
        <v>222</v>
      </c>
    </row>
    <row r="181" spans="1:2" x14ac:dyDescent="0.25">
      <c r="A181">
        <v>181</v>
      </c>
      <c r="B181" t="s">
        <v>695</v>
      </c>
    </row>
    <row r="182" spans="1:2" x14ac:dyDescent="0.25">
      <c r="A182">
        <v>182</v>
      </c>
      <c r="B182" t="s">
        <v>9</v>
      </c>
    </row>
    <row r="183" spans="1:2" x14ac:dyDescent="0.25">
      <c r="A183">
        <v>183</v>
      </c>
      <c r="B183" t="s">
        <v>696</v>
      </c>
    </row>
    <row r="184" spans="1:2" x14ac:dyDescent="0.25">
      <c r="A184">
        <v>184</v>
      </c>
      <c r="B184" t="s">
        <v>667</v>
      </c>
    </row>
    <row r="185" spans="1:2" x14ac:dyDescent="0.25">
      <c r="A185">
        <v>185</v>
      </c>
      <c r="B185" t="s">
        <v>35</v>
      </c>
    </row>
    <row r="186" spans="1:2" x14ac:dyDescent="0.25">
      <c r="A186">
        <v>186</v>
      </c>
      <c r="B186">
        <v>20</v>
      </c>
    </row>
    <row r="187" spans="1:2" x14ac:dyDescent="0.25">
      <c r="A187">
        <v>187</v>
      </c>
      <c r="B187">
        <v>1037</v>
      </c>
    </row>
    <row r="188" spans="1:2" x14ac:dyDescent="0.25">
      <c r="A188">
        <v>188</v>
      </c>
      <c r="B188" t="s">
        <v>678</v>
      </c>
    </row>
    <row r="189" spans="1:2" x14ac:dyDescent="0.25">
      <c r="A189">
        <v>189</v>
      </c>
      <c r="B189" t="s">
        <v>85</v>
      </c>
    </row>
    <row r="190" spans="1:2" x14ac:dyDescent="0.25">
      <c r="A190">
        <v>190</v>
      </c>
      <c r="B190">
        <v>17</v>
      </c>
    </row>
    <row r="191" spans="1:2" x14ac:dyDescent="0.25">
      <c r="A191">
        <v>191</v>
      </c>
      <c r="B191">
        <v>377</v>
      </c>
    </row>
    <row r="192" spans="1:2" x14ac:dyDescent="0.25">
      <c r="A192">
        <v>192</v>
      </c>
      <c r="B192" t="s">
        <v>5</v>
      </c>
    </row>
    <row r="193" spans="1:2" x14ac:dyDescent="0.25">
      <c r="A193">
        <v>193</v>
      </c>
      <c r="B193" t="s">
        <v>13</v>
      </c>
    </row>
    <row r="194" spans="1:2" x14ac:dyDescent="0.25">
      <c r="A194">
        <v>194</v>
      </c>
      <c r="B194" t="s">
        <v>287</v>
      </c>
    </row>
    <row r="195" spans="1:2" x14ac:dyDescent="0.25">
      <c r="A195">
        <v>195</v>
      </c>
      <c r="B195" t="s">
        <v>697</v>
      </c>
    </row>
    <row r="196" spans="1:2" x14ac:dyDescent="0.25">
      <c r="A196">
        <v>196</v>
      </c>
      <c r="B196" t="s">
        <v>9</v>
      </c>
    </row>
    <row r="197" spans="1:2" x14ac:dyDescent="0.25">
      <c r="A197">
        <v>197</v>
      </c>
      <c r="B197" t="s">
        <v>698</v>
      </c>
    </row>
    <row r="198" spans="1:2" x14ac:dyDescent="0.25">
      <c r="A198">
        <v>198</v>
      </c>
      <c r="B198" t="s">
        <v>678</v>
      </c>
    </row>
    <row r="199" spans="1:2" x14ac:dyDescent="0.25">
      <c r="A199">
        <v>199</v>
      </c>
      <c r="B199" t="s">
        <v>34</v>
      </c>
    </row>
    <row r="200" spans="1:2" x14ac:dyDescent="0.25">
      <c r="A200">
        <v>200</v>
      </c>
      <c r="B200">
        <v>33</v>
      </c>
    </row>
    <row r="201" spans="1:2" x14ac:dyDescent="0.25">
      <c r="A201">
        <v>201</v>
      </c>
      <c r="B201">
        <v>71079</v>
      </c>
    </row>
    <row r="202" spans="1:2" x14ac:dyDescent="0.25">
      <c r="A202">
        <v>202</v>
      </c>
      <c r="B202" t="s">
        <v>681</v>
      </c>
    </row>
    <row r="203" spans="1:2" x14ac:dyDescent="0.25">
      <c r="A203">
        <v>203</v>
      </c>
      <c r="B203" t="s">
        <v>2</v>
      </c>
    </row>
    <row r="204" spans="1:2" x14ac:dyDescent="0.25">
      <c r="A204">
        <v>204</v>
      </c>
      <c r="B204">
        <v>38</v>
      </c>
    </row>
    <row r="205" spans="1:2" x14ac:dyDescent="0.25">
      <c r="A205">
        <v>205</v>
      </c>
      <c r="B205">
        <v>10721</v>
      </c>
    </row>
    <row r="206" spans="1:2" x14ac:dyDescent="0.25">
      <c r="A206">
        <v>206</v>
      </c>
      <c r="B206" t="s">
        <v>5</v>
      </c>
    </row>
    <row r="207" spans="1:2" x14ac:dyDescent="0.25">
      <c r="A207">
        <v>207</v>
      </c>
      <c r="B207" t="s">
        <v>193</v>
      </c>
    </row>
    <row r="208" spans="1:2" x14ac:dyDescent="0.25">
      <c r="A208">
        <v>208</v>
      </c>
      <c r="B208" t="s">
        <v>98</v>
      </c>
    </row>
    <row r="209" spans="1:2" x14ac:dyDescent="0.25">
      <c r="A209">
        <v>209</v>
      </c>
      <c r="B209" t="s">
        <v>699</v>
      </c>
    </row>
    <row r="210" spans="1:2" x14ac:dyDescent="0.25">
      <c r="A210">
        <v>210</v>
      </c>
      <c r="B210" t="s">
        <v>9</v>
      </c>
    </row>
    <row r="211" spans="1:2" x14ac:dyDescent="0.25">
      <c r="A211">
        <v>211</v>
      </c>
      <c r="B211" t="s">
        <v>700</v>
      </c>
    </row>
    <row r="212" spans="1:2" x14ac:dyDescent="0.25">
      <c r="A212">
        <v>212</v>
      </c>
      <c r="B212" t="s">
        <v>663</v>
      </c>
    </row>
    <row r="213" spans="1:2" x14ac:dyDescent="0.25">
      <c r="A213">
        <v>213</v>
      </c>
      <c r="B213" t="s">
        <v>4</v>
      </c>
    </row>
    <row r="214" spans="1:2" x14ac:dyDescent="0.25">
      <c r="A214">
        <v>214</v>
      </c>
      <c r="B214">
        <v>16</v>
      </c>
    </row>
    <row r="215" spans="1:2" x14ac:dyDescent="0.25">
      <c r="A215">
        <v>215</v>
      </c>
      <c r="B215">
        <v>31030</v>
      </c>
    </row>
    <row r="216" spans="1:2" x14ac:dyDescent="0.25">
      <c r="A216">
        <v>216</v>
      </c>
      <c r="B216" t="s">
        <v>681</v>
      </c>
    </row>
    <row r="217" spans="1:2" x14ac:dyDescent="0.25">
      <c r="A217">
        <v>217</v>
      </c>
      <c r="B217" t="s">
        <v>28</v>
      </c>
    </row>
    <row r="218" spans="1:2" x14ac:dyDescent="0.25">
      <c r="A218">
        <v>218</v>
      </c>
      <c r="B218">
        <v>17</v>
      </c>
    </row>
    <row r="219" spans="1:2" x14ac:dyDescent="0.25">
      <c r="A219">
        <v>219</v>
      </c>
      <c r="B219">
        <v>7307</v>
      </c>
    </row>
    <row r="220" spans="1:2" x14ac:dyDescent="0.25">
      <c r="A220">
        <v>220</v>
      </c>
      <c r="B220" t="s">
        <v>5</v>
      </c>
    </row>
    <row r="221" spans="1:2" x14ac:dyDescent="0.25">
      <c r="A221">
        <v>221</v>
      </c>
      <c r="B221" t="s">
        <v>19</v>
      </c>
    </row>
    <row r="222" spans="1:2" x14ac:dyDescent="0.25">
      <c r="A222">
        <v>222</v>
      </c>
      <c r="B222" t="s">
        <v>298</v>
      </c>
    </row>
    <row r="223" spans="1:2" x14ac:dyDescent="0.25">
      <c r="A223">
        <v>223</v>
      </c>
      <c r="B223" t="s">
        <v>701</v>
      </c>
    </row>
    <row r="224" spans="1:2" x14ac:dyDescent="0.25">
      <c r="A224">
        <v>224</v>
      </c>
      <c r="B22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4"/>
  <sheetViews>
    <sheetView workbookViewId="0">
      <selection activeCell="N2" sqref="N2:N17"/>
    </sheetView>
  </sheetViews>
  <sheetFormatPr defaultRowHeight="15" x14ac:dyDescent="0.25"/>
  <cols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</cols>
  <sheetData>
    <row r="1" spans="1:27" x14ac:dyDescent="0.25">
      <c r="A1">
        <v>1</v>
      </c>
      <c r="B1" t="s">
        <v>612</v>
      </c>
      <c r="C1" t="s">
        <v>164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613</v>
      </c>
      <c r="C2" t="str">
        <f>C1</f>
        <v>Week 12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Texans</v>
      </c>
      <c r="J2">
        <f t="shared" ref="J2:L17" si="0">VLOOKUP(F2,$A:$B,2,FALSE)</f>
        <v>34</v>
      </c>
      <c r="K2" t="str">
        <f t="shared" si="0"/>
        <v>Lions</v>
      </c>
      <c r="L2">
        <f t="shared" si="0"/>
        <v>31</v>
      </c>
      <c r="M2" t="str">
        <f>IF(J2=L2,"No Bet",IF(J2&gt;L2,I2,K2))</f>
        <v>Texans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'Texans' then ft.TeamId else ut.TeamId end WinnerTeamId, case when ft.TeamOtherName = 'Texans' then 34 else 31 end FavoriteScore, case when ut.TeamOtherName = 'Texans' then 34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'Texans' and ut.TeamOtherName = 'Lions') or (ft.TeamOtherName = 'Lions' and ut.TeamOtherName = 'Texans'))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12</v>
      </c>
      <c r="C3" t="str">
        <f t="shared" ref="C3:C17" si="1">C2</f>
        <v>Week 12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Redskins</v>
      </c>
      <c r="J3">
        <f t="shared" si="0"/>
        <v>38</v>
      </c>
      <c r="K3" t="str">
        <f t="shared" si="0"/>
        <v>Cowboys</v>
      </c>
      <c r="L3">
        <f t="shared" si="0"/>
        <v>31</v>
      </c>
      <c r="M3" t="str">
        <f t="shared" ref="M3:M17" si="2">IF(J3=L3,"No Bet",IF(J3&gt;L3,I3,K3))</f>
        <v>Redskins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'Redskins' then ft.TeamId else ut.TeamId end WinnerTeamId, case when ft.TeamOtherName = 'Redskins' then 38 else 31 end FavoriteScore, case when ut.TeamOtherName = 'Redskins' then 38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'Redskins' and ut.TeamOtherName = 'Cowboys') or (ft.TeamOtherName = 'Cowboys' and ut.TeamOtherName = 'Redskins'))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34</v>
      </c>
      <c r="C4" t="str">
        <f t="shared" si="1"/>
        <v>Week 12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Patriots</v>
      </c>
      <c r="J4">
        <f t="shared" si="0"/>
        <v>49</v>
      </c>
      <c r="K4" t="str">
        <f>VLOOKUP(G4,$A:$B,2,FALSE)</f>
        <v>Jets</v>
      </c>
      <c r="L4">
        <f t="shared" si="0"/>
        <v>19</v>
      </c>
      <c r="M4" t="str">
        <f t="shared" si="2"/>
        <v>Patriots</v>
      </c>
      <c r="N4" t="str">
        <f t="shared" si="3"/>
        <v>insert into GameResult select gs.GameSpreadId,case when ft.TeamOtherName = 'Patriots' then ft.TeamId else ut.TeamId end WinnerTeamId, case when ft.TeamOtherName = 'Patriots' then 49 else 19 end FavoriteScore, case when ut.TeamOtherName = 'Patriots' then 49 else 19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'Patriots' and ut.TeamOtherName = 'Jets') or (ft.TeamOtherName = 'Jets' and ut.TeamOtherName = 'Patriots'))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141073</v>
      </c>
      <c r="C5" t="str">
        <f t="shared" si="1"/>
        <v>Week 12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Bills</v>
      </c>
      <c r="J5">
        <f t="shared" si="0"/>
        <v>13</v>
      </c>
      <c r="K5" t="str">
        <f t="shared" si="0"/>
        <v>Colts</v>
      </c>
      <c r="L5">
        <f t="shared" si="0"/>
        <v>20</v>
      </c>
      <c r="M5" t="str">
        <f t="shared" si="2"/>
        <v>Colts</v>
      </c>
      <c r="N5" t="str">
        <f t="shared" si="3"/>
        <v>insert into GameResult select gs.GameSpreadId,case when ft.TeamOtherName = 'Colts' then ft.TeamId else ut.TeamId end WinnerTeamId, case when ft.TeamOtherName = 'Bills' then 13 else 20 end FavoriteScore, case when ut.TeamOtherName = 'Bills' then 13 else 20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'Bills' and ut.TeamOtherName = 'Colts') or (ft.TeamOtherName = 'Colts' and ut.TeamOtherName = 'Bills'))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614</v>
      </c>
      <c r="C6" t="str">
        <f t="shared" si="1"/>
        <v>Week 12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Seahawks</v>
      </c>
      <c r="J6">
        <f t="shared" si="0"/>
        <v>21</v>
      </c>
      <c r="K6" t="str">
        <f t="shared" si="0"/>
        <v>Dolphins</v>
      </c>
      <c r="L6">
        <f t="shared" si="0"/>
        <v>24</v>
      </c>
      <c r="M6" t="str">
        <f t="shared" si="2"/>
        <v>Dolphins</v>
      </c>
      <c r="N6" t="str">
        <f t="shared" si="3"/>
        <v>insert into GameResult select gs.GameSpreadId,case when ft.TeamOtherName = 'Dolphins' then ft.TeamId else ut.TeamId end WinnerTeamId, case when ft.TeamOtherName = 'Seahawks' then 21 else 24 end FavoriteScore, case when ut.TeamOtherName = 'Seahawks' then 21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'Seahawks' and ut.TeamOtherName = 'Dolphins') or (ft.TeamOtherName = 'Dolphins' and ut.TeamOtherName = 'Seahawks'))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24</v>
      </c>
      <c r="C7" t="str">
        <f t="shared" si="1"/>
        <v>Week 12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Falcons</v>
      </c>
      <c r="J7">
        <f t="shared" si="0"/>
        <v>24</v>
      </c>
      <c r="K7" t="str">
        <f t="shared" si="0"/>
        <v>Buccaneers</v>
      </c>
      <c r="L7">
        <f t="shared" si="0"/>
        <v>23</v>
      </c>
      <c r="M7" t="str">
        <f t="shared" si="2"/>
        <v>Falcons</v>
      </c>
      <c r="N7" t="str">
        <f t="shared" si="3"/>
        <v>insert into GameResult select gs.GameSpreadId,case when ft.TeamOtherName = 'Falcons' then ft.TeamId else ut.TeamId end WinnerTeamId, case when ft.TeamOtherName = 'Falcons' then 24 else 23 end FavoriteScore, case when ut.TeamOtherName = 'Falcons' then 24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'Falcons' and ut.TeamOtherName = 'Buccaneers') or (ft.TeamOtherName = 'Buccaneers' and ut.TeamOtherName = 'Falcons'))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31</v>
      </c>
      <c r="C8" t="str">
        <f t="shared" si="1"/>
        <v>Week 12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Raiders</v>
      </c>
      <c r="J8">
        <f t="shared" si="0"/>
        <v>10</v>
      </c>
      <c r="K8" t="str">
        <f t="shared" si="0"/>
        <v>Bengals</v>
      </c>
      <c r="L8">
        <f t="shared" si="0"/>
        <v>34</v>
      </c>
      <c r="M8" t="str">
        <f t="shared" si="2"/>
        <v>Bengals</v>
      </c>
      <c r="N8" t="str">
        <f t="shared" si="3"/>
        <v>insert into GameResult select gs.GameSpreadId,case when ft.TeamOtherName = 'Bengals' then ft.TeamId else ut.TeamId end WinnerTeamId, case when ft.TeamOtherName = 'Raiders' then 10 else 34 end FavoriteScore, case when ut.TeamOtherName = 'Raiders' then 10 else 34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'Raiders' and ut.TeamOtherName = 'Bengals') or (ft.TeamOtherName = 'Bengals' and ut.TeamOtherName = 'Raiders'))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714370</v>
      </c>
      <c r="C9" t="str">
        <f t="shared" si="1"/>
        <v>Week 12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Steelers</v>
      </c>
      <c r="J9">
        <f t="shared" si="0"/>
        <v>14</v>
      </c>
      <c r="K9" t="str">
        <f t="shared" si="0"/>
        <v>Browns</v>
      </c>
      <c r="L9">
        <f t="shared" si="0"/>
        <v>20</v>
      </c>
      <c r="M9" t="str">
        <f t="shared" si="2"/>
        <v>Browns</v>
      </c>
      <c r="N9" t="str">
        <f t="shared" si="3"/>
        <v>insert into GameResult select gs.GameSpreadId,case when ft.TeamOtherName = 'Browns' then ft.TeamId else ut.TeamId end WinnerTeamId, case when ft.TeamOtherName = 'Steelers' then 14 else 20 end FavoriteScore, case when ut.TeamOtherName = 'Steelers' then 14 else 20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'Steelers' and ut.TeamOtherName = 'Browns') or (ft.TeamOtherName = 'Browns' and ut.TeamOtherName = 'Steelers'))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12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Titans</v>
      </c>
      <c r="J10">
        <f t="shared" si="0"/>
        <v>19</v>
      </c>
      <c r="K10" t="str">
        <f t="shared" si="0"/>
        <v>Jaguars</v>
      </c>
      <c r="L10">
        <f t="shared" si="0"/>
        <v>24</v>
      </c>
      <c r="M10" t="str">
        <f t="shared" si="2"/>
        <v>Jaguars</v>
      </c>
      <c r="N10" t="str">
        <f t="shared" si="3"/>
        <v>insert into GameResult select gs.GameSpreadId,case when ft.TeamOtherName = 'Jaguars' then ft.TeamId else ut.TeamId end WinnerTeamId, case when ft.TeamOtherName = 'Titans' then 19 else 24 end FavoriteScore, case when ut.TeamOtherName = 'Titans' then 19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'Titans' and ut.TeamOtherName = 'Jaguars') or (ft.TeamOtherName = 'Jaguars' and ut.TeamOtherName = 'Titans'))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615</v>
      </c>
      <c r="C11" t="str">
        <f t="shared" si="1"/>
        <v>Week 12</v>
      </c>
      <c r="D11">
        <v>14</v>
      </c>
      <c r="E11">
        <f t="shared" si="4"/>
        <v>129</v>
      </c>
      <c r="F11">
        <f t="shared" si="5"/>
        <v>130</v>
      </c>
      <c r="G11">
        <f t="shared" si="6"/>
        <v>133</v>
      </c>
      <c r="H11">
        <f t="shared" si="7"/>
        <v>134</v>
      </c>
      <c r="I11" t="str">
        <f t="shared" si="8"/>
        <v>Broncos</v>
      </c>
      <c r="J11">
        <f t="shared" si="0"/>
        <v>17</v>
      </c>
      <c r="K11" t="str">
        <f t="shared" si="0"/>
        <v>Chiefs</v>
      </c>
      <c r="L11">
        <f t="shared" si="0"/>
        <v>9</v>
      </c>
      <c r="M11" t="str">
        <f t="shared" si="2"/>
        <v>Broncos</v>
      </c>
      <c r="N11" t="str">
        <f t="shared" si="3"/>
        <v>insert into GameResult select gs.GameSpreadId,case when ft.TeamOtherName = 'Broncos' then ft.TeamId else ut.TeamId end WinnerTeamId, case when ft.TeamOtherName = 'Broncos' then 17 else 9 end FavoriteScore, case when ut.TeamOtherName = 'Broncos' then 17 else 9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'Broncos' and ut.TeamOtherName = 'Chiefs') or (ft.TeamOtherName = 'Chiefs' and ut.TeamOtherName = 'Broncos'))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214</v>
      </c>
      <c r="C12" t="str">
        <f t="shared" si="1"/>
        <v>Week 12</v>
      </c>
      <c r="D12">
        <v>14</v>
      </c>
      <c r="E12">
        <f t="shared" si="4"/>
        <v>143</v>
      </c>
      <c r="F12">
        <f t="shared" si="5"/>
        <v>144</v>
      </c>
      <c r="G12">
        <f t="shared" si="6"/>
        <v>147</v>
      </c>
      <c r="H12">
        <f t="shared" si="7"/>
        <v>148</v>
      </c>
      <c r="I12" t="str">
        <f t="shared" si="8"/>
        <v>Vikings</v>
      </c>
      <c r="J12">
        <f t="shared" si="0"/>
        <v>10</v>
      </c>
      <c r="K12" t="str">
        <f t="shared" si="0"/>
        <v>Bears</v>
      </c>
      <c r="L12">
        <f t="shared" si="0"/>
        <v>28</v>
      </c>
      <c r="M12" t="str">
        <f t="shared" si="2"/>
        <v>Bears</v>
      </c>
      <c r="N12" t="str">
        <f t="shared" si="3"/>
        <v>insert into GameResult select gs.GameSpreadId,case when ft.TeamOtherName = 'Bears' then ft.TeamId else ut.TeamId end WinnerTeamId, case when ft.TeamOtherName = 'Vikings' then 10 else 28 end FavoriteScore, case when ut.TeamOtherName = 'Vikings' then 10 else 28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'Vikings' and ut.TeamOtherName = 'Bears') or (ft.TeamOtherName = 'Bears' and ut.TeamOtherName = 'Vikings'))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616</v>
      </c>
      <c r="C13" t="str">
        <f t="shared" si="1"/>
        <v>Week 12</v>
      </c>
      <c r="D13">
        <v>14</v>
      </c>
      <c r="E13">
        <f t="shared" si="4"/>
        <v>157</v>
      </c>
      <c r="F13">
        <f t="shared" si="5"/>
        <v>158</v>
      </c>
      <c r="G13">
        <f t="shared" si="6"/>
        <v>161</v>
      </c>
      <c r="H13">
        <f t="shared" si="7"/>
        <v>162</v>
      </c>
      <c r="I13" t="str">
        <f t="shared" si="8"/>
        <v>Ravens</v>
      </c>
      <c r="J13">
        <f t="shared" si="0"/>
        <v>16</v>
      </c>
      <c r="K13" t="str">
        <f t="shared" si="0"/>
        <v>Chargers</v>
      </c>
      <c r="L13">
        <f t="shared" si="0"/>
        <v>13</v>
      </c>
      <c r="M13" t="str">
        <f t="shared" si="2"/>
        <v>Ravens</v>
      </c>
      <c r="N13" t="str">
        <f t="shared" si="3"/>
        <v>insert into GameResult select gs.GameSpreadId,case when ft.TeamOtherName = 'Ravens' then ft.TeamId else ut.TeamId end WinnerTeamId, case when ft.TeamOtherName = 'Ravens' then 16 else 13 end FavoriteScore, case when ut.TeamOtherName = 'Ravens' then 16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'Ravens' and ut.TeamOtherName = 'Chargers') or (ft.TeamOtherName = 'Chargers' and ut.TeamOtherName = 'Ravens'))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12</v>
      </c>
      <c r="D14">
        <v>14</v>
      </c>
      <c r="E14">
        <f t="shared" si="4"/>
        <v>171</v>
      </c>
      <c r="F14">
        <f t="shared" si="5"/>
        <v>172</v>
      </c>
      <c r="G14">
        <f t="shared" si="6"/>
        <v>175</v>
      </c>
      <c r="H14">
        <f t="shared" si="7"/>
        <v>176</v>
      </c>
      <c r="I14" t="str">
        <f t="shared" si="8"/>
        <v>49ers</v>
      </c>
      <c r="J14">
        <f t="shared" si="0"/>
        <v>31</v>
      </c>
      <c r="K14" t="str">
        <f t="shared" si="0"/>
        <v>Saints</v>
      </c>
      <c r="L14">
        <f t="shared" si="0"/>
        <v>21</v>
      </c>
      <c r="M14" t="str">
        <f t="shared" si="2"/>
        <v>49ers</v>
      </c>
      <c r="N14" t="str">
        <f t="shared" si="3"/>
        <v>insert into GameResult select gs.GameSpreadId,case when ft.TeamOtherName = '49ers' then ft.TeamId else ut.TeamId end WinnerTeamId, case when ft.TeamOtherName = '49ers' then 31 else 21 end FavoriteScore, case when ut.TeamOtherName = '49ers' then 31 else 21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'49ers' and ut.TeamOtherName = 'Saints') or (ft.TeamOtherName = 'Saints' and ut.TeamOtherName = '49ers'))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617</v>
      </c>
      <c r="C15" t="str">
        <f t="shared" si="1"/>
        <v>Week 12</v>
      </c>
      <c r="D15">
        <v>14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 t="str">
        <f t="shared" si="8"/>
        <v>Rams</v>
      </c>
      <c r="J15">
        <f t="shared" si="0"/>
        <v>31</v>
      </c>
      <c r="K15" t="str">
        <f t="shared" si="0"/>
        <v>Cardinals</v>
      </c>
      <c r="L15">
        <f t="shared" si="0"/>
        <v>17</v>
      </c>
      <c r="M15" t="str">
        <f t="shared" si="2"/>
        <v>Rams</v>
      </c>
      <c r="N15" t="str">
        <f t="shared" si="3"/>
        <v>insert into GameResult select gs.GameSpreadId,case when ft.TeamOtherName = 'Rams' then ft.TeamId else ut.TeamId end WinnerTeamId, case when ft.TeamOtherName = 'Rams' then 31 else 17 end FavoriteScore, case when ut.TeamOtherName = 'Rams' then 31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'Rams' and ut.TeamOtherName = 'Cardinals') or (ft.TeamOtherName = 'Cardinals' and ut.TeamOtherName = 'Rams'))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618</v>
      </c>
      <c r="C16" t="str">
        <f t="shared" si="1"/>
        <v>Week 12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 t="str">
        <f t="shared" si="8"/>
        <v>Packers</v>
      </c>
      <c r="J16">
        <f t="shared" si="0"/>
        <v>10</v>
      </c>
      <c r="K16" t="str">
        <f t="shared" si="0"/>
        <v>Giants</v>
      </c>
      <c r="L16">
        <f t="shared" si="0"/>
        <v>38</v>
      </c>
      <c r="M16" t="str">
        <f t="shared" si="2"/>
        <v>Giants</v>
      </c>
      <c r="N16" t="str">
        <f t="shared" si="3"/>
        <v>insert into GameResult select gs.GameSpreadId,case when ft.TeamOtherName = 'Giants' then ft.TeamId else ut.TeamId end WinnerTeamId, case when ft.TeamOtherName = 'Packers' then 10 else 38 end FavoriteScore, case when ut.TeamOtherName = 'Packers' then 10 else 38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'Packers' and ut.TeamOtherName = 'Giants') or (ft.TeamOtherName = 'Giants' and ut.TeamOtherName = 'Packers'))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28</v>
      </c>
      <c r="C17" t="str">
        <f t="shared" si="1"/>
        <v>Week 12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 t="str">
        <f>VLOOKUP(E17,$A:$B,2,FALSE)</f>
        <v>Panthers</v>
      </c>
      <c r="J17">
        <f t="shared" si="0"/>
        <v>30</v>
      </c>
      <c r="K17" t="str">
        <f t="shared" si="0"/>
        <v>Eagles</v>
      </c>
      <c r="L17">
        <f t="shared" si="0"/>
        <v>22</v>
      </c>
      <c r="M17" t="str">
        <f t="shared" si="2"/>
        <v>Panthers</v>
      </c>
      <c r="N17" t="str">
        <f t="shared" si="3"/>
        <v>insert into GameResult select gs.GameSpreadId,case when ft.TeamOtherName = 'Panthers' then ft.TeamId else ut.TeamId end WinnerTeamId, case when ft.TeamOtherName = 'Panthers' then 30 else 22 end FavoriteScore, case when ut.TeamOtherName = 'Panthers' then 30 else 22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'Panthers' and ut.TeamOtherName = 'Eagles') or (ft.TeamOtherName = 'Eagles' and ut.TeamOtherName = 'Panthers'))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38</v>
      </c>
    </row>
    <row r="19" spans="1:27" x14ac:dyDescent="0.25">
      <c r="A19">
        <v>19</v>
      </c>
      <c r="B19">
        <v>28010</v>
      </c>
    </row>
    <row r="20" spans="1:27" x14ac:dyDescent="0.25">
      <c r="A20">
        <v>20</v>
      </c>
      <c r="B20" t="s">
        <v>618</v>
      </c>
    </row>
    <row r="21" spans="1:27" x14ac:dyDescent="0.25">
      <c r="A21">
        <v>21</v>
      </c>
      <c r="B21" t="s">
        <v>2</v>
      </c>
    </row>
    <row r="22" spans="1:27" x14ac:dyDescent="0.25">
      <c r="A22">
        <v>22</v>
      </c>
      <c r="B22">
        <v>31</v>
      </c>
    </row>
    <row r="23" spans="1:27" x14ac:dyDescent="0.25">
      <c r="A23">
        <v>23</v>
      </c>
      <c r="B23">
        <v>301018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6</v>
      </c>
    </row>
    <row r="26" spans="1:27" x14ac:dyDescent="0.25">
      <c r="A26">
        <v>26</v>
      </c>
      <c r="B26" t="s">
        <v>298</v>
      </c>
    </row>
    <row r="27" spans="1:27" x14ac:dyDescent="0.25">
      <c r="A27">
        <v>27</v>
      </c>
      <c r="B27" t="s">
        <v>619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620</v>
      </c>
    </row>
    <row r="30" spans="1:27" x14ac:dyDescent="0.25">
      <c r="A30">
        <v>30</v>
      </c>
      <c r="B30" t="s">
        <v>621</v>
      </c>
    </row>
    <row r="31" spans="1:27" x14ac:dyDescent="0.25">
      <c r="A31">
        <v>31</v>
      </c>
      <c r="B31" t="s">
        <v>17</v>
      </c>
    </row>
    <row r="32" spans="1:27" x14ac:dyDescent="0.25">
      <c r="A32">
        <v>32</v>
      </c>
      <c r="B32">
        <v>49</v>
      </c>
    </row>
    <row r="33" spans="1:2" x14ac:dyDescent="0.25">
      <c r="A33">
        <v>33</v>
      </c>
      <c r="B33">
        <v>35014</v>
      </c>
    </row>
    <row r="34" spans="1:2" x14ac:dyDescent="0.25">
      <c r="A34">
        <v>34</v>
      </c>
      <c r="B34" t="s">
        <v>614</v>
      </c>
    </row>
    <row r="35" spans="1:2" x14ac:dyDescent="0.25">
      <c r="A35">
        <v>35</v>
      </c>
      <c r="B35" t="s">
        <v>46</v>
      </c>
    </row>
    <row r="36" spans="1:2" x14ac:dyDescent="0.25">
      <c r="A36">
        <v>36</v>
      </c>
      <c r="B36">
        <v>19</v>
      </c>
    </row>
    <row r="37" spans="1:2" x14ac:dyDescent="0.25">
      <c r="A37">
        <v>37</v>
      </c>
      <c r="B37">
        <v>397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19</v>
      </c>
    </row>
    <row r="40" spans="1:2" x14ac:dyDescent="0.25">
      <c r="A40">
        <v>40</v>
      </c>
      <c r="B40" t="s">
        <v>255</v>
      </c>
    </row>
    <row r="41" spans="1:2" x14ac:dyDescent="0.25">
      <c r="A41">
        <v>41</v>
      </c>
      <c r="B41" t="s">
        <v>622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623</v>
      </c>
    </row>
    <row r="44" spans="1:2" x14ac:dyDescent="0.25">
      <c r="A44">
        <v>44</v>
      </c>
      <c r="B44" t="s">
        <v>614</v>
      </c>
    </row>
    <row r="45" spans="1:2" x14ac:dyDescent="0.25">
      <c r="A45">
        <v>45</v>
      </c>
      <c r="B45" t="s">
        <v>45</v>
      </c>
    </row>
    <row r="46" spans="1:2" x14ac:dyDescent="0.25">
      <c r="A46">
        <v>46</v>
      </c>
      <c r="B46">
        <v>13</v>
      </c>
    </row>
    <row r="47" spans="1:2" x14ac:dyDescent="0.25">
      <c r="A47">
        <v>47</v>
      </c>
      <c r="B47">
        <v>3307</v>
      </c>
    </row>
    <row r="48" spans="1:2" x14ac:dyDescent="0.25">
      <c r="A48">
        <v>48</v>
      </c>
      <c r="B48" t="s">
        <v>624</v>
      </c>
    </row>
    <row r="49" spans="1:2" x14ac:dyDescent="0.25">
      <c r="A49">
        <v>49</v>
      </c>
      <c r="B49" t="s">
        <v>55</v>
      </c>
    </row>
    <row r="50" spans="1:2" x14ac:dyDescent="0.25">
      <c r="A50">
        <v>50</v>
      </c>
      <c r="B50">
        <v>20</v>
      </c>
    </row>
    <row r="51" spans="1:2" x14ac:dyDescent="0.25">
      <c r="A51">
        <v>51</v>
      </c>
      <c r="B51">
        <v>7670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13</v>
      </c>
    </row>
    <row r="54" spans="1:2" x14ac:dyDescent="0.25">
      <c r="A54">
        <v>54</v>
      </c>
      <c r="B54" t="s">
        <v>270</v>
      </c>
    </row>
    <row r="55" spans="1:2" x14ac:dyDescent="0.25">
      <c r="A55">
        <v>55</v>
      </c>
      <c r="B55" t="s">
        <v>625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626</v>
      </c>
    </row>
    <row r="58" spans="1:2" x14ac:dyDescent="0.25">
      <c r="A58">
        <v>58</v>
      </c>
      <c r="B58" t="s">
        <v>627</v>
      </c>
    </row>
    <row r="59" spans="1:2" x14ac:dyDescent="0.25">
      <c r="A59">
        <v>59</v>
      </c>
      <c r="B59" t="s">
        <v>60</v>
      </c>
    </row>
    <row r="60" spans="1:2" x14ac:dyDescent="0.25">
      <c r="A60">
        <v>60</v>
      </c>
      <c r="B60">
        <v>21</v>
      </c>
    </row>
    <row r="61" spans="1:2" x14ac:dyDescent="0.25">
      <c r="A61">
        <v>61</v>
      </c>
      <c r="B61">
        <v>777</v>
      </c>
    </row>
    <row r="62" spans="1:2" x14ac:dyDescent="0.25">
      <c r="A62">
        <v>62</v>
      </c>
      <c r="B62" t="s">
        <v>618</v>
      </c>
    </row>
    <row r="63" spans="1:2" x14ac:dyDescent="0.25">
      <c r="A63">
        <v>63</v>
      </c>
      <c r="B63" t="s">
        <v>11</v>
      </c>
    </row>
    <row r="64" spans="1:2" x14ac:dyDescent="0.25">
      <c r="A64">
        <v>64</v>
      </c>
      <c r="B64">
        <v>24</v>
      </c>
    </row>
    <row r="65" spans="1:2" x14ac:dyDescent="0.25">
      <c r="A65">
        <v>65</v>
      </c>
      <c r="B65">
        <v>7017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47</v>
      </c>
    </row>
    <row r="68" spans="1:2" x14ac:dyDescent="0.25">
      <c r="A68">
        <v>68</v>
      </c>
      <c r="B68" t="s">
        <v>113</v>
      </c>
    </row>
    <row r="69" spans="1:2" x14ac:dyDescent="0.25">
      <c r="A69">
        <v>69</v>
      </c>
      <c r="B69" t="s">
        <v>628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629</v>
      </c>
    </row>
    <row r="72" spans="1:2" x14ac:dyDescent="0.25">
      <c r="A72">
        <v>72</v>
      </c>
      <c r="B72" t="s">
        <v>613</v>
      </c>
    </row>
    <row r="73" spans="1:2" x14ac:dyDescent="0.25">
      <c r="A73">
        <v>73</v>
      </c>
      <c r="B73" t="s">
        <v>40</v>
      </c>
    </row>
    <row r="74" spans="1:2" x14ac:dyDescent="0.25">
      <c r="A74">
        <v>74</v>
      </c>
      <c r="B74">
        <v>24</v>
      </c>
    </row>
    <row r="75" spans="1:2" x14ac:dyDescent="0.25">
      <c r="A75">
        <v>75</v>
      </c>
      <c r="B75">
        <v>3777</v>
      </c>
    </row>
    <row r="76" spans="1:2" x14ac:dyDescent="0.25">
      <c r="A76">
        <v>76</v>
      </c>
      <c r="B76" t="s">
        <v>627</v>
      </c>
    </row>
    <row r="77" spans="1:2" x14ac:dyDescent="0.25">
      <c r="A77">
        <v>77</v>
      </c>
      <c r="B77" t="s">
        <v>65</v>
      </c>
    </row>
    <row r="78" spans="1:2" x14ac:dyDescent="0.25">
      <c r="A78">
        <v>78</v>
      </c>
      <c r="B78">
        <v>23</v>
      </c>
    </row>
    <row r="79" spans="1:2" x14ac:dyDescent="0.25">
      <c r="A79">
        <v>79</v>
      </c>
      <c r="B79">
        <v>73310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19</v>
      </c>
    </row>
    <row r="82" spans="1:2" x14ac:dyDescent="0.25">
      <c r="A82">
        <v>82</v>
      </c>
      <c r="B82" t="s">
        <v>258</v>
      </c>
    </row>
    <row r="83" spans="1:2" x14ac:dyDescent="0.25">
      <c r="A83">
        <v>83</v>
      </c>
      <c r="B83" t="s">
        <v>630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631</v>
      </c>
    </row>
    <row r="86" spans="1:2" x14ac:dyDescent="0.25">
      <c r="A86">
        <v>86</v>
      </c>
      <c r="B86" t="s">
        <v>632</v>
      </c>
    </row>
    <row r="87" spans="1:2" x14ac:dyDescent="0.25">
      <c r="A87">
        <v>87</v>
      </c>
      <c r="B87" t="s">
        <v>85</v>
      </c>
    </row>
    <row r="88" spans="1:2" x14ac:dyDescent="0.25">
      <c r="A88">
        <v>88</v>
      </c>
      <c r="B88">
        <v>10</v>
      </c>
    </row>
    <row r="89" spans="1:2" x14ac:dyDescent="0.25">
      <c r="A89">
        <v>89</v>
      </c>
      <c r="B89">
        <v>100</v>
      </c>
    </row>
    <row r="90" spans="1:2" x14ac:dyDescent="0.25">
      <c r="A90">
        <v>90</v>
      </c>
      <c r="B90" t="s">
        <v>627</v>
      </c>
    </row>
    <row r="91" spans="1:2" x14ac:dyDescent="0.25">
      <c r="A91">
        <v>91</v>
      </c>
      <c r="B91" t="s">
        <v>80</v>
      </c>
    </row>
    <row r="92" spans="1:2" x14ac:dyDescent="0.25">
      <c r="A92">
        <v>92</v>
      </c>
      <c r="B92">
        <v>34</v>
      </c>
    </row>
    <row r="93" spans="1:2" x14ac:dyDescent="0.25">
      <c r="A93">
        <v>93</v>
      </c>
      <c r="B93">
        <v>1410010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121</v>
      </c>
    </row>
    <row r="96" spans="1:2" x14ac:dyDescent="0.25">
      <c r="A96">
        <v>96</v>
      </c>
      <c r="B96" t="s">
        <v>67</v>
      </c>
    </row>
    <row r="97" spans="1:2" x14ac:dyDescent="0.25">
      <c r="A97">
        <v>97</v>
      </c>
      <c r="B97" t="s">
        <v>633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634</v>
      </c>
    </row>
    <row r="100" spans="1:2" x14ac:dyDescent="0.25">
      <c r="A100">
        <v>100</v>
      </c>
      <c r="B100" t="s">
        <v>627</v>
      </c>
    </row>
    <row r="101" spans="1:2" x14ac:dyDescent="0.25">
      <c r="A101">
        <v>101</v>
      </c>
      <c r="B101" t="s">
        <v>75</v>
      </c>
    </row>
    <row r="102" spans="1:2" x14ac:dyDescent="0.25">
      <c r="A102">
        <v>102</v>
      </c>
      <c r="B102">
        <v>14</v>
      </c>
    </row>
    <row r="103" spans="1:2" x14ac:dyDescent="0.25">
      <c r="A103">
        <v>103</v>
      </c>
      <c r="B103">
        <v>7700</v>
      </c>
    </row>
    <row r="104" spans="1:2" x14ac:dyDescent="0.25">
      <c r="A104">
        <v>104</v>
      </c>
      <c r="B104" t="s">
        <v>632</v>
      </c>
    </row>
    <row r="105" spans="1:2" x14ac:dyDescent="0.25">
      <c r="A105">
        <v>105</v>
      </c>
      <c r="B105" t="s">
        <v>35</v>
      </c>
    </row>
    <row r="106" spans="1:2" x14ac:dyDescent="0.25">
      <c r="A106">
        <v>106</v>
      </c>
      <c r="B106">
        <v>20</v>
      </c>
    </row>
    <row r="107" spans="1:2" x14ac:dyDescent="0.25">
      <c r="A107">
        <v>107</v>
      </c>
      <c r="B107">
        <v>31070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13</v>
      </c>
    </row>
    <row r="110" spans="1:2" x14ac:dyDescent="0.25">
      <c r="A110">
        <v>110</v>
      </c>
      <c r="B110" t="s">
        <v>233</v>
      </c>
    </row>
    <row r="111" spans="1:2" x14ac:dyDescent="0.25">
      <c r="A111">
        <v>111</v>
      </c>
      <c r="B111" t="s">
        <v>635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636</v>
      </c>
    </row>
    <row r="114" spans="1:2" x14ac:dyDescent="0.25">
      <c r="A114">
        <v>114</v>
      </c>
      <c r="B114" t="s">
        <v>614</v>
      </c>
    </row>
    <row r="115" spans="1:2" x14ac:dyDescent="0.25">
      <c r="A115">
        <v>115</v>
      </c>
      <c r="B115" t="s">
        <v>18</v>
      </c>
    </row>
    <row r="116" spans="1:2" x14ac:dyDescent="0.25">
      <c r="A116">
        <v>116</v>
      </c>
      <c r="B116">
        <v>19</v>
      </c>
    </row>
    <row r="117" spans="1:2" x14ac:dyDescent="0.25">
      <c r="A117">
        <v>117</v>
      </c>
      <c r="B117">
        <v>33310</v>
      </c>
    </row>
    <row r="118" spans="1:2" x14ac:dyDescent="0.25">
      <c r="A118">
        <v>118</v>
      </c>
      <c r="B118" t="s">
        <v>637</v>
      </c>
    </row>
    <row r="119" spans="1:2" x14ac:dyDescent="0.25">
      <c r="A119">
        <v>119</v>
      </c>
      <c r="B119" t="s">
        <v>51</v>
      </c>
    </row>
    <row r="120" spans="1:2" x14ac:dyDescent="0.25">
      <c r="A120">
        <v>120</v>
      </c>
      <c r="B120">
        <v>24</v>
      </c>
    </row>
    <row r="121" spans="1:2" x14ac:dyDescent="0.25">
      <c r="A121">
        <v>121</v>
      </c>
      <c r="B121">
        <v>70710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53</v>
      </c>
    </row>
    <row r="124" spans="1:2" x14ac:dyDescent="0.25">
      <c r="A124">
        <v>124</v>
      </c>
      <c r="B124" t="s">
        <v>230</v>
      </c>
    </row>
    <row r="125" spans="1:2" x14ac:dyDescent="0.25">
      <c r="A125">
        <v>125</v>
      </c>
      <c r="B125" t="s">
        <v>638</v>
      </c>
    </row>
    <row r="126" spans="1:2" x14ac:dyDescent="0.25">
      <c r="A126">
        <v>126</v>
      </c>
      <c r="B126" t="s">
        <v>9</v>
      </c>
    </row>
    <row r="127" spans="1:2" x14ac:dyDescent="0.25">
      <c r="A127">
        <v>127</v>
      </c>
      <c r="B127" t="s">
        <v>639</v>
      </c>
    </row>
    <row r="128" spans="1:2" x14ac:dyDescent="0.25">
      <c r="A128">
        <v>128</v>
      </c>
      <c r="B128" t="s">
        <v>621</v>
      </c>
    </row>
    <row r="129" spans="1:2" x14ac:dyDescent="0.25">
      <c r="A129">
        <v>129</v>
      </c>
      <c r="B129" t="s">
        <v>76</v>
      </c>
    </row>
    <row r="130" spans="1:2" x14ac:dyDescent="0.25">
      <c r="A130">
        <v>130</v>
      </c>
      <c r="B130">
        <v>17</v>
      </c>
    </row>
    <row r="131" spans="1:2" x14ac:dyDescent="0.25">
      <c r="A131">
        <v>131</v>
      </c>
      <c r="B131">
        <v>773</v>
      </c>
    </row>
    <row r="132" spans="1:2" x14ac:dyDescent="0.25">
      <c r="A132">
        <v>132</v>
      </c>
      <c r="B132" t="s">
        <v>640</v>
      </c>
    </row>
    <row r="133" spans="1:2" x14ac:dyDescent="0.25">
      <c r="A133">
        <v>133</v>
      </c>
      <c r="B133" t="s">
        <v>41</v>
      </c>
    </row>
    <row r="134" spans="1:2" x14ac:dyDescent="0.25">
      <c r="A134">
        <v>134</v>
      </c>
      <c r="B134">
        <v>9</v>
      </c>
    </row>
    <row r="135" spans="1:2" x14ac:dyDescent="0.25">
      <c r="A135">
        <v>135</v>
      </c>
      <c r="B135">
        <v>6030</v>
      </c>
    </row>
    <row r="136" spans="1:2" x14ac:dyDescent="0.25">
      <c r="A136">
        <v>136</v>
      </c>
      <c r="B136" t="s">
        <v>5</v>
      </c>
    </row>
    <row r="137" spans="1:2" x14ac:dyDescent="0.25">
      <c r="A137">
        <v>137</v>
      </c>
      <c r="B137" t="s">
        <v>86</v>
      </c>
    </row>
    <row r="138" spans="1:2" x14ac:dyDescent="0.25">
      <c r="A138">
        <v>138</v>
      </c>
      <c r="B138" t="s">
        <v>14</v>
      </c>
    </row>
    <row r="139" spans="1:2" x14ac:dyDescent="0.25">
      <c r="A139">
        <v>139</v>
      </c>
      <c r="B139" t="s">
        <v>641</v>
      </c>
    </row>
    <row r="140" spans="1:2" x14ac:dyDescent="0.25">
      <c r="A140">
        <v>140</v>
      </c>
      <c r="B140" t="s">
        <v>9</v>
      </c>
    </row>
    <row r="141" spans="1:2" x14ac:dyDescent="0.25">
      <c r="A141">
        <v>141</v>
      </c>
      <c r="B141" t="s">
        <v>642</v>
      </c>
    </row>
    <row r="142" spans="1:2" x14ac:dyDescent="0.25">
      <c r="A142">
        <v>142</v>
      </c>
      <c r="B142" t="s">
        <v>627</v>
      </c>
    </row>
    <row r="143" spans="1:2" x14ac:dyDescent="0.25">
      <c r="A143">
        <v>143</v>
      </c>
      <c r="B143" t="s">
        <v>52</v>
      </c>
    </row>
    <row r="144" spans="1:2" x14ac:dyDescent="0.25">
      <c r="A144">
        <v>144</v>
      </c>
      <c r="B144">
        <v>10</v>
      </c>
    </row>
    <row r="145" spans="1:2" x14ac:dyDescent="0.25">
      <c r="A145">
        <v>145</v>
      </c>
      <c r="B145">
        <v>3070</v>
      </c>
    </row>
    <row r="146" spans="1:2" x14ac:dyDescent="0.25">
      <c r="A146">
        <v>146</v>
      </c>
      <c r="B146" t="s">
        <v>621</v>
      </c>
    </row>
    <row r="147" spans="1:2" x14ac:dyDescent="0.25">
      <c r="A147">
        <v>147</v>
      </c>
      <c r="B147" t="s">
        <v>56</v>
      </c>
    </row>
    <row r="148" spans="1:2" x14ac:dyDescent="0.25">
      <c r="A148">
        <v>148</v>
      </c>
      <c r="B148">
        <v>28</v>
      </c>
    </row>
    <row r="149" spans="1:2" x14ac:dyDescent="0.25">
      <c r="A149">
        <v>149</v>
      </c>
      <c r="B149">
        <v>101530</v>
      </c>
    </row>
    <row r="150" spans="1:2" x14ac:dyDescent="0.25">
      <c r="A150">
        <v>150</v>
      </c>
      <c r="B150" t="s">
        <v>5</v>
      </c>
    </row>
    <row r="151" spans="1:2" x14ac:dyDescent="0.25">
      <c r="A151">
        <v>151</v>
      </c>
      <c r="B151" t="s">
        <v>19</v>
      </c>
    </row>
    <row r="152" spans="1:2" x14ac:dyDescent="0.25">
      <c r="A152">
        <v>152</v>
      </c>
      <c r="B152" t="s">
        <v>549</v>
      </c>
    </row>
    <row r="153" spans="1:2" x14ac:dyDescent="0.25">
      <c r="A153">
        <v>153</v>
      </c>
      <c r="B153" t="s">
        <v>643</v>
      </c>
    </row>
    <row r="154" spans="1:2" x14ac:dyDescent="0.25">
      <c r="A154">
        <v>154</v>
      </c>
      <c r="B154" t="s">
        <v>9</v>
      </c>
    </row>
    <row r="155" spans="1:2" x14ac:dyDescent="0.25">
      <c r="A155">
        <v>155</v>
      </c>
      <c r="B155" t="s">
        <v>644</v>
      </c>
    </row>
    <row r="156" spans="1:2" x14ac:dyDescent="0.25">
      <c r="A156">
        <v>156</v>
      </c>
      <c r="B156" t="s">
        <v>645</v>
      </c>
    </row>
    <row r="157" spans="1:2" x14ac:dyDescent="0.25">
      <c r="A157">
        <v>157</v>
      </c>
      <c r="B157" t="s">
        <v>81</v>
      </c>
    </row>
    <row r="158" spans="1:2" x14ac:dyDescent="0.25">
      <c r="A158">
        <v>158</v>
      </c>
      <c r="B158">
        <v>16</v>
      </c>
    </row>
    <row r="159" spans="1:2" x14ac:dyDescent="0.25">
      <c r="A159">
        <v>159</v>
      </c>
      <c r="B159">
        <v>3103</v>
      </c>
    </row>
    <row r="160" spans="1:2" x14ac:dyDescent="0.25">
      <c r="A160">
        <v>160</v>
      </c>
      <c r="B160" t="s">
        <v>614</v>
      </c>
    </row>
    <row r="161" spans="1:2" x14ac:dyDescent="0.25">
      <c r="A161">
        <v>161</v>
      </c>
      <c r="B161" t="s">
        <v>84</v>
      </c>
    </row>
    <row r="162" spans="1:2" x14ac:dyDescent="0.25">
      <c r="A162">
        <v>162</v>
      </c>
      <c r="B162">
        <v>13</v>
      </c>
    </row>
    <row r="163" spans="1:2" x14ac:dyDescent="0.25">
      <c r="A163">
        <v>163</v>
      </c>
      <c r="B163">
        <v>10030</v>
      </c>
    </row>
    <row r="164" spans="1:2" x14ac:dyDescent="0.25">
      <c r="A164">
        <v>164</v>
      </c>
      <c r="B164" t="s">
        <v>5</v>
      </c>
    </row>
    <row r="165" spans="1:2" x14ac:dyDescent="0.25">
      <c r="A165">
        <v>165</v>
      </c>
      <c r="B165" t="s">
        <v>646</v>
      </c>
    </row>
    <row r="166" spans="1:2" x14ac:dyDescent="0.25">
      <c r="A166">
        <v>166</v>
      </c>
      <c r="B166" t="s">
        <v>77</v>
      </c>
    </row>
    <row r="167" spans="1:2" x14ac:dyDescent="0.25">
      <c r="A167">
        <v>167</v>
      </c>
      <c r="B167" t="s">
        <v>647</v>
      </c>
    </row>
    <row r="168" spans="1:2" x14ac:dyDescent="0.25">
      <c r="A168">
        <v>168</v>
      </c>
      <c r="B168" t="s">
        <v>9</v>
      </c>
    </row>
    <row r="169" spans="1:2" x14ac:dyDescent="0.25">
      <c r="A169">
        <v>169</v>
      </c>
      <c r="B169" t="s">
        <v>648</v>
      </c>
    </row>
    <row r="170" spans="1:2" x14ac:dyDescent="0.25">
      <c r="A170">
        <v>170</v>
      </c>
      <c r="B170" t="s">
        <v>649</v>
      </c>
    </row>
    <row r="171" spans="1:2" x14ac:dyDescent="0.25">
      <c r="A171">
        <v>171</v>
      </c>
      <c r="B171" t="s">
        <v>70</v>
      </c>
    </row>
    <row r="172" spans="1:2" x14ac:dyDescent="0.25">
      <c r="A172">
        <v>172</v>
      </c>
      <c r="B172">
        <v>31</v>
      </c>
    </row>
    <row r="173" spans="1:2" x14ac:dyDescent="0.25">
      <c r="A173">
        <v>173</v>
      </c>
      <c r="B173">
        <v>77143</v>
      </c>
    </row>
    <row r="174" spans="1:2" x14ac:dyDescent="0.25">
      <c r="A174">
        <v>174</v>
      </c>
      <c r="B174" t="s">
        <v>618</v>
      </c>
    </row>
    <row r="175" spans="1:2" x14ac:dyDescent="0.25">
      <c r="A175">
        <v>175</v>
      </c>
      <c r="B175" t="s">
        <v>29</v>
      </c>
    </row>
    <row r="176" spans="1:2" x14ac:dyDescent="0.25">
      <c r="A176">
        <v>176</v>
      </c>
      <c r="B176">
        <v>21</v>
      </c>
    </row>
    <row r="177" spans="1:2" x14ac:dyDescent="0.25">
      <c r="A177">
        <v>177</v>
      </c>
      <c r="B177">
        <v>7770</v>
      </c>
    </row>
    <row r="178" spans="1:2" x14ac:dyDescent="0.25">
      <c r="A178">
        <v>178</v>
      </c>
      <c r="B178" t="s">
        <v>5</v>
      </c>
    </row>
    <row r="179" spans="1:2" x14ac:dyDescent="0.25">
      <c r="A179">
        <v>179</v>
      </c>
      <c r="B179" t="s">
        <v>47</v>
      </c>
    </row>
    <row r="180" spans="1:2" x14ac:dyDescent="0.25">
      <c r="A180">
        <v>180</v>
      </c>
      <c r="B180" t="s">
        <v>255</v>
      </c>
    </row>
    <row r="181" spans="1:2" x14ac:dyDescent="0.25">
      <c r="A181">
        <v>181</v>
      </c>
      <c r="B181" t="s">
        <v>650</v>
      </c>
    </row>
    <row r="182" spans="1:2" x14ac:dyDescent="0.25">
      <c r="A182">
        <v>182</v>
      </c>
      <c r="B182" t="s">
        <v>9</v>
      </c>
    </row>
    <row r="183" spans="1:2" x14ac:dyDescent="0.25">
      <c r="A183">
        <v>183</v>
      </c>
      <c r="B183" t="s">
        <v>651</v>
      </c>
    </row>
    <row r="184" spans="1:2" x14ac:dyDescent="0.25">
      <c r="A184">
        <v>184</v>
      </c>
      <c r="B184" t="s">
        <v>652</v>
      </c>
    </row>
    <row r="185" spans="1:2" x14ac:dyDescent="0.25">
      <c r="A185">
        <v>185</v>
      </c>
      <c r="B185" t="s">
        <v>23</v>
      </c>
    </row>
    <row r="186" spans="1:2" x14ac:dyDescent="0.25">
      <c r="A186">
        <v>186</v>
      </c>
      <c r="B186">
        <v>31</v>
      </c>
    </row>
    <row r="187" spans="1:2" x14ac:dyDescent="0.25">
      <c r="A187">
        <v>187</v>
      </c>
      <c r="B187">
        <v>14143</v>
      </c>
    </row>
    <row r="188" spans="1:2" x14ac:dyDescent="0.25">
      <c r="A188">
        <v>188</v>
      </c>
      <c r="B188" t="s">
        <v>614</v>
      </c>
    </row>
    <row r="189" spans="1:2" x14ac:dyDescent="0.25">
      <c r="A189">
        <v>189</v>
      </c>
      <c r="B189" t="s">
        <v>61</v>
      </c>
    </row>
    <row r="190" spans="1:2" x14ac:dyDescent="0.25">
      <c r="A190">
        <v>190</v>
      </c>
      <c r="B190">
        <v>17</v>
      </c>
    </row>
    <row r="191" spans="1:2" x14ac:dyDescent="0.25">
      <c r="A191">
        <v>191</v>
      </c>
      <c r="B191">
        <v>71000</v>
      </c>
    </row>
    <row r="192" spans="1:2" x14ac:dyDescent="0.25">
      <c r="A192">
        <v>192</v>
      </c>
      <c r="B192" t="s">
        <v>5</v>
      </c>
    </row>
    <row r="193" spans="1:2" x14ac:dyDescent="0.25">
      <c r="A193">
        <v>193</v>
      </c>
      <c r="B193" t="s">
        <v>47</v>
      </c>
    </row>
    <row r="194" spans="1:2" x14ac:dyDescent="0.25">
      <c r="A194">
        <v>194</v>
      </c>
      <c r="B194" t="s">
        <v>113</v>
      </c>
    </row>
    <row r="195" spans="1:2" x14ac:dyDescent="0.25">
      <c r="A195">
        <v>195</v>
      </c>
      <c r="B195" t="s">
        <v>653</v>
      </c>
    </row>
    <row r="196" spans="1:2" x14ac:dyDescent="0.25">
      <c r="A196">
        <v>196</v>
      </c>
      <c r="B196" t="s">
        <v>9</v>
      </c>
    </row>
    <row r="197" spans="1:2" x14ac:dyDescent="0.25">
      <c r="A197">
        <v>197</v>
      </c>
      <c r="B197" t="s">
        <v>654</v>
      </c>
    </row>
    <row r="198" spans="1:2" x14ac:dyDescent="0.25">
      <c r="A198">
        <v>198</v>
      </c>
      <c r="B198" t="s">
        <v>624</v>
      </c>
    </row>
    <row r="199" spans="1:2" x14ac:dyDescent="0.25">
      <c r="A199">
        <v>199</v>
      </c>
      <c r="B199" t="s">
        <v>71</v>
      </c>
    </row>
    <row r="200" spans="1:2" x14ac:dyDescent="0.25">
      <c r="A200">
        <v>200</v>
      </c>
      <c r="B200">
        <v>10</v>
      </c>
    </row>
    <row r="201" spans="1:2" x14ac:dyDescent="0.25">
      <c r="A201">
        <v>201</v>
      </c>
      <c r="B201">
        <v>7300</v>
      </c>
    </row>
    <row r="202" spans="1:2" x14ac:dyDescent="0.25">
      <c r="A202">
        <v>202</v>
      </c>
      <c r="B202" t="s">
        <v>624</v>
      </c>
    </row>
    <row r="203" spans="1:2" x14ac:dyDescent="0.25">
      <c r="A203">
        <v>203</v>
      </c>
      <c r="B203" t="s">
        <v>4</v>
      </c>
    </row>
    <row r="204" spans="1:2" x14ac:dyDescent="0.25">
      <c r="A204">
        <v>204</v>
      </c>
      <c r="B204">
        <v>38</v>
      </c>
    </row>
    <row r="205" spans="1:2" x14ac:dyDescent="0.25">
      <c r="A205">
        <v>205</v>
      </c>
      <c r="B205">
        <v>171470</v>
      </c>
    </row>
    <row r="206" spans="1:2" x14ac:dyDescent="0.25">
      <c r="A206">
        <v>206</v>
      </c>
      <c r="B206" t="s">
        <v>5</v>
      </c>
    </row>
    <row r="207" spans="1:2" x14ac:dyDescent="0.25">
      <c r="A207">
        <v>207</v>
      </c>
      <c r="B207" t="s">
        <v>19</v>
      </c>
    </row>
    <row r="208" spans="1:2" x14ac:dyDescent="0.25">
      <c r="A208">
        <v>208</v>
      </c>
      <c r="B208" t="s">
        <v>118</v>
      </c>
    </row>
    <row r="209" spans="1:2" x14ac:dyDescent="0.25">
      <c r="A209">
        <v>209</v>
      </c>
      <c r="B209" t="s">
        <v>655</v>
      </c>
    </row>
    <row r="210" spans="1:2" x14ac:dyDescent="0.25">
      <c r="A210">
        <v>210</v>
      </c>
      <c r="B210" t="s">
        <v>9</v>
      </c>
    </row>
    <row r="211" spans="1:2" x14ac:dyDescent="0.25">
      <c r="A211">
        <v>211</v>
      </c>
      <c r="B211" t="s">
        <v>656</v>
      </c>
    </row>
    <row r="212" spans="1:2" x14ac:dyDescent="0.25">
      <c r="A212">
        <v>212</v>
      </c>
      <c r="B212" t="s">
        <v>632</v>
      </c>
    </row>
    <row r="213" spans="1:2" x14ac:dyDescent="0.25">
      <c r="A213">
        <v>213</v>
      </c>
      <c r="B213" t="s">
        <v>64</v>
      </c>
    </row>
    <row r="214" spans="1:2" x14ac:dyDescent="0.25">
      <c r="A214">
        <v>214</v>
      </c>
      <c r="B214">
        <v>30</v>
      </c>
    </row>
    <row r="215" spans="1:2" x14ac:dyDescent="0.25">
      <c r="A215">
        <v>215</v>
      </c>
      <c r="B215">
        <v>14079</v>
      </c>
    </row>
    <row r="216" spans="1:2" x14ac:dyDescent="0.25">
      <c r="A216">
        <v>216</v>
      </c>
      <c r="B216" t="s">
        <v>632</v>
      </c>
    </row>
    <row r="217" spans="1:2" x14ac:dyDescent="0.25">
      <c r="A217">
        <v>217</v>
      </c>
      <c r="B217" t="s">
        <v>34</v>
      </c>
    </row>
    <row r="218" spans="1:2" x14ac:dyDescent="0.25">
      <c r="A218">
        <v>218</v>
      </c>
      <c r="B218">
        <v>22</v>
      </c>
    </row>
    <row r="219" spans="1:2" x14ac:dyDescent="0.25">
      <c r="A219">
        <v>219</v>
      </c>
      <c r="B219">
        <v>31270</v>
      </c>
    </row>
    <row r="220" spans="1:2" x14ac:dyDescent="0.25">
      <c r="A220">
        <v>220</v>
      </c>
      <c r="B220" t="s">
        <v>5</v>
      </c>
    </row>
    <row r="221" spans="1:2" x14ac:dyDescent="0.25">
      <c r="A221">
        <v>221</v>
      </c>
      <c r="B221" t="s">
        <v>6</v>
      </c>
    </row>
    <row r="222" spans="1:2" x14ac:dyDescent="0.25">
      <c r="A222">
        <v>222</v>
      </c>
      <c r="B222" t="s">
        <v>343</v>
      </c>
    </row>
    <row r="223" spans="1:2" x14ac:dyDescent="0.25">
      <c r="A223">
        <v>223</v>
      </c>
      <c r="B223" t="s">
        <v>657</v>
      </c>
    </row>
    <row r="224" spans="1:2" x14ac:dyDescent="0.25">
      <c r="A224">
        <v>224</v>
      </c>
      <c r="B22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6"/>
  <sheetViews>
    <sheetView workbookViewId="0">
      <selection activeCell="N2" sqref="N2:N15"/>
    </sheetView>
  </sheetViews>
  <sheetFormatPr defaultRowHeight="15" x14ac:dyDescent="0.25"/>
  <cols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</cols>
  <sheetData>
    <row r="1" spans="1:27" x14ac:dyDescent="0.25">
      <c r="A1">
        <v>1</v>
      </c>
      <c r="B1" t="s">
        <v>570</v>
      </c>
      <c r="C1" t="s">
        <v>163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540</v>
      </c>
      <c r="C2" t="str">
        <f>C1</f>
        <v>Week 11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Dolphins</v>
      </c>
      <c r="J2">
        <f t="shared" ref="J2:L17" si="0">VLOOKUP(F2,$A:$B,2,FALSE)</f>
        <v>14</v>
      </c>
      <c r="K2" t="str">
        <f t="shared" si="0"/>
        <v>Bills</v>
      </c>
      <c r="L2">
        <f t="shared" si="0"/>
        <v>19</v>
      </c>
      <c r="M2" t="str">
        <f>IF(J2=L2,"No Bet",IF(J2&gt;L2,I2,K2))</f>
        <v>Bills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'Bills' then ft.TeamId else ut.TeamId end WinnerTeamId, case when ft.TeamOtherName = 'Dolphins' then 14 else 19 end FavoriteScore, case when ut.TeamOtherName = 'Dolphins' then 14 else 19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'Dolphins' and ut.TeamOtherName = 'Bills') or (ft.TeamOtherName = 'Bills' and ut.TeamOtherName = 'Dolphins'))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11</v>
      </c>
      <c r="C3" t="str">
        <f t="shared" ref="C3:C17" si="1">C2</f>
        <v>Week 11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Packers</v>
      </c>
      <c r="J3">
        <f t="shared" si="0"/>
        <v>24</v>
      </c>
      <c r="K3" t="str">
        <f t="shared" si="0"/>
        <v>Lions</v>
      </c>
      <c r="L3">
        <f t="shared" si="0"/>
        <v>20</v>
      </c>
      <c r="M3" t="str">
        <f t="shared" ref="M3:M17" si="2">IF(J3=L3,"No Bet",IF(J3&gt;L3,I3,K3))</f>
        <v>Packers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'Packers' then ft.TeamId else ut.TeamId end WinnerTeamId, case when ft.TeamOtherName = 'Packers' then 24 else 20 end FavoriteScore, case when ut.TeamOtherName = 'Packers' then 24 else 20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'Packers' and ut.TeamOtherName = 'Lions') or (ft.TeamOtherName = 'Lions' and ut.TeamOtherName = 'Packers'))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14</v>
      </c>
      <c r="C4" t="str">
        <f t="shared" si="1"/>
        <v>Week 11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Cardinals</v>
      </c>
      <c r="J4">
        <f t="shared" si="0"/>
        <v>19</v>
      </c>
      <c r="K4" t="str">
        <f>VLOOKUP(G4,$A:$B,2,FALSE)</f>
        <v>Falcons</v>
      </c>
      <c r="L4">
        <f t="shared" si="0"/>
        <v>23</v>
      </c>
      <c r="M4" t="str">
        <f t="shared" si="2"/>
        <v>Falcons</v>
      </c>
      <c r="N4" t="str">
        <f t="shared" si="3"/>
        <v>insert into GameResult select gs.GameSpreadId,case when ft.TeamOtherName = 'Falcons' then ft.TeamId else ut.TeamId end WinnerTeamId, case when ft.TeamOtherName = 'Cardinals' then 19 else 23 end FavoriteScore, case when ut.TeamOtherName = 'Cardinals' then 19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'Cardinals' and ut.TeamOtherName = 'Falcons') or (ft.TeamOtherName = 'Falcons' and ut.TeamOtherName = 'Cardinals'))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7007</v>
      </c>
      <c r="C5" t="str">
        <f t="shared" si="1"/>
        <v>Week 11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Buccaneers</v>
      </c>
      <c r="J5">
        <f t="shared" si="0"/>
        <v>27</v>
      </c>
      <c r="K5" t="str">
        <f t="shared" si="0"/>
        <v>Panthers</v>
      </c>
      <c r="L5">
        <f t="shared" si="0"/>
        <v>21</v>
      </c>
      <c r="M5" t="str">
        <f t="shared" si="2"/>
        <v>Buccaneers</v>
      </c>
      <c r="N5" t="str">
        <f t="shared" si="3"/>
        <v>insert into GameResult select gs.GameSpreadId,case when ft.TeamOtherName = 'Buccaneers' then ft.TeamId else ut.TeamId end WinnerTeamId, case when ft.TeamOtherName = 'Buccaneers' then 27 else 21 end FavoriteScore, case when ut.TeamOtherName = 'Buccaneers' then 27 else 21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'Buccaneers' and ut.TeamOtherName = 'Panthers') or (ft.TeamOtherName = 'Panthers' and ut.TeamOtherName = 'Buccaneers'))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540</v>
      </c>
      <c r="C6" t="str">
        <f t="shared" si="1"/>
        <v>Week 11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Browns</v>
      </c>
      <c r="J6">
        <f t="shared" si="0"/>
        <v>20</v>
      </c>
      <c r="K6" t="str">
        <f t="shared" si="0"/>
        <v>Cowboys</v>
      </c>
      <c r="L6">
        <f t="shared" si="0"/>
        <v>23</v>
      </c>
      <c r="M6" t="str">
        <f t="shared" si="2"/>
        <v>Cowboys</v>
      </c>
      <c r="N6" t="str">
        <f t="shared" si="3"/>
        <v>insert into GameResult select gs.GameSpreadId,case when ft.TeamOtherName = 'Cowboys' then ft.TeamId else ut.TeamId end WinnerTeamId, case when ft.TeamOtherName = 'Browns' then 20 else 23 end FavoriteScore, case when ut.TeamOtherName = 'Browns' then 20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'Browns' and ut.TeamOtherName = 'Cowboys') or (ft.TeamOtherName = 'Cowboys' and ut.TeamOtherName = 'Browns'))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45</v>
      </c>
      <c r="C7" t="str">
        <f t="shared" si="1"/>
        <v>Week 11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Eagles</v>
      </c>
      <c r="J7">
        <f t="shared" si="0"/>
        <v>6</v>
      </c>
      <c r="K7" t="str">
        <f t="shared" si="0"/>
        <v>Redskins</v>
      </c>
      <c r="L7">
        <f t="shared" si="0"/>
        <v>31</v>
      </c>
      <c r="M7" t="str">
        <f t="shared" si="2"/>
        <v>Redskins</v>
      </c>
      <c r="N7" t="str">
        <f t="shared" si="3"/>
        <v>insert into GameResult select gs.GameSpreadId,case when ft.TeamOtherName = 'Redskins' then ft.TeamId else ut.TeamId end WinnerTeamId, case when ft.TeamOtherName = 'Eagles' then 6 else 31 end FavoriteScore, case when ut.TeamOtherName = 'Eagles' then 6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'Eagles' and ut.TeamOtherName = 'Redskins') or (ft.TeamOtherName = 'Redskins' and ut.TeamOtherName = 'Eagles'))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19</v>
      </c>
      <c r="C8" t="str">
        <f t="shared" si="1"/>
        <v>Week 11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Jets</v>
      </c>
      <c r="J8">
        <f t="shared" si="0"/>
        <v>27</v>
      </c>
      <c r="K8" t="str">
        <f t="shared" si="0"/>
        <v>Rams</v>
      </c>
      <c r="L8">
        <f t="shared" si="0"/>
        <v>13</v>
      </c>
      <c r="M8" t="str">
        <f t="shared" si="2"/>
        <v>Jets</v>
      </c>
      <c r="N8" t="str">
        <f t="shared" si="3"/>
        <v>insert into GameResult select gs.GameSpreadId,case when ft.TeamOtherName = 'Jets' then ft.TeamId else ut.TeamId end WinnerTeamId, case when ft.TeamOtherName = 'Jets' then 27 else 13 end FavoriteScore, case when ut.TeamOtherName = 'Jets' then 27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'Jets' and ut.TeamOtherName = 'Rams') or (ft.TeamOtherName = 'Rams' and ut.TeamOtherName = 'Jets'))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13600</v>
      </c>
      <c r="C9" t="str">
        <f t="shared" si="1"/>
        <v>Week 11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Bengals</v>
      </c>
      <c r="J9">
        <f t="shared" si="0"/>
        <v>28</v>
      </c>
      <c r="K9" t="str">
        <f t="shared" si="0"/>
        <v>Chiefs</v>
      </c>
      <c r="L9">
        <f t="shared" si="0"/>
        <v>6</v>
      </c>
      <c r="M9" t="str">
        <f t="shared" si="2"/>
        <v>Bengals</v>
      </c>
      <c r="N9" t="str">
        <f t="shared" si="3"/>
        <v>insert into GameResult select gs.GameSpreadId,case when ft.TeamOtherName = 'Bengals' then ft.TeamId else ut.TeamId end WinnerTeamId, case when ft.TeamOtherName = 'Bengals' then 28 else 6 end FavoriteScore, case when ut.TeamOtherName = 'Bengals' then 28 else 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'Bengals' and ut.TeamOtherName = 'Chiefs') or (ft.TeamOtherName = 'Chiefs' and ut.TeamOtherName = 'Bengals'))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11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Jaguars</v>
      </c>
      <c r="J10">
        <f t="shared" si="0"/>
        <v>37</v>
      </c>
      <c r="K10" t="str">
        <f t="shared" si="0"/>
        <v>Texans</v>
      </c>
      <c r="L10">
        <f t="shared" si="0"/>
        <v>43</v>
      </c>
      <c r="M10" t="str">
        <f t="shared" si="2"/>
        <v>Texans</v>
      </c>
      <c r="N10" t="str">
        <f t="shared" si="3"/>
        <v>insert into GameResult select gs.GameSpreadId,case when ft.TeamOtherName = 'Texans' then ft.TeamId else ut.TeamId end WinnerTeamId, case when ft.TeamOtherName = 'Jaguars' then 37 else 43 end FavoriteScore, case when ut.TeamOtherName = 'Jaguars' then 37 else 43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'Jaguars' and ut.TeamOtherName = 'Texans') or (ft.TeamOtherName = 'Texans' and ut.TeamOtherName = 'Jaguars'))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66</v>
      </c>
      <c r="C11" t="str">
        <f t="shared" si="1"/>
        <v>Week 11</v>
      </c>
      <c r="D11">
        <v>14</v>
      </c>
      <c r="E11">
        <f t="shared" si="4"/>
        <v>129</v>
      </c>
      <c r="F11">
        <f t="shared" si="5"/>
        <v>130</v>
      </c>
      <c r="G11">
        <f t="shared" si="6"/>
        <v>133</v>
      </c>
      <c r="H11">
        <f t="shared" si="7"/>
        <v>134</v>
      </c>
      <c r="I11" t="str">
        <f t="shared" si="8"/>
        <v>Saints</v>
      </c>
      <c r="J11">
        <f t="shared" si="0"/>
        <v>38</v>
      </c>
      <c r="K11" t="str">
        <f t="shared" si="0"/>
        <v>Raiders</v>
      </c>
      <c r="L11">
        <f t="shared" si="0"/>
        <v>17</v>
      </c>
      <c r="M11" t="str">
        <f t="shared" si="2"/>
        <v>Saints</v>
      </c>
      <c r="N11" t="str">
        <f t="shared" si="3"/>
        <v>insert into GameResult select gs.GameSpreadId,case when ft.TeamOtherName = 'Saints' then ft.TeamId else ut.TeamId end WinnerTeamId, case when ft.TeamOtherName = 'Saints' then 38 else 17 end FavoriteScore, case when ut.TeamOtherName = 'Saints' then 38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'Saints' and ut.TeamOtherName = 'Raiders') or (ft.TeamOtherName = 'Raiders' and ut.TeamOtherName = 'Saints'))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341</v>
      </c>
      <c r="C12" t="str">
        <f t="shared" si="1"/>
        <v>Week 11</v>
      </c>
      <c r="D12">
        <v>14</v>
      </c>
      <c r="E12">
        <f t="shared" si="4"/>
        <v>143</v>
      </c>
      <c r="F12">
        <f t="shared" si="5"/>
        <v>144</v>
      </c>
      <c r="G12">
        <f t="shared" si="6"/>
        <v>147</v>
      </c>
      <c r="H12">
        <f t="shared" si="7"/>
        <v>148</v>
      </c>
      <c r="I12" t="str">
        <f t="shared" si="8"/>
        <v>Chargers</v>
      </c>
      <c r="J12">
        <f t="shared" si="0"/>
        <v>23</v>
      </c>
      <c r="K12" t="str">
        <f t="shared" si="0"/>
        <v>Broncos</v>
      </c>
      <c r="L12">
        <f t="shared" si="0"/>
        <v>30</v>
      </c>
      <c r="M12" t="str">
        <f t="shared" si="2"/>
        <v>Broncos</v>
      </c>
      <c r="N12" t="str">
        <f t="shared" si="3"/>
        <v>insert into GameResult select gs.GameSpreadId,case when ft.TeamOtherName = 'Broncos' then ft.TeamId else ut.TeamId end WinnerTeamId, case when ft.TeamOtherName = 'Chargers' then 23 else 30 end FavoriteScore, case when ut.TeamOtherName = 'Chargers' then 23 else 30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'Chargers' and ut.TeamOtherName = 'Broncos') or (ft.TeamOtherName = 'Broncos' and ut.TeamOtherName = 'Chargers'))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571</v>
      </c>
      <c r="C13" t="str">
        <f t="shared" si="1"/>
        <v>Week 11</v>
      </c>
      <c r="D13">
        <v>14</v>
      </c>
      <c r="E13">
        <f t="shared" si="4"/>
        <v>157</v>
      </c>
      <c r="F13">
        <f t="shared" si="5"/>
        <v>158</v>
      </c>
      <c r="G13">
        <f t="shared" si="6"/>
        <v>161</v>
      </c>
      <c r="H13">
        <f t="shared" si="7"/>
        <v>162</v>
      </c>
      <c r="I13" t="str">
        <f t="shared" si="8"/>
        <v>Colts</v>
      </c>
      <c r="J13">
        <f t="shared" si="0"/>
        <v>24</v>
      </c>
      <c r="K13" t="str">
        <f t="shared" si="0"/>
        <v>Patriots</v>
      </c>
      <c r="L13">
        <f t="shared" si="0"/>
        <v>59</v>
      </c>
      <c r="M13" t="str">
        <f t="shared" si="2"/>
        <v>Patriots</v>
      </c>
      <c r="N13" t="str">
        <f t="shared" si="3"/>
        <v>insert into GameResult select gs.GameSpreadId,case when ft.TeamOtherName = 'Patriots' then ft.TeamId else ut.TeamId end WinnerTeamId, case when ft.TeamOtherName = 'Colts' then 24 else 59 end FavoriteScore, case when ut.TeamOtherName = 'Colts' then 24 else 59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'Colts' and ut.TeamOtherName = 'Patriots') or (ft.TeamOtherName = 'Patriots' and ut.TeamOtherName = 'Colts'))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11</v>
      </c>
      <c r="D14">
        <v>14</v>
      </c>
      <c r="E14">
        <f t="shared" si="4"/>
        <v>171</v>
      </c>
      <c r="F14">
        <f t="shared" si="5"/>
        <v>172</v>
      </c>
      <c r="G14">
        <f t="shared" si="6"/>
        <v>175</v>
      </c>
      <c r="H14">
        <f t="shared" si="7"/>
        <v>176</v>
      </c>
      <c r="I14" t="str">
        <f t="shared" si="8"/>
        <v>Ravens</v>
      </c>
      <c r="J14">
        <f t="shared" si="0"/>
        <v>13</v>
      </c>
      <c r="K14" t="str">
        <f t="shared" si="0"/>
        <v>Steelers</v>
      </c>
      <c r="L14">
        <f t="shared" si="0"/>
        <v>10</v>
      </c>
      <c r="M14" t="str">
        <f t="shared" si="2"/>
        <v>Ravens</v>
      </c>
      <c r="N14" t="str">
        <f t="shared" si="3"/>
        <v>insert into GameResult select gs.GameSpreadId,case when ft.TeamOtherName = 'Ravens' then ft.TeamId else ut.TeamId end WinnerTeamId, case when ft.TeamOtherName = 'Ravens' then 13 else 10 end FavoriteScore, case when ut.TeamOtherName = 'Ravens' then 13 else 10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'Ravens' and ut.TeamOtherName = 'Steelers') or (ft.TeamOtherName = 'Steelers' and ut.TeamOtherName = 'Ravens'))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572</v>
      </c>
      <c r="C15" t="str">
        <f t="shared" si="1"/>
        <v>Week 11</v>
      </c>
      <c r="D15">
        <v>14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 t="str">
        <f t="shared" si="8"/>
        <v>Bears</v>
      </c>
      <c r="J15">
        <f t="shared" si="0"/>
        <v>7</v>
      </c>
      <c r="K15" t="str">
        <f t="shared" si="0"/>
        <v>49ers</v>
      </c>
      <c r="L15">
        <f t="shared" si="0"/>
        <v>32</v>
      </c>
      <c r="M15" t="str">
        <f t="shared" si="2"/>
        <v>49ers</v>
      </c>
      <c r="N15" t="str">
        <f t="shared" si="3"/>
        <v>insert into GameResult select gs.GameSpreadId,case when ft.TeamOtherName = '49ers' then ft.TeamId else ut.TeamId end WinnerTeamId, case when ft.TeamOtherName = 'Bears' then 7 else 32 end FavoriteScore, case when ut.TeamOtherName = 'Bears' then 7 else 32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'Bears' and ut.TeamOtherName = '49ers') or (ft.TeamOtherName = '49ers' and ut.TeamOtherName = 'Bears'))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573</v>
      </c>
      <c r="C16" t="str">
        <f t="shared" si="1"/>
        <v>Week 11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 t="e">
        <f t="shared" si="8"/>
        <v>#N/A</v>
      </c>
      <c r="J16" t="e">
        <f t="shared" si="0"/>
        <v>#N/A</v>
      </c>
      <c r="K16" t="e">
        <f t="shared" si="0"/>
        <v>#N/A</v>
      </c>
      <c r="L16" t="e">
        <f t="shared" si="0"/>
        <v>#N/A</v>
      </c>
      <c r="M16" t="e">
        <f t="shared" si="2"/>
        <v>#N/A</v>
      </c>
      <c r="N16" t="e">
        <f t="shared" si="3"/>
        <v>#N/A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71</v>
      </c>
      <c r="C17" t="str">
        <f t="shared" si="1"/>
        <v>Week 11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 t="e">
        <f>VLOOKUP(E17,$A:$B,2,FALSE)</f>
        <v>#N/A</v>
      </c>
      <c r="J17" t="e">
        <f t="shared" si="0"/>
        <v>#N/A</v>
      </c>
      <c r="K17" t="e">
        <f t="shared" si="0"/>
        <v>#N/A</v>
      </c>
      <c r="L17" t="e">
        <f t="shared" si="0"/>
        <v>#N/A</v>
      </c>
      <c r="M17" t="e">
        <f t="shared" si="2"/>
        <v>#N/A</v>
      </c>
      <c r="N17" t="e">
        <f t="shared" si="3"/>
        <v>#N/A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24</v>
      </c>
    </row>
    <row r="19" spans="1:27" x14ac:dyDescent="0.25">
      <c r="A19">
        <v>19</v>
      </c>
      <c r="B19">
        <v>7710</v>
      </c>
    </row>
    <row r="20" spans="1:27" x14ac:dyDescent="0.25">
      <c r="A20">
        <v>20</v>
      </c>
      <c r="B20" t="s">
        <v>540</v>
      </c>
    </row>
    <row r="21" spans="1:27" x14ac:dyDescent="0.25">
      <c r="A21">
        <v>21</v>
      </c>
      <c r="B21" t="s">
        <v>24</v>
      </c>
    </row>
    <row r="22" spans="1:27" x14ac:dyDescent="0.25">
      <c r="A22">
        <v>22</v>
      </c>
      <c r="B22">
        <v>20</v>
      </c>
    </row>
    <row r="23" spans="1:27" x14ac:dyDescent="0.25">
      <c r="A23">
        <v>23</v>
      </c>
      <c r="B23">
        <v>3773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30</v>
      </c>
    </row>
    <row r="26" spans="1:27" x14ac:dyDescent="0.25">
      <c r="A26">
        <v>26</v>
      </c>
      <c r="B26" t="s">
        <v>25</v>
      </c>
    </row>
    <row r="27" spans="1:27" x14ac:dyDescent="0.25">
      <c r="A27">
        <v>27</v>
      </c>
      <c r="B27" t="s">
        <v>574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575</v>
      </c>
    </row>
    <row r="30" spans="1:27" x14ac:dyDescent="0.25">
      <c r="A30">
        <v>30</v>
      </c>
      <c r="B30" t="s">
        <v>540</v>
      </c>
    </row>
    <row r="31" spans="1:27" x14ac:dyDescent="0.25">
      <c r="A31">
        <v>31</v>
      </c>
      <c r="B31" t="s">
        <v>61</v>
      </c>
    </row>
    <row r="32" spans="1:27" x14ac:dyDescent="0.25">
      <c r="A32">
        <v>32</v>
      </c>
      <c r="B32">
        <v>19</v>
      </c>
    </row>
    <row r="33" spans="1:2" x14ac:dyDescent="0.25">
      <c r="A33">
        <v>33</v>
      </c>
      <c r="B33">
        <v>13303</v>
      </c>
    </row>
    <row r="34" spans="1:2" x14ac:dyDescent="0.25">
      <c r="A34">
        <v>34</v>
      </c>
      <c r="B34" t="s">
        <v>576</v>
      </c>
    </row>
    <row r="35" spans="1:2" x14ac:dyDescent="0.25">
      <c r="A35">
        <v>35</v>
      </c>
      <c r="B35" t="s">
        <v>40</v>
      </c>
    </row>
    <row r="36" spans="1:2" x14ac:dyDescent="0.25">
      <c r="A36">
        <v>36</v>
      </c>
      <c r="B36">
        <v>23</v>
      </c>
    </row>
    <row r="37" spans="1:2" x14ac:dyDescent="0.25">
      <c r="A37">
        <v>37</v>
      </c>
      <c r="B37">
        <v>1607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36</v>
      </c>
    </row>
    <row r="40" spans="1:2" x14ac:dyDescent="0.25">
      <c r="A40">
        <v>40</v>
      </c>
      <c r="B40" t="s">
        <v>577</v>
      </c>
    </row>
    <row r="41" spans="1:2" x14ac:dyDescent="0.25">
      <c r="A41">
        <v>41</v>
      </c>
      <c r="B41" t="s">
        <v>578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579</v>
      </c>
    </row>
    <row r="44" spans="1:2" x14ac:dyDescent="0.25">
      <c r="A44">
        <v>44</v>
      </c>
      <c r="B44" t="s">
        <v>548</v>
      </c>
    </row>
    <row r="45" spans="1:2" x14ac:dyDescent="0.25">
      <c r="A45">
        <v>45</v>
      </c>
      <c r="B45" t="s">
        <v>65</v>
      </c>
    </row>
    <row r="46" spans="1:2" x14ac:dyDescent="0.25">
      <c r="A46">
        <v>46</v>
      </c>
      <c r="B46">
        <v>27</v>
      </c>
    </row>
    <row r="47" spans="1:2" x14ac:dyDescent="0.25">
      <c r="A47">
        <v>47</v>
      </c>
      <c r="B47">
        <v>1000116</v>
      </c>
    </row>
    <row r="48" spans="1:2" x14ac:dyDescent="0.25">
      <c r="A48">
        <v>48</v>
      </c>
      <c r="B48" t="s">
        <v>580</v>
      </c>
    </row>
    <row r="49" spans="1:2" x14ac:dyDescent="0.25">
      <c r="A49">
        <v>49</v>
      </c>
      <c r="B49" t="s">
        <v>64</v>
      </c>
    </row>
    <row r="50" spans="1:2" x14ac:dyDescent="0.25">
      <c r="A50">
        <v>50</v>
      </c>
      <c r="B50">
        <v>21</v>
      </c>
    </row>
    <row r="51" spans="1:2" x14ac:dyDescent="0.25">
      <c r="A51">
        <v>51</v>
      </c>
      <c r="B51">
        <v>77070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6</v>
      </c>
    </row>
    <row r="54" spans="1:2" x14ac:dyDescent="0.25">
      <c r="A54">
        <v>54</v>
      </c>
      <c r="B54" t="s">
        <v>581</v>
      </c>
    </row>
    <row r="55" spans="1:2" x14ac:dyDescent="0.25">
      <c r="A55">
        <v>55</v>
      </c>
      <c r="B55" t="s">
        <v>582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583</v>
      </c>
    </row>
    <row r="58" spans="1:2" x14ac:dyDescent="0.25">
      <c r="A58">
        <v>58</v>
      </c>
      <c r="B58" t="s">
        <v>580</v>
      </c>
    </row>
    <row r="59" spans="1:2" x14ac:dyDescent="0.25">
      <c r="A59">
        <v>59</v>
      </c>
      <c r="B59" t="s">
        <v>35</v>
      </c>
    </row>
    <row r="60" spans="1:2" x14ac:dyDescent="0.25">
      <c r="A60">
        <v>60</v>
      </c>
      <c r="B60">
        <v>20</v>
      </c>
    </row>
    <row r="61" spans="1:2" x14ac:dyDescent="0.25">
      <c r="A61">
        <v>61</v>
      </c>
      <c r="B61">
        <v>76070</v>
      </c>
    </row>
    <row r="62" spans="1:2" x14ac:dyDescent="0.25">
      <c r="A62">
        <v>62</v>
      </c>
      <c r="B62" t="s">
        <v>584</v>
      </c>
    </row>
    <row r="63" spans="1:2" x14ac:dyDescent="0.25">
      <c r="A63">
        <v>63</v>
      </c>
      <c r="B63" t="s">
        <v>2</v>
      </c>
    </row>
    <row r="64" spans="1:2" x14ac:dyDescent="0.25">
      <c r="A64">
        <v>64</v>
      </c>
      <c r="B64">
        <v>23</v>
      </c>
    </row>
    <row r="65" spans="1:2" x14ac:dyDescent="0.25">
      <c r="A65">
        <v>65</v>
      </c>
      <c r="B65">
        <v>3173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13</v>
      </c>
    </row>
    <row r="68" spans="1:2" x14ac:dyDescent="0.25">
      <c r="A68">
        <v>68</v>
      </c>
      <c r="B68" t="s">
        <v>247</v>
      </c>
    </row>
    <row r="69" spans="1:2" x14ac:dyDescent="0.25">
      <c r="A69">
        <v>69</v>
      </c>
      <c r="B69" t="s">
        <v>585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586</v>
      </c>
    </row>
    <row r="72" spans="1:2" x14ac:dyDescent="0.25">
      <c r="A72">
        <v>72</v>
      </c>
      <c r="B72" t="s">
        <v>587</v>
      </c>
    </row>
    <row r="73" spans="1:2" x14ac:dyDescent="0.25">
      <c r="A73">
        <v>73</v>
      </c>
      <c r="B73" t="s">
        <v>34</v>
      </c>
    </row>
    <row r="74" spans="1:2" x14ac:dyDescent="0.25">
      <c r="A74">
        <v>74</v>
      </c>
      <c r="B74">
        <v>6</v>
      </c>
    </row>
    <row r="75" spans="1:2" x14ac:dyDescent="0.25">
      <c r="A75">
        <v>75</v>
      </c>
      <c r="B75">
        <v>330</v>
      </c>
    </row>
    <row r="76" spans="1:2" x14ac:dyDescent="0.25">
      <c r="A76">
        <v>76</v>
      </c>
      <c r="B76" t="s">
        <v>540</v>
      </c>
    </row>
    <row r="77" spans="1:2" x14ac:dyDescent="0.25">
      <c r="A77">
        <v>77</v>
      </c>
      <c r="B77" t="s">
        <v>28</v>
      </c>
    </row>
    <row r="78" spans="1:2" x14ac:dyDescent="0.25">
      <c r="A78">
        <v>78</v>
      </c>
      <c r="B78">
        <v>31</v>
      </c>
    </row>
    <row r="79" spans="1:2" x14ac:dyDescent="0.25">
      <c r="A79">
        <v>79</v>
      </c>
      <c r="B79">
        <v>71077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13</v>
      </c>
    </row>
    <row r="82" spans="1:2" x14ac:dyDescent="0.25">
      <c r="A82">
        <v>82</v>
      </c>
      <c r="B82" t="s">
        <v>25</v>
      </c>
    </row>
    <row r="83" spans="1:2" x14ac:dyDescent="0.25">
      <c r="A83">
        <v>83</v>
      </c>
      <c r="B83" t="s">
        <v>588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589</v>
      </c>
    </row>
    <row r="86" spans="1:2" x14ac:dyDescent="0.25">
      <c r="A86">
        <v>86</v>
      </c>
      <c r="B86" t="s">
        <v>540</v>
      </c>
    </row>
    <row r="87" spans="1:2" x14ac:dyDescent="0.25">
      <c r="A87">
        <v>87</v>
      </c>
      <c r="B87" t="s">
        <v>46</v>
      </c>
    </row>
    <row r="88" spans="1:2" x14ac:dyDescent="0.25">
      <c r="A88">
        <v>88</v>
      </c>
      <c r="B88">
        <v>27</v>
      </c>
    </row>
    <row r="89" spans="1:2" x14ac:dyDescent="0.25">
      <c r="A89">
        <v>89</v>
      </c>
      <c r="B89">
        <v>310014</v>
      </c>
    </row>
    <row r="90" spans="1:2" x14ac:dyDescent="0.25">
      <c r="A90">
        <v>90</v>
      </c>
      <c r="B90" t="s">
        <v>590</v>
      </c>
    </row>
    <row r="91" spans="1:2" x14ac:dyDescent="0.25">
      <c r="A91">
        <v>91</v>
      </c>
      <c r="B91" t="s">
        <v>23</v>
      </c>
    </row>
    <row r="92" spans="1:2" x14ac:dyDescent="0.25">
      <c r="A92">
        <v>92</v>
      </c>
      <c r="B92">
        <v>13</v>
      </c>
    </row>
    <row r="93" spans="1:2" x14ac:dyDescent="0.25">
      <c r="A93">
        <v>93</v>
      </c>
      <c r="B93">
        <v>7006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30</v>
      </c>
    </row>
    <row r="96" spans="1:2" x14ac:dyDescent="0.25">
      <c r="A96">
        <v>96</v>
      </c>
      <c r="B96" t="s">
        <v>591</v>
      </c>
    </row>
    <row r="97" spans="1:2" x14ac:dyDescent="0.25">
      <c r="A97">
        <v>97</v>
      </c>
      <c r="B97" t="s">
        <v>592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593</v>
      </c>
    </row>
    <row r="100" spans="1:2" x14ac:dyDescent="0.25">
      <c r="A100">
        <v>100</v>
      </c>
      <c r="B100" t="s">
        <v>584</v>
      </c>
    </row>
    <row r="101" spans="1:2" x14ac:dyDescent="0.25">
      <c r="A101">
        <v>101</v>
      </c>
      <c r="B101" t="s">
        <v>80</v>
      </c>
    </row>
    <row r="102" spans="1:2" x14ac:dyDescent="0.25">
      <c r="A102">
        <v>102</v>
      </c>
      <c r="B102">
        <v>28</v>
      </c>
    </row>
    <row r="103" spans="1:2" x14ac:dyDescent="0.25">
      <c r="A103">
        <v>103</v>
      </c>
      <c r="B103">
        <v>71407</v>
      </c>
    </row>
    <row r="104" spans="1:2" x14ac:dyDescent="0.25">
      <c r="A104">
        <v>104</v>
      </c>
      <c r="B104" t="s">
        <v>594</v>
      </c>
    </row>
    <row r="105" spans="1:2" x14ac:dyDescent="0.25">
      <c r="A105">
        <v>105</v>
      </c>
      <c r="B105" t="s">
        <v>41</v>
      </c>
    </row>
    <row r="106" spans="1:2" x14ac:dyDescent="0.25">
      <c r="A106">
        <v>106</v>
      </c>
      <c r="B106">
        <v>6</v>
      </c>
    </row>
    <row r="107" spans="1:2" x14ac:dyDescent="0.25">
      <c r="A107">
        <v>107</v>
      </c>
      <c r="B107">
        <v>3300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19</v>
      </c>
    </row>
    <row r="110" spans="1:2" x14ac:dyDescent="0.25">
      <c r="A110">
        <v>110</v>
      </c>
      <c r="B110" t="s">
        <v>595</v>
      </c>
    </row>
    <row r="111" spans="1:2" x14ac:dyDescent="0.25">
      <c r="A111">
        <v>111</v>
      </c>
      <c r="B111" t="s">
        <v>596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597</v>
      </c>
    </row>
    <row r="114" spans="1:2" x14ac:dyDescent="0.25">
      <c r="A114">
        <v>114</v>
      </c>
      <c r="B114" t="s">
        <v>594</v>
      </c>
    </row>
    <row r="115" spans="1:2" x14ac:dyDescent="0.25">
      <c r="A115">
        <v>115</v>
      </c>
      <c r="B115" t="s">
        <v>51</v>
      </c>
    </row>
    <row r="116" spans="1:2" x14ac:dyDescent="0.25">
      <c r="A116">
        <v>116</v>
      </c>
      <c r="B116">
        <v>37</v>
      </c>
    </row>
    <row r="117" spans="1:2" x14ac:dyDescent="0.25">
      <c r="A117">
        <v>117</v>
      </c>
      <c r="B117">
        <v>7101073</v>
      </c>
    </row>
    <row r="118" spans="1:2" x14ac:dyDescent="0.25">
      <c r="A118">
        <v>118</v>
      </c>
      <c r="B118" t="s">
        <v>576</v>
      </c>
    </row>
    <row r="119" spans="1:2" x14ac:dyDescent="0.25">
      <c r="A119">
        <v>119</v>
      </c>
      <c r="B119" t="s">
        <v>12</v>
      </c>
    </row>
    <row r="120" spans="1:2" x14ac:dyDescent="0.25">
      <c r="A120">
        <v>120</v>
      </c>
      <c r="B120">
        <v>43</v>
      </c>
    </row>
    <row r="121" spans="1:2" x14ac:dyDescent="0.25">
      <c r="A121">
        <v>121</v>
      </c>
      <c r="B121">
        <v>7103149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598</v>
      </c>
    </row>
    <row r="124" spans="1:2" x14ac:dyDescent="0.25">
      <c r="A124">
        <v>124</v>
      </c>
      <c r="B124" t="s">
        <v>336</v>
      </c>
    </row>
    <row r="125" spans="1:2" x14ac:dyDescent="0.25">
      <c r="A125">
        <v>125</v>
      </c>
      <c r="B125" t="s">
        <v>599</v>
      </c>
    </row>
    <row r="126" spans="1:2" x14ac:dyDescent="0.25">
      <c r="A126">
        <v>126</v>
      </c>
      <c r="B126" t="s">
        <v>9</v>
      </c>
    </row>
    <row r="127" spans="1:2" x14ac:dyDescent="0.25">
      <c r="A127">
        <v>127</v>
      </c>
      <c r="B127" t="s">
        <v>600</v>
      </c>
    </row>
    <row r="128" spans="1:2" x14ac:dyDescent="0.25">
      <c r="A128">
        <v>128</v>
      </c>
      <c r="B128" t="s">
        <v>584</v>
      </c>
    </row>
    <row r="129" spans="1:2" x14ac:dyDescent="0.25">
      <c r="A129">
        <v>129</v>
      </c>
      <c r="B129" t="s">
        <v>29</v>
      </c>
    </row>
    <row r="130" spans="1:2" x14ac:dyDescent="0.25">
      <c r="A130">
        <v>130</v>
      </c>
      <c r="B130">
        <v>38</v>
      </c>
    </row>
    <row r="131" spans="1:2" x14ac:dyDescent="0.25">
      <c r="A131">
        <v>131</v>
      </c>
      <c r="B131">
        <v>147143</v>
      </c>
    </row>
    <row r="132" spans="1:2" x14ac:dyDescent="0.25">
      <c r="A132">
        <v>132</v>
      </c>
      <c r="B132" t="s">
        <v>587</v>
      </c>
    </row>
    <row r="133" spans="1:2" x14ac:dyDescent="0.25">
      <c r="A133">
        <v>133</v>
      </c>
      <c r="B133" t="s">
        <v>85</v>
      </c>
    </row>
    <row r="134" spans="1:2" x14ac:dyDescent="0.25">
      <c r="A134">
        <v>134</v>
      </c>
      <c r="B134">
        <v>17</v>
      </c>
    </row>
    <row r="135" spans="1:2" x14ac:dyDescent="0.25">
      <c r="A135">
        <v>135</v>
      </c>
      <c r="B135">
        <v>737</v>
      </c>
    </row>
    <row r="136" spans="1:2" x14ac:dyDescent="0.25">
      <c r="A136">
        <v>136</v>
      </c>
      <c r="B136" t="s">
        <v>5</v>
      </c>
    </row>
    <row r="137" spans="1:2" x14ac:dyDescent="0.25">
      <c r="A137">
        <v>137</v>
      </c>
      <c r="B137" t="s">
        <v>6</v>
      </c>
    </row>
    <row r="138" spans="1:2" x14ac:dyDescent="0.25">
      <c r="A138">
        <v>138</v>
      </c>
      <c r="B138" t="s">
        <v>247</v>
      </c>
    </row>
    <row r="139" spans="1:2" x14ac:dyDescent="0.25">
      <c r="A139">
        <v>139</v>
      </c>
      <c r="B139" t="s">
        <v>601</v>
      </c>
    </row>
    <row r="140" spans="1:2" x14ac:dyDescent="0.25">
      <c r="A140">
        <v>140</v>
      </c>
      <c r="B140" t="s">
        <v>9</v>
      </c>
    </row>
    <row r="141" spans="1:2" x14ac:dyDescent="0.25">
      <c r="A141">
        <v>141</v>
      </c>
      <c r="B141" t="s">
        <v>602</v>
      </c>
    </row>
    <row r="142" spans="1:2" x14ac:dyDescent="0.25">
      <c r="A142">
        <v>142</v>
      </c>
      <c r="B142" t="s">
        <v>540</v>
      </c>
    </row>
    <row r="143" spans="1:2" x14ac:dyDescent="0.25">
      <c r="A143">
        <v>143</v>
      </c>
      <c r="B143" t="s">
        <v>84</v>
      </c>
    </row>
    <row r="144" spans="1:2" x14ac:dyDescent="0.25">
      <c r="A144">
        <v>144</v>
      </c>
      <c r="B144">
        <v>23</v>
      </c>
    </row>
    <row r="145" spans="1:2" x14ac:dyDescent="0.25">
      <c r="A145">
        <v>145</v>
      </c>
      <c r="B145">
        <v>7097</v>
      </c>
    </row>
    <row r="146" spans="1:2" x14ac:dyDescent="0.25">
      <c r="A146">
        <v>146</v>
      </c>
      <c r="B146" t="s">
        <v>573</v>
      </c>
    </row>
    <row r="147" spans="1:2" x14ac:dyDescent="0.25">
      <c r="A147">
        <v>147</v>
      </c>
      <c r="B147" t="s">
        <v>76</v>
      </c>
    </row>
    <row r="148" spans="1:2" x14ac:dyDescent="0.25">
      <c r="A148">
        <v>148</v>
      </c>
      <c r="B148">
        <v>30</v>
      </c>
    </row>
    <row r="149" spans="1:2" x14ac:dyDescent="0.25">
      <c r="A149">
        <v>149</v>
      </c>
      <c r="B149">
        <v>1776</v>
      </c>
    </row>
    <row r="150" spans="1:2" x14ac:dyDescent="0.25">
      <c r="A150">
        <v>150</v>
      </c>
      <c r="B150" t="s">
        <v>5</v>
      </c>
    </row>
    <row r="151" spans="1:2" x14ac:dyDescent="0.25">
      <c r="A151">
        <v>151</v>
      </c>
      <c r="B151" t="s">
        <v>53</v>
      </c>
    </row>
    <row r="152" spans="1:2" x14ac:dyDescent="0.25">
      <c r="A152">
        <v>152</v>
      </c>
      <c r="B152" t="s">
        <v>113</v>
      </c>
    </row>
    <row r="153" spans="1:2" x14ac:dyDescent="0.25">
      <c r="A153">
        <v>153</v>
      </c>
      <c r="B153" t="s">
        <v>603</v>
      </c>
    </row>
    <row r="154" spans="1:2" x14ac:dyDescent="0.25">
      <c r="A154">
        <v>154</v>
      </c>
      <c r="B154" t="s">
        <v>9</v>
      </c>
    </row>
    <row r="155" spans="1:2" x14ac:dyDescent="0.25">
      <c r="A155">
        <v>155</v>
      </c>
      <c r="B155" t="s">
        <v>604</v>
      </c>
    </row>
    <row r="156" spans="1:2" x14ac:dyDescent="0.25">
      <c r="A156">
        <v>156</v>
      </c>
      <c r="B156" t="s">
        <v>548</v>
      </c>
    </row>
    <row r="157" spans="1:2" x14ac:dyDescent="0.25">
      <c r="A157">
        <v>157</v>
      </c>
      <c r="B157" t="s">
        <v>55</v>
      </c>
    </row>
    <row r="158" spans="1:2" x14ac:dyDescent="0.25">
      <c r="A158">
        <v>158</v>
      </c>
      <c r="B158">
        <v>24</v>
      </c>
    </row>
    <row r="159" spans="1:2" x14ac:dyDescent="0.25">
      <c r="A159">
        <v>159</v>
      </c>
      <c r="B159">
        <v>14307</v>
      </c>
    </row>
    <row r="160" spans="1:2" x14ac:dyDescent="0.25">
      <c r="A160">
        <v>160</v>
      </c>
      <c r="B160" t="s">
        <v>573</v>
      </c>
    </row>
    <row r="161" spans="1:2" x14ac:dyDescent="0.25">
      <c r="A161">
        <v>161</v>
      </c>
      <c r="B161" t="s">
        <v>17</v>
      </c>
    </row>
    <row r="162" spans="1:2" x14ac:dyDescent="0.25">
      <c r="A162">
        <v>162</v>
      </c>
      <c r="B162">
        <v>59</v>
      </c>
    </row>
    <row r="163" spans="1:2" x14ac:dyDescent="0.25">
      <c r="A163">
        <v>163</v>
      </c>
      <c r="B163">
        <v>7171421</v>
      </c>
    </row>
    <row r="164" spans="1:2" x14ac:dyDescent="0.25">
      <c r="A164">
        <v>164</v>
      </c>
      <c r="B164" t="s">
        <v>5</v>
      </c>
    </row>
    <row r="165" spans="1:2" x14ac:dyDescent="0.25">
      <c r="A165">
        <v>165</v>
      </c>
      <c r="B165" t="s">
        <v>94</v>
      </c>
    </row>
    <row r="166" spans="1:2" x14ac:dyDescent="0.25">
      <c r="A166">
        <v>166</v>
      </c>
      <c r="B166" t="s">
        <v>255</v>
      </c>
    </row>
    <row r="167" spans="1:2" x14ac:dyDescent="0.25">
      <c r="A167">
        <v>167</v>
      </c>
      <c r="B167" t="s">
        <v>605</v>
      </c>
    </row>
    <row r="168" spans="1:2" x14ac:dyDescent="0.25">
      <c r="A168">
        <v>168</v>
      </c>
      <c r="B168" t="s">
        <v>9</v>
      </c>
    </row>
    <row r="169" spans="1:2" x14ac:dyDescent="0.25">
      <c r="A169">
        <v>169</v>
      </c>
      <c r="B169" t="s">
        <v>606</v>
      </c>
    </row>
    <row r="170" spans="1:2" x14ac:dyDescent="0.25">
      <c r="A170">
        <v>170</v>
      </c>
      <c r="B170" t="s">
        <v>607</v>
      </c>
    </row>
    <row r="171" spans="1:2" x14ac:dyDescent="0.25">
      <c r="A171">
        <v>171</v>
      </c>
      <c r="B171" t="s">
        <v>81</v>
      </c>
    </row>
    <row r="172" spans="1:2" x14ac:dyDescent="0.25">
      <c r="A172">
        <v>172</v>
      </c>
      <c r="B172">
        <v>13</v>
      </c>
    </row>
    <row r="173" spans="1:2" x14ac:dyDescent="0.25">
      <c r="A173">
        <v>173</v>
      </c>
      <c r="B173">
        <v>10030</v>
      </c>
    </row>
    <row r="174" spans="1:2" x14ac:dyDescent="0.25">
      <c r="A174">
        <v>174</v>
      </c>
      <c r="B174" t="s">
        <v>548</v>
      </c>
    </row>
    <row r="175" spans="1:2" x14ac:dyDescent="0.25">
      <c r="A175">
        <v>175</v>
      </c>
      <c r="B175" t="s">
        <v>75</v>
      </c>
    </row>
    <row r="176" spans="1:2" x14ac:dyDescent="0.25">
      <c r="A176">
        <v>176</v>
      </c>
      <c r="B176">
        <v>10</v>
      </c>
    </row>
    <row r="177" spans="1:2" x14ac:dyDescent="0.25">
      <c r="A177">
        <v>177</v>
      </c>
      <c r="B177">
        <v>7030</v>
      </c>
    </row>
    <row r="178" spans="1:2" x14ac:dyDescent="0.25">
      <c r="A178">
        <v>178</v>
      </c>
      <c r="B178" t="s">
        <v>5</v>
      </c>
    </row>
    <row r="179" spans="1:2" x14ac:dyDescent="0.25">
      <c r="A179">
        <v>179</v>
      </c>
      <c r="B179" t="s">
        <v>82</v>
      </c>
    </row>
    <row r="180" spans="1:2" x14ac:dyDescent="0.25">
      <c r="A180">
        <v>180</v>
      </c>
      <c r="B180" t="s">
        <v>125</v>
      </c>
    </row>
    <row r="181" spans="1:2" x14ac:dyDescent="0.25">
      <c r="A181">
        <v>181</v>
      </c>
      <c r="B181" t="s">
        <v>608</v>
      </c>
    </row>
    <row r="182" spans="1:2" x14ac:dyDescent="0.25">
      <c r="A182">
        <v>182</v>
      </c>
      <c r="B182" t="s">
        <v>9</v>
      </c>
    </row>
    <row r="183" spans="1:2" x14ac:dyDescent="0.25">
      <c r="A183">
        <v>183</v>
      </c>
      <c r="B183" t="s">
        <v>609</v>
      </c>
    </row>
    <row r="184" spans="1:2" x14ac:dyDescent="0.25">
      <c r="A184">
        <v>184</v>
      </c>
      <c r="B184" t="s">
        <v>573</v>
      </c>
    </row>
    <row r="185" spans="1:2" x14ac:dyDescent="0.25">
      <c r="A185">
        <v>185</v>
      </c>
      <c r="B185" t="s">
        <v>56</v>
      </c>
    </row>
    <row r="186" spans="1:2" x14ac:dyDescent="0.25">
      <c r="A186">
        <v>186</v>
      </c>
      <c r="B186">
        <v>7</v>
      </c>
    </row>
    <row r="187" spans="1:2" x14ac:dyDescent="0.25">
      <c r="A187">
        <v>187</v>
      </c>
      <c r="B187">
        <v>70</v>
      </c>
    </row>
    <row r="188" spans="1:2" x14ac:dyDescent="0.25">
      <c r="A188">
        <v>188</v>
      </c>
      <c r="B188" t="s">
        <v>610</v>
      </c>
    </row>
    <row r="189" spans="1:2" x14ac:dyDescent="0.25">
      <c r="A189">
        <v>189</v>
      </c>
      <c r="B189" t="s">
        <v>70</v>
      </c>
    </row>
    <row r="190" spans="1:2" x14ac:dyDescent="0.25">
      <c r="A190">
        <v>190</v>
      </c>
      <c r="B190">
        <v>32</v>
      </c>
    </row>
    <row r="191" spans="1:2" x14ac:dyDescent="0.25">
      <c r="A191">
        <v>191</v>
      </c>
      <c r="B191">
        <v>101075</v>
      </c>
    </row>
    <row r="192" spans="1:2" x14ac:dyDescent="0.25">
      <c r="A192">
        <v>192</v>
      </c>
      <c r="B192" t="s">
        <v>5</v>
      </c>
    </row>
    <row r="193" spans="1:2" x14ac:dyDescent="0.25">
      <c r="A193">
        <v>193</v>
      </c>
      <c r="B193" t="s">
        <v>66</v>
      </c>
    </row>
    <row r="194" spans="1:2" x14ac:dyDescent="0.25">
      <c r="A194">
        <v>194</v>
      </c>
      <c r="B194" t="s">
        <v>132</v>
      </c>
    </row>
    <row r="195" spans="1:2" x14ac:dyDescent="0.25">
      <c r="A195">
        <v>195</v>
      </c>
      <c r="B195" t="s">
        <v>611</v>
      </c>
    </row>
    <row r="196" spans="1:2" x14ac:dyDescent="0.25">
      <c r="A196">
        <v>196</v>
      </c>
      <c r="B196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4"/>
  <sheetViews>
    <sheetView workbookViewId="0">
      <selection activeCell="N2" sqref="N2:N15"/>
    </sheetView>
  </sheetViews>
  <sheetFormatPr defaultRowHeight="15" x14ac:dyDescent="0.25"/>
  <cols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</cols>
  <sheetData>
    <row r="1" spans="1:27" x14ac:dyDescent="0.25">
      <c r="A1">
        <v>1</v>
      </c>
      <c r="B1" t="s">
        <v>569</v>
      </c>
      <c r="C1" t="s">
        <v>162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412</v>
      </c>
      <c r="C2" t="str">
        <f>C1</f>
        <v>Week 10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Colts</v>
      </c>
      <c r="J2">
        <f t="shared" ref="J2:L17" si="0">VLOOKUP(F2,$A:$B,2,FALSE)</f>
        <v>27</v>
      </c>
      <c r="K2" t="str">
        <f t="shared" si="0"/>
        <v>Jaguars</v>
      </c>
      <c r="L2">
        <f t="shared" si="0"/>
        <v>10</v>
      </c>
      <c r="M2" t="str">
        <f>IF(J2=L2,"No Bet",IF(J2&gt;L2,I2,K2))</f>
        <v>Colts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'Colts' then ft.TeamId else ut.TeamId end WinnerTeamId, case when ft.TeamOtherName = 'Colts' then 27 else 10 end FavoriteScore, case when ut.TeamOtherName = 'Colts' then 27 else 10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'Colts' and ut.TeamOtherName = 'Jaguars') or (ft.TeamOtherName = 'Jaguars' and ut.TeamOtherName = 'Colts'))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55</v>
      </c>
      <c r="C3" t="str">
        <f t="shared" ref="C3:C17" si="1">C2</f>
        <v>Week 10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Chargers</v>
      </c>
      <c r="J3">
        <f t="shared" si="0"/>
        <v>24</v>
      </c>
      <c r="K3" t="str">
        <f t="shared" si="0"/>
        <v>Buccaneers</v>
      </c>
      <c r="L3">
        <f t="shared" si="0"/>
        <v>34</v>
      </c>
      <c r="M3" t="str">
        <f t="shared" ref="M3:M17" si="2">IF(J3=L3,"No Bet",IF(J3&gt;L3,I3,K3))</f>
        <v>Buccaneers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'Buccaneers' then ft.TeamId else ut.TeamId end WinnerTeamId, case when ft.TeamOtherName = 'Chargers' then 24 else 34 end FavoriteScore, case when ut.TeamOtherName = 'Chargers' then 24 else 34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'Chargers' and ut.TeamOtherName = 'Buccaneers') or (ft.TeamOtherName = 'Buccaneers' and ut.TeamOtherName = 'Chargers'))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27</v>
      </c>
      <c r="C4" t="str">
        <f t="shared" si="1"/>
        <v>Week 10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Titans</v>
      </c>
      <c r="J4">
        <f t="shared" si="0"/>
        <v>37</v>
      </c>
      <c r="K4" t="str">
        <f>VLOOKUP(G4,$A:$B,2,FALSE)</f>
        <v>Dolphins</v>
      </c>
      <c r="L4">
        <f t="shared" si="0"/>
        <v>3</v>
      </c>
      <c r="M4" t="str">
        <f t="shared" si="2"/>
        <v>Titans</v>
      </c>
      <c r="N4" t="str">
        <f t="shared" si="3"/>
        <v>insert into GameResult select gs.GameSpreadId,case when ft.TeamOtherName = 'Titans' then ft.TeamId else ut.TeamId end WinnerTeamId, case when ft.TeamOtherName = 'Titans' then 37 else 3 end FavoriteScore, case when ut.TeamOtherName = 'Titans' then 37 else 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'Titans' and ut.TeamOtherName = 'Dolphins') or (ft.TeamOtherName = 'Dolphins' and ut.TeamOtherName = 'Titans'))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31473</v>
      </c>
      <c r="C5" t="str">
        <f t="shared" si="1"/>
        <v>Week 10</v>
      </c>
      <c r="D5">
        <v>13</v>
      </c>
      <c r="E5">
        <f t="shared" si="4"/>
        <v>44</v>
      </c>
      <c r="F5">
        <f t="shared" si="5"/>
        <v>45</v>
      </c>
      <c r="G5">
        <f t="shared" si="6"/>
        <v>48</v>
      </c>
      <c r="H5">
        <f t="shared" si="7"/>
        <v>49</v>
      </c>
      <c r="I5" t="str">
        <f t="shared" si="8"/>
        <v>Bills</v>
      </c>
      <c r="J5">
        <f t="shared" si="0"/>
        <v>31</v>
      </c>
      <c r="K5" t="str">
        <f t="shared" si="0"/>
        <v>Patriots</v>
      </c>
      <c r="L5">
        <f t="shared" si="0"/>
        <v>37</v>
      </c>
      <c r="M5" t="str">
        <f t="shared" si="2"/>
        <v>Patriots</v>
      </c>
      <c r="N5" t="str">
        <f t="shared" si="3"/>
        <v>insert into GameResult select gs.GameSpreadId,case when ft.TeamOtherName = 'Patriots' then ft.TeamId else ut.TeamId end WinnerTeamId, case when ft.TeamOtherName = 'Bills' then 31 else 37 end FavoriteScore, case when ut.TeamOtherName = 'Bills' then 31 else 37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'Bills' and ut.TeamOtherName = 'Patriots') or (ft.TeamOtherName = 'Patriots' and ut.TeamOtherName = 'Bills'))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534</v>
      </c>
      <c r="C6" t="str">
        <f t="shared" si="1"/>
        <v>Week 10</v>
      </c>
      <c r="D6">
        <v>14</v>
      </c>
      <c r="E6">
        <f t="shared" si="4"/>
        <v>58</v>
      </c>
      <c r="F6">
        <f t="shared" si="5"/>
        <v>59</v>
      </c>
      <c r="G6">
        <f t="shared" si="6"/>
        <v>62</v>
      </c>
      <c r="H6">
        <f t="shared" si="7"/>
        <v>63</v>
      </c>
      <c r="I6" t="str">
        <f>VLOOKUP(E6,$A:$B,2,FALSE)</f>
        <v>Raiders</v>
      </c>
      <c r="J6">
        <f t="shared" si="0"/>
        <v>20</v>
      </c>
      <c r="K6" t="str">
        <f t="shared" si="0"/>
        <v>Ravens</v>
      </c>
      <c r="L6">
        <f t="shared" si="0"/>
        <v>55</v>
      </c>
      <c r="M6" t="str">
        <f t="shared" si="2"/>
        <v>Ravens</v>
      </c>
      <c r="N6" t="str">
        <f t="shared" si="3"/>
        <v>insert into GameResult select gs.GameSpreadId,case when ft.TeamOtherName = 'Ravens' then ft.TeamId else ut.TeamId end WinnerTeamId, case when ft.TeamOtherName = 'Raiders' then 20 else 55 end FavoriteScore, case when ut.TeamOtherName = 'Raiders' then 20 else 55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'Raiders' and ut.TeamOtherName = 'Ravens') or (ft.TeamOtherName = 'Ravens' and ut.TeamOtherName = 'Raiders'))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51</v>
      </c>
      <c r="C7" t="str">
        <f t="shared" si="1"/>
        <v>Week 10</v>
      </c>
      <c r="D7">
        <v>13</v>
      </c>
      <c r="E7">
        <f t="shared" si="4"/>
        <v>71</v>
      </c>
      <c r="F7">
        <f t="shared" si="5"/>
        <v>72</v>
      </c>
      <c r="G7">
        <f t="shared" si="6"/>
        <v>75</v>
      </c>
      <c r="H7">
        <f t="shared" si="7"/>
        <v>76</v>
      </c>
      <c r="I7" t="str">
        <f t="shared" si="8"/>
        <v>Broncos</v>
      </c>
      <c r="J7">
        <f t="shared" si="0"/>
        <v>36</v>
      </c>
      <c r="K7" t="str">
        <f t="shared" si="0"/>
        <v>Panthers</v>
      </c>
      <c r="L7">
        <f t="shared" si="0"/>
        <v>14</v>
      </c>
      <c r="M7" t="str">
        <f t="shared" si="2"/>
        <v>Broncos</v>
      </c>
      <c r="N7" t="str">
        <f t="shared" si="3"/>
        <v>insert into GameResult select gs.GameSpreadId,case when ft.TeamOtherName = 'Broncos' then ft.TeamId else ut.TeamId end WinnerTeamId, case when ft.TeamOtherName = 'Broncos' then 36 else 14 end FavoriteScore, case when ut.TeamOtherName = 'Broncos' then 36 else 14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'Broncos' and ut.TeamOtherName = 'Panthers') or (ft.TeamOtherName = 'Panthers' and ut.TeamOtherName = 'Broncos'))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10</v>
      </c>
      <c r="C8" t="str">
        <f t="shared" si="1"/>
        <v>Week 10</v>
      </c>
      <c r="D8">
        <v>14</v>
      </c>
      <c r="E8">
        <f t="shared" si="4"/>
        <v>85</v>
      </c>
      <c r="F8">
        <f t="shared" si="5"/>
        <v>86</v>
      </c>
      <c r="G8">
        <f t="shared" si="6"/>
        <v>89</v>
      </c>
      <c r="H8">
        <f t="shared" si="7"/>
        <v>90</v>
      </c>
      <c r="I8" t="str">
        <f t="shared" si="8"/>
        <v>Giants</v>
      </c>
      <c r="J8">
        <f t="shared" si="0"/>
        <v>13</v>
      </c>
      <c r="K8" t="str">
        <f t="shared" si="0"/>
        <v>Bengals</v>
      </c>
      <c r="L8">
        <f t="shared" si="0"/>
        <v>31</v>
      </c>
      <c r="M8" t="str">
        <f t="shared" si="2"/>
        <v>Bengals</v>
      </c>
      <c r="N8" t="str">
        <f t="shared" si="3"/>
        <v>insert into GameResult select gs.GameSpreadId,case when ft.TeamOtherName = 'Bengals' then ft.TeamId else ut.TeamId end WinnerTeamId, case when ft.TeamOtherName = 'Giants' then 13 else 31 end FavoriteScore, case when ut.TeamOtherName = 'Giants' then 13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'Giants' and ut.TeamOtherName = 'Bengals') or (ft.TeamOtherName = 'Bengals' and ut.TeamOtherName = 'Giants'))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307</v>
      </c>
      <c r="C9" t="str">
        <f t="shared" si="1"/>
        <v>Week 10</v>
      </c>
      <c r="D9">
        <v>14</v>
      </c>
      <c r="E9">
        <f t="shared" si="4"/>
        <v>99</v>
      </c>
      <c r="F9">
        <f t="shared" si="5"/>
        <v>100</v>
      </c>
      <c r="G9">
        <f t="shared" si="6"/>
        <v>103</v>
      </c>
      <c r="H9">
        <f t="shared" si="7"/>
        <v>104</v>
      </c>
      <c r="I9" t="str">
        <f t="shared" si="8"/>
        <v>Lions</v>
      </c>
      <c r="J9">
        <f t="shared" si="0"/>
        <v>24</v>
      </c>
      <c r="K9" t="str">
        <f t="shared" si="0"/>
        <v>Vikings</v>
      </c>
      <c r="L9">
        <f t="shared" si="0"/>
        <v>34</v>
      </c>
      <c r="M9" t="str">
        <f t="shared" si="2"/>
        <v>Vikings</v>
      </c>
      <c r="N9" t="str">
        <f t="shared" si="3"/>
        <v>insert into GameResult select gs.GameSpreadId,case when ft.TeamOtherName = 'Vikings' then ft.TeamId else ut.TeamId end WinnerTeamId, case when ft.TeamOtherName = 'Lions' then 24 else 34 end FavoriteScore, case when ut.TeamOtherName = 'Lions' then 24 else 34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'Lions' and ut.TeamOtherName = 'Vikings') or (ft.TeamOtherName = 'Vikings' and ut.TeamOtherName = 'Lions'))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10</v>
      </c>
      <c r="D10">
        <v>14</v>
      </c>
      <c r="E10">
        <f t="shared" si="4"/>
        <v>113</v>
      </c>
      <c r="F10">
        <f t="shared" si="5"/>
        <v>114</v>
      </c>
      <c r="G10">
        <f t="shared" si="6"/>
        <v>117</v>
      </c>
      <c r="H10">
        <f t="shared" si="7"/>
        <v>118</v>
      </c>
      <c r="I10" t="str">
        <f t="shared" si="8"/>
        <v>Falcons</v>
      </c>
      <c r="J10">
        <f t="shared" si="0"/>
        <v>27</v>
      </c>
      <c r="K10" t="str">
        <f t="shared" si="0"/>
        <v>Saints</v>
      </c>
      <c r="L10">
        <f t="shared" si="0"/>
        <v>31</v>
      </c>
      <c r="M10" t="str">
        <f t="shared" si="2"/>
        <v>Saints</v>
      </c>
      <c r="N10" t="str">
        <f t="shared" si="3"/>
        <v>insert into GameResult select gs.GameSpreadId,case when ft.TeamOtherName = 'Saints' then ft.TeamId else ut.TeamId end WinnerTeamId, case when ft.TeamOtherName = 'Falcons' then 27 else 31 end FavoriteScore, case when ut.TeamOtherName = 'Falcons' then 27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'Falcons' and ut.TeamOtherName = 'Saints') or (ft.TeamOtherName = 'Saints' and ut.TeamOtherName = 'Falcons'))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53</v>
      </c>
      <c r="C11" t="str">
        <f t="shared" si="1"/>
        <v>Week 10</v>
      </c>
      <c r="D11">
        <v>14</v>
      </c>
      <c r="E11">
        <f t="shared" si="4"/>
        <v>127</v>
      </c>
      <c r="F11">
        <f t="shared" si="5"/>
        <v>128</v>
      </c>
      <c r="G11">
        <f t="shared" si="6"/>
        <v>131</v>
      </c>
      <c r="H11">
        <f t="shared" si="7"/>
        <v>132</v>
      </c>
      <c r="I11" t="str">
        <f t="shared" si="8"/>
        <v>Jets</v>
      </c>
      <c r="J11">
        <f t="shared" si="0"/>
        <v>7</v>
      </c>
      <c r="K11" t="str">
        <f t="shared" si="0"/>
        <v>Seahawks</v>
      </c>
      <c r="L11">
        <f t="shared" si="0"/>
        <v>28</v>
      </c>
      <c r="M11" t="str">
        <f t="shared" si="2"/>
        <v>Seahawks</v>
      </c>
      <c r="N11" t="str">
        <f t="shared" si="3"/>
        <v>insert into GameResult select gs.GameSpreadId,case when ft.TeamOtherName = 'Seahawks' then ft.TeamId else ut.TeamId end WinnerTeamId, case when ft.TeamOtherName = 'Jets' then 7 else 28 end FavoriteScore, case when ut.TeamOtherName = 'Jets' then 7 else 28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'Jets' and ut.TeamOtherName = 'Seahawks') or (ft.TeamOtherName = 'Seahawks' and ut.TeamOtherName = 'Jets'))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535</v>
      </c>
      <c r="C12" t="str">
        <f t="shared" si="1"/>
        <v>Week 10</v>
      </c>
      <c r="D12">
        <v>14</v>
      </c>
      <c r="E12">
        <f t="shared" si="4"/>
        <v>141</v>
      </c>
      <c r="F12">
        <f t="shared" si="5"/>
        <v>142</v>
      </c>
      <c r="G12">
        <f t="shared" si="6"/>
        <v>145</v>
      </c>
      <c r="H12">
        <f t="shared" si="7"/>
        <v>146</v>
      </c>
      <c r="I12" t="str">
        <f t="shared" si="8"/>
        <v>Cowboys</v>
      </c>
      <c r="J12">
        <f t="shared" si="0"/>
        <v>38</v>
      </c>
      <c r="K12" t="str">
        <f t="shared" si="0"/>
        <v>Eagles</v>
      </c>
      <c r="L12">
        <f t="shared" si="0"/>
        <v>23</v>
      </c>
      <c r="M12" t="str">
        <f t="shared" si="2"/>
        <v>Cowboys</v>
      </c>
      <c r="N12" t="str">
        <f t="shared" si="3"/>
        <v>insert into GameResult select gs.GameSpreadId,case when ft.TeamOtherName = 'Cowboys' then ft.TeamId else ut.TeamId end WinnerTeamId, case when ft.TeamOtherName = 'Cowboys' then 38 else 23 end FavoriteScore, case when ut.TeamOtherName = 'Cowboys' then 38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'Cowboys' and ut.TeamOtherName = 'Eagles') or (ft.TeamOtherName = 'Eagles' and ut.TeamOtherName = 'Cowboys'))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536</v>
      </c>
      <c r="C13" t="str">
        <f t="shared" si="1"/>
        <v>Week 10</v>
      </c>
      <c r="D13">
        <v>14</v>
      </c>
      <c r="E13">
        <f t="shared" si="4"/>
        <v>155</v>
      </c>
      <c r="F13">
        <f t="shared" si="5"/>
        <v>156</v>
      </c>
      <c r="G13">
        <f t="shared" si="6"/>
        <v>159</v>
      </c>
      <c r="H13">
        <f t="shared" si="7"/>
        <v>160</v>
      </c>
      <c r="I13" t="str">
        <f t="shared" si="8"/>
        <v>Rams</v>
      </c>
      <c r="J13">
        <f t="shared" si="0"/>
        <v>24</v>
      </c>
      <c r="K13" t="str">
        <f t="shared" si="0"/>
        <v>49ers</v>
      </c>
      <c r="L13">
        <f t="shared" si="0"/>
        <v>24</v>
      </c>
      <c r="M13" t="str">
        <f t="shared" si="2"/>
        <v>No Bet</v>
      </c>
      <c r="N13" t="str">
        <f t="shared" si="3"/>
        <v>insert into GameResult select gs.GameSpreadId,case when ft.TeamOtherName = 'No Bet' then ft.TeamId else ut.TeamId end WinnerTeamId, case when ft.TeamOtherName = 'Rams' then 24 else 24 end FavoriteScore, case when ut.TeamOtherName = 'Rams' then 24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'Rams' and ut.TeamOtherName = '49ers') or (ft.TeamOtherName = '49ers' and ut.TeamOtherName = 'Rams'))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10</v>
      </c>
      <c r="D14">
        <v>14</v>
      </c>
      <c r="E14">
        <f t="shared" si="4"/>
        <v>169</v>
      </c>
      <c r="F14">
        <f t="shared" si="5"/>
        <v>170</v>
      </c>
      <c r="G14">
        <f t="shared" si="6"/>
        <v>173</v>
      </c>
      <c r="H14">
        <f t="shared" si="7"/>
        <v>174</v>
      </c>
      <c r="I14" t="str">
        <f t="shared" si="8"/>
        <v>Texans</v>
      </c>
      <c r="J14">
        <f t="shared" si="0"/>
        <v>13</v>
      </c>
      <c r="K14" t="str">
        <f t="shared" si="0"/>
        <v>Bears</v>
      </c>
      <c r="L14">
        <f t="shared" si="0"/>
        <v>6</v>
      </c>
      <c r="M14" t="str">
        <f t="shared" si="2"/>
        <v>Texans</v>
      </c>
      <c r="N14" t="str">
        <f t="shared" si="3"/>
        <v>insert into GameResult select gs.GameSpreadId,case when ft.TeamOtherName = 'Texans' then ft.TeamId else ut.TeamId end WinnerTeamId, case when ft.TeamOtherName = 'Texans' then 13 else 6 end FavoriteScore, case when ut.TeamOtherName = 'Texans' then 13 else 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'Texans' and ut.TeamOtherName = 'Bears') or (ft.TeamOtherName = 'Bears' and ut.TeamOtherName = 'Texans'))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537</v>
      </c>
      <c r="C15" t="str">
        <f t="shared" si="1"/>
        <v>Week 10</v>
      </c>
      <c r="D15">
        <v>14</v>
      </c>
      <c r="E15">
        <f t="shared" si="4"/>
        <v>183</v>
      </c>
      <c r="F15">
        <f t="shared" si="5"/>
        <v>184</v>
      </c>
      <c r="G15">
        <f t="shared" si="6"/>
        <v>187</v>
      </c>
      <c r="H15">
        <f t="shared" si="7"/>
        <v>188</v>
      </c>
      <c r="I15" t="str">
        <f t="shared" si="8"/>
        <v>Chiefs</v>
      </c>
      <c r="J15">
        <f t="shared" si="0"/>
        <v>13</v>
      </c>
      <c r="K15" t="str">
        <f t="shared" si="0"/>
        <v>Steelers</v>
      </c>
      <c r="L15">
        <f t="shared" si="0"/>
        <v>16</v>
      </c>
      <c r="M15" t="str">
        <f t="shared" si="2"/>
        <v>Steelers</v>
      </c>
      <c r="N15" t="str">
        <f t="shared" si="3"/>
        <v>insert into GameResult select gs.GameSpreadId,case when ft.TeamOtherName = 'Steelers' then ft.TeamId else ut.TeamId end WinnerTeamId, case when ft.TeamOtherName = 'Chiefs' then 13 else 16 end FavoriteScore, case when ut.TeamOtherName = 'Chiefs' then 13 else 16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'Chiefs' and ut.TeamOtherName = 'Steelers') or (ft.TeamOtherName = 'Steelers' and ut.TeamOtherName = 'Chiefs'))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411</v>
      </c>
      <c r="C16" t="str">
        <f t="shared" si="1"/>
        <v>Week 10</v>
      </c>
      <c r="D16">
        <v>14</v>
      </c>
      <c r="E16">
        <f t="shared" si="4"/>
        <v>197</v>
      </c>
      <c r="F16">
        <f t="shared" si="5"/>
        <v>198</v>
      </c>
      <c r="G16">
        <f t="shared" si="6"/>
        <v>201</v>
      </c>
      <c r="H16">
        <f t="shared" si="7"/>
        <v>202</v>
      </c>
      <c r="I16" t="e">
        <f t="shared" si="8"/>
        <v>#N/A</v>
      </c>
      <c r="J16" t="e">
        <f t="shared" si="0"/>
        <v>#N/A</v>
      </c>
      <c r="K16" t="e">
        <f t="shared" si="0"/>
        <v>#N/A</v>
      </c>
      <c r="L16" t="e">
        <f t="shared" si="0"/>
        <v>#N/A</v>
      </c>
      <c r="M16" t="e">
        <f t="shared" si="2"/>
        <v>#N/A</v>
      </c>
      <c r="N16" t="e">
        <f t="shared" si="3"/>
        <v>#N/A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84</v>
      </c>
      <c r="C17" t="str">
        <f t="shared" si="1"/>
        <v>Week 10</v>
      </c>
      <c r="D17">
        <v>14</v>
      </c>
      <c r="E17">
        <f t="shared" si="4"/>
        <v>211</v>
      </c>
      <c r="F17">
        <f t="shared" si="5"/>
        <v>212</v>
      </c>
      <c r="G17">
        <f t="shared" si="6"/>
        <v>215</v>
      </c>
      <c r="H17">
        <f t="shared" si="7"/>
        <v>216</v>
      </c>
      <c r="I17" t="e">
        <f>VLOOKUP(E17,$A:$B,2,FALSE)</f>
        <v>#N/A</v>
      </c>
      <c r="J17" t="e">
        <f t="shared" si="0"/>
        <v>#N/A</v>
      </c>
      <c r="K17" t="e">
        <f t="shared" si="0"/>
        <v>#N/A</v>
      </c>
      <c r="L17" t="e">
        <f t="shared" si="0"/>
        <v>#N/A</v>
      </c>
      <c r="M17" t="e">
        <f t="shared" si="2"/>
        <v>#N/A</v>
      </c>
      <c r="N17" t="e">
        <f t="shared" si="3"/>
        <v>#N/A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24</v>
      </c>
    </row>
    <row r="19" spans="1:27" x14ac:dyDescent="0.25">
      <c r="A19">
        <v>19</v>
      </c>
      <c r="B19">
        <v>14703</v>
      </c>
    </row>
    <row r="20" spans="1:27" x14ac:dyDescent="0.25">
      <c r="A20">
        <v>20</v>
      </c>
      <c r="B20" t="s">
        <v>435</v>
      </c>
    </row>
    <row r="21" spans="1:27" x14ac:dyDescent="0.25">
      <c r="A21">
        <v>21</v>
      </c>
      <c r="B21" t="s">
        <v>65</v>
      </c>
    </row>
    <row r="22" spans="1:27" x14ac:dyDescent="0.25">
      <c r="A22">
        <v>22</v>
      </c>
      <c r="B22">
        <v>34</v>
      </c>
    </row>
    <row r="23" spans="1:27" x14ac:dyDescent="0.25">
      <c r="A23">
        <v>23</v>
      </c>
      <c r="B23">
        <v>710710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261</v>
      </c>
    </row>
    <row r="26" spans="1:27" x14ac:dyDescent="0.25">
      <c r="A26">
        <v>26</v>
      </c>
      <c r="B26" t="s">
        <v>7</v>
      </c>
    </row>
    <row r="27" spans="1:27" x14ac:dyDescent="0.25">
      <c r="A27">
        <v>27</v>
      </c>
      <c r="B27" t="s">
        <v>538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539</v>
      </c>
    </row>
    <row r="30" spans="1:27" x14ac:dyDescent="0.25">
      <c r="A30">
        <v>30</v>
      </c>
      <c r="B30" t="s">
        <v>540</v>
      </c>
    </row>
    <row r="31" spans="1:27" x14ac:dyDescent="0.25">
      <c r="A31">
        <v>31</v>
      </c>
      <c r="B31" t="s">
        <v>18</v>
      </c>
    </row>
    <row r="32" spans="1:27" x14ac:dyDescent="0.25">
      <c r="A32">
        <v>32</v>
      </c>
      <c r="B32">
        <v>37</v>
      </c>
    </row>
    <row r="33" spans="1:2" x14ac:dyDescent="0.25">
      <c r="A33">
        <v>33</v>
      </c>
      <c r="B33">
        <v>141076</v>
      </c>
    </row>
    <row r="34" spans="1:2" x14ac:dyDescent="0.25">
      <c r="A34">
        <v>34</v>
      </c>
      <c r="B34" t="s">
        <v>411</v>
      </c>
    </row>
    <row r="35" spans="1:2" x14ac:dyDescent="0.25">
      <c r="A35">
        <v>35</v>
      </c>
      <c r="B35" t="s">
        <v>11</v>
      </c>
    </row>
    <row r="36" spans="1:2" x14ac:dyDescent="0.25">
      <c r="A36">
        <v>36</v>
      </c>
      <c r="B36">
        <v>3</v>
      </c>
    </row>
    <row r="37" spans="1:2" x14ac:dyDescent="0.25">
      <c r="A37">
        <v>37</v>
      </c>
      <c r="B37">
        <v>300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102</v>
      </c>
    </row>
    <row r="40" spans="1:2" x14ac:dyDescent="0.25">
      <c r="A40">
        <v>40</v>
      </c>
      <c r="B40" t="s">
        <v>343</v>
      </c>
    </row>
    <row r="41" spans="1:2" x14ac:dyDescent="0.25">
      <c r="A41">
        <v>41</v>
      </c>
      <c r="B41" t="s">
        <v>9</v>
      </c>
    </row>
    <row r="42" spans="1:2" x14ac:dyDescent="0.25">
      <c r="A42">
        <v>42</v>
      </c>
      <c r="B42" t="s">
        <v>541</v>
      </c>
    </row>
    <row r="43" spans="1:2" x14ac:dyDescent="0.25">
      <c r="A43">
        <v>43</v>
      </c>
      <c r="B43" t="s">
        <v>418</v>
      </c>
    </row>
    <row r="44" spans="1:2" x14ac:dyDescent="0.25">
      <c r="A44">
        <v>44</v>
      </c>
      <c r="B44" t="s">
        <v>45</v>
      </c>
    </row>
    <row r="45" spans="1:2" x14ac:dyDescent="0.25">
      <c r="A45">
        <v>45</v>
      </c>
      <c r="B45">
        <v>31</v>
      </c>
    </row>
    <row r="46" spans="1:2" x14ac:dyDescent="0.25">
      <c r="A46">
        <v>46</v>
      </c>
      <c r="B46">
        <v>1777</v>
      </c>
    </row>
    <row r="47" spans="1:2" x14ac:dyDescent="0.25">
      <c r="A47">
        <v>47</v>
      </c>
      <c r="B47" t="s">
        <v>412</v>
      </c>
    </row>
    <row r="48" spans="1:2" x14ac:dyDescent="0.25">
      <c r="A48">
        <v>48</v>
      </c>
      <c r="B48" t="s">
        <v>17</v>
      </c>
    </row>
    <row r="49" spans="1:2" x14ac:dyDescent="0.25">
      <c r="A49">
        <v>49</v>
      </c>
      <c r="B49">
        <v>37</v>
      </c>
    </row>
    <row r="50" spans="1:2" x14ac:dyDescent="0.25">
      <c r="A50">
        <v>50</v>
      </c>
      <c r="B50">
        <v>101476</v>
      </c>
    </row>
    <row r="51" spans="1:2" x14ac:dyDescent="0.25">
      <c r="A51">
        <v>51</v>
      </c>
      <c r="B51" t="s">
        <v>5</v>
      </c>
    </row>
    <row r="52" spans="1:2" x14ac:dyDescent="0.25">
      <c r="A52">
        <v>52</v>
      </c>
      <c r="B52" t="s">
        <v>6</v>
      </c>
    </row>
    <row r="53" spans="1:2" x14ac:dyDescent="0.25">
      <c r="A53">
        <v>53</v>
      </c>
      <c r="B53" t="s">
        <v>25</v>
      </c>
    </row>
    <row r="54" spans="1:2" x14ac:dyDescent="0.25">
      <c r="A54">
        <v>54</v>
      </c>
      <c r="B54" t="s">
        <v>542</v>
      </c>
    </row>
    <row r="55" spans="1:2" x14ac:dyDescent="0.25">
      <c r="A55">
        <v>55</v>
      </c>
      <c r="B55" t="s">
        <v>9</v>
      </c>
    </row>
    <row r="56" spans="1:2" x14ac:dyDescent="0.25">
      <c r="A56">
        <v>56</v>
      </c>
      <c r="B56" t="s">
        <v>543</v>
      </c>
    </row>
    <row r="57" spans="1:2" x14ac:dyDescent="0.25">
      <c r="A57">
        <v>57</v>
      </c>
      <c r="B57" t="s">
        <v>418</v>
      </c>
    </row>
    <row r="58" spans="1:2" x14ac:dyDescent="0.25">
      <c r="A58">
        <v>58</v>
      </c>
      <c r="B58" t="s">
        <v>85</v>
      </c>
    </row>
    <row r="59" spans="1:2" x14ac:dyDescent="0.25">
      <c r="A59">
        <v>59</v>
      </c>
      <c r="B59">
        <v>20</v>
      </c>
    </row>
    <row r="60" spans="1:2" x14ac:dyDescent="0.25">
      <c r="A60">
        <v>60</v>
      </c>
      <c r="B60">
        <v>1073</v>
      </c>
    </row>
    <row r="61" spans="1:2" x14ac:dyDescent="0.25">
      <c r="A61">
        <v>61</v>
      </c>
      <c r="B61" t="s">
        <v>544</v>
      </c>
    </row>
    <row r="62" spans="1:2" x14ac:dyDescent="0.25">
      <c r="A62">
        <v>62</v>
      </c>
      <c r="B62" t="s">
        <v>81</v>
      </c>
    </row>
    <row r="63" spans="1:2" x14ac:dyDescent="0.25">
      <c r="A63">
        <v>63</v>
      </c>
      <c r="B63">
        <v>55</v>
      </c>
    </row>
    <row r="64" spans="1:2" x14ac:dyDescent="0.25">
      <c r="A64">
        <v>64</v>
      </c>
      <c r="B64">
        <v>1017217</v>
      </c>
    </row>
    <row r="65" spans="1:2" x14ac:dyDescent="0.25">
      <c r="A65">
        <v>65</v>
      </c>
      <c r="B65" t="s">
        <v>5</v>
      </c>
    </row>
    <row r="66" spans="1:2" x14ac:dyDescent="0.25">
      <c r="A66">
        <v>66</v>
      </c>
      <c r="B66" t="s">
        <v>121</v>
      </c>
    </row>
    <row r="67" spans="1:2" x14ac:dyDescent="0.25">
      <c r="A67">
        <v>67</v>
      </c>
      <c r="B67" t="s">
        <v>113</v>
      </c>
    </row>
    <row r="68" spans="1:2" x14ac:dyDescent="0.25">
      <c r="A68">
        <v>68</v>
      </c>
      <c r="B68" t="s">
        <v>9</v>
      </c>
    </row>
    <row r="69" spans="1:2" x14ac:dyDescent="0.25">
      <c r="A69">
        <v>69</v>
      </c>
      <c r="B69" t="s">
        <v>545</v>
      </c>
    </row>
    <row r="70" spans="1:2" x14ac:dyDescent="0.25">
      <c r="A70">
        <v>70</v>
      </c>
      <c r="B70" t="s">
        <v>412</v>
      </c>
    </row>
    <row r="71" spans="1:2" x14ac:dyDescent="0.25">
      <c r="A71">
        <v>71</v>
      </c>
      <c r="B71" t="s">
        <v>76</v>
      </c>
    </row>
    <row r="72" spans="1:2" x14ac:dyDescent="0.25">
      <c r="A72">
        <v>72</v>
      </c>
      <c r="B72">
        <v>36</v>
      </c>
    </row>
    <row r="73" spans="1:2" x14ac:dyDescent="0.25">
      <c r="A73">
        <v>73</v>
      </c>
      <c r="B73">
        <v>710712</v>
      </c>
    </row>
    <row r="74" spans="1:2" x14ac:dyDescent="0.25">
      <c r="A74">
        <v>74</v>
      </c>
      <c r="B74" t="s">
        <v>426</v>
      </c>
    </row>
    <row r="75" spans="1:2" x14ac:dyDescent="0.25">
      <c r="A75">
        <v>75</v>
      </c>
      <c r="B75" t="s">
        <v>64</v>
      </c>
    </row>
    <row r="76" spans="1:2" x14ac:dyDescent="0.25">
      <c r="A76">
        <v>76</v>
      </c>
      <c r="B76">
        <v>14</v>
      </c>
    </row>
    <row r="77" spans="1:2" x14ac:dyDescent="0.25">
      <c r="A77">
        <v>77</v>
      </c>
      <c r="B77">
        <v>7007</v>
      </c>
    </row>
    <row r="78" spans="1:2" x14ac:dyDescent="0.25">
      <c r="A78">
        <v>78</v>
      </c>
      <c r="B78" t="s">
        <v>5</v>
      </c>
    </row>
    <row r="79" spans="1:2" x14ac:dyDescent="0.25">
      <c r="A79">
        <v>79</v>
      </c>
      <c r="B79" t="s">
        <v>19</v>
      </c>
    </row>
    <row r="80" spans="1:2" x14ac:dyDescent="0.25">
      <c r="A80">
        <v>80</v>
      </c>
      <c r="B80" t="s">
        <v>255</v>
      </c>
    </row>
    <row r="81" spans="1:2" x14ac:dyDescent="0.25">
      <c r="A81">
        <v>81</v>
      </c>
      <c r="B81" t="s">
        <v>546</v>
      </c>
    </row>
    <row r="82" spans="1:2" x14ac:dyDescent="0.25">
      <c r="A82">
        <v>82</v>
      </c>
      <c r="B82" t="s">
        <v>9</v>
      </c>
    </row>
    <row r="83" spans="1:2" x14ac:dyDescent="0.25">
      <c r="A83">
        <v>83</v>
      </c>
      <c r="B83" t="s">
        <v>547</v>
      </c>
    </row>
    <row r="84" spans="1:2" x14ac:dyDescent="0.25">
      <c r="A84">
        <v>84</v>
      </c>
      <c r="B84" t="s">
        <v>548</v>
      </c>
    </row>
    <row r="85" spans="1:2" x14ac:dyDescent="0.25">
      <c r="A85">
        <v>85</v>
      </c>
      <c r="B85" t="s">
        <v>4</v>
      </c>
    </row>
    <row r="86" spans="1:2" x14ac:dyDescent="0.25">
      <c r="A86">
        <v>86</v>
      </c>
      <c r="B86">
        <v>13</v>
      </c>
    </row>
    <row r="87" spans="1:2" x14ac:dyDescent="0.25">
      <c r="A87">
        <v>87</v>
      </c>
      <c r="B87">
        <v>3307</v>
      </c>
    </row>
    <row r="88" spans="1:2" x14ac:dyDescent="0.25">
      <c r="A88">
        <v>88</v>
      </c>
      <c r="B88" t="s">
        <v>411</v>
      </c>
    </row>
    <row r="89" spans="1:2" x14ac:dyDescent="0.25">
      <c r="A89">
        <v>89</v>
      </c>
      <c r="B89" t="s">
        <v>80</v>
      </c>
    </row>
    <row r="90" spans="1:2" x14ac:dyDescent="0.25">
      <c r="A90">
        <v>90</v>
      </c>
      <c r="B90">
        <v>31</v>
      </c>
    </row>
    <row r="91" spans="1:2" x14ac:dyDescent="0.25">
      <c r="A91">
        <v>91</v>
      </c>
      <c r="B91">
        <v>143140</v>
      </c>
    </row>
    <row r="92" spans="1:2" x14ac:dyDescent="0.25">
      <c r="A92">
        <v>92</v>
      </c>
      <c r="B92" t="s">
        <v>5</v>
      </c>
    </row>
    <row r="93" spans="1:2" x14ac:dyDescent="0.25">
      <c r="A93">
        <v>93</v>
      </c>
      <c r="B93" t="s">
        <v>13</v>
      </c>
    </row>
    <row r="94" spans="1:2" x14ac:dyDescent="0.25">
      <c r="A94">
        <v>94</v>
      </c>
      <c r="B94" t="s">
        <v>549</v>
      </c>
    </row>
    <row r="95" spans="1:2" x14ac:dyDescent="0.25">
      <c r="A95">
        <v>95</v>
      </c>
      <c r="B95" t="s">
        <v>550</v>
      </c>
    </row>
    <row r="96" spans="1:2" x14ac:dyDescent="0.25">
      <c r="A96">
        <v>96</v>
      </c>
      <c r="B96" t="s">
        <v>9</v>
      </c>
    </row>
    <row r="97" spans="1:2" x14ac:dyDescent="0.25">
      <c r="A97">
        <v>97</v>
      </c>
      <c r="B97" t="s">
        <v>551</v>
      </c>
    </row>
    <row r="98" spans="1:2" x14ac:dyDescent="0.25">
      <c r="A98">
        <v>98</v>
      </c>
      <c r="B98" t="s">
        <v>411</v>
      </c>
    </row>
    <row r="99" spans="1:2" x14ac:dyDescent="0.25">
      <c r="A99">
        <v>99</v>
      </c>
      <c r="B99" t="s">
        <v>24</v>
      </c>
    </row>
    <row r="100" spans="1:2" x14ac:dyDescent="0.25">
      <c r="A100">
        <v>100</v>
      </c>
      <c r="B100">
        <v>24</v>
      </c>
    </row>
    <row r="101" spans="1:2" x14ac:dyDescent="0.25">
      <c r="A101">
        <v>101</v>
      </c>
      <c r="B101">
        <v>3714</v>
      </c>
    </row>
    <row r="102" spans="1:2" x14ac:dyDescent="0.25">
      <c r="A102">
        <v>102</v>
      </c>
      <c r="B102" t="s">
        <v>548</v>
      </c>
    </row>
    <row r="103" spans="1:2" x14ac:dyDescent="0.25">
      <c r="A103">
        <v>103</v>
      </c>
      <c r="B103" t="s">
        <v>52</v>
      </c>
    </row>
    <row r="104" spans="1:2" x14ac:dyDescent="0.25">
      <c r="A104">
        <v>104</v>
      </c>
      <c r="B104">
        <v>34</v>
      </c>
    </row>
    <row r="105" spans="1:2" x14ac:dyDescent="0.25">
      <c r="A105">
        <v>105</v>
      </c>
      <c r="B105">
        <v>103318</v>
      </c>
    </row>
    <row r="106" spans="1:2" x14ac:dyDescent="0.25">
      <c r="A106">
        <v>106</v>
      </c>
      <c r="B106" t="s">
        <v>5</v>
      </c>
    </row>
    <row r="107" spans="1:2" x14ac:dyDescent="0.25">
      <c r="A107">
        <v>107</v>
      </c>
      <c r="B107" t="s">
        <v>47</v>
      </c>
    </row>
    <row r="108" spans="1:2" x14ac:dyDescent="0.25">
      <c r="A108">
        <v>108</v>
      </c>
      <c r="B108" t="s">
        <v>7</v>
      </c>
    </row>
    <row r="109" spans="1:2" x14ac:dyDescent="0.25">
      <c r="A109">
        <v>109</v>
      </c>
      <c r="B109" t="s">
        <v>552</v>
      </c>
    </row>
    <row r="110" spans="1:2" x14ac:dyDescent="0.25">
      <c r="A110">
        <v>110</v>
      </c>
      <c r="B110" t="s">
        <v>9</v>
      </c>
    </row>
    <row r="111" spans="1:2" x14ac:dyDescent="0.25">
      <c r="A111">
        <v>111</v>
      </c>
      <c r="B111" t="s">
        <v>553</v>
      </c>
    </row>
    <row r="112" spans="1:2" x14ac:dyDescent="0.25">
      <c r="A112">
        <v>112</v>
      </c>
      <c r="B112" t="s">
        <v>554</v>
      </c>
    </row>
    <row r="113" spans="1:2" x14ac:dyDescent="0.25">
      <c r="A113">
        <v>113</v>
      </c>
      <c r="B113" t="s">
        <v>40</v>
      </c>
    </row>
    <row r="114" spans="1:2" x14ac:dyDescent="0.25">
      <c r="A114">
        <v>114</v>
      </c>
      <c r="B114">
        <v>27</v>
      </c>
    </row>
    <row r="115" spans="1:2" x14ac:dyDescent="0.25">
      <c r="A115">
        <v>115</v>
      </c>
      <c r="B115">
        <v>107010</v>
      </c>
    </row>
    <row r="116" spans="1:2" x14ac:dyDescent="0.25">
      <c r="A116">
        <v>116</v>
      </c>
      <c r="B116" t="s">
        <v>411</v>
      </c>
    </row>
    <row r="117" spans="1:2" x14ac:dyDescent="0.25">
      <c r="A117">
        <v>117</v>
      </c>
      <c r="B117" t="s">
        <v>29</v>
      </c>
    </row>
    <row r="118" spans="1:2" x14ac:dyDescent="0.25">
      <c r="A118">
        <v>118</v>
      </c>
      <c r="B118">
        <v>31</v>
      </c>
    </row>
    <row r="119" spans="1:2" x14ac:dyDescent="0.25">
      <c r="A119">
        <v>119</v>
      </c>
      <c r="B119">
        <v>71473</v>
      </c>
    </row>
    <row r="120" spans="1:2" x14ac:dyDescent="0.25">
      <c r="A120">
        <v>120</v>
      </c>
      <c r="B120" t="s">
        <v>5</v>
      </c>
    </row>
    <row r="121" spans="1:2" x14ac:dyDescent="0.25">
      <c r="A121">
        <v>121</v>
      </c>
      <c r="B121" t="s">
        <v>36</v>
      </c>
    </row>
    <row r="122" spans="1:2" x14ac:dyDescent="0.25">
      <c r="A122">
        <v>122</v>
      </c>
      <c r="B122" t="s">
        <v>214</v>
      </c>
    </row>
    <row r="123" spans="1:2" x14ac:dyDescent="0.25">
      <c r="A123">
        <v>123</v>
      </c>
      <c r="B123" t="s">
        <v>555</v>
      </c>
    </row>
    <row r="124" spans="1:2" x14ac:dyDescent="0.25">
      <c r="A124">
        <v>124</v>
      </c>
      <c r="B124" t="s">
        <v>9</v>
      </c>
    </row>
    <row r="125" spans="1:2" x14ac:dyDescent="0.25">
      <c r="A125">
        <v>125</v>
      </c>
      <c r="B125" t="s">
        <v>556</v>
      </c>
    </row>
    <row r="126" spans="1:2" x14ac:dyDescent="0.25">
      <c r="A126">
        <v>126</v>
      </c>
      <c r="B126" t="s">
        <v>418</v>
      </c>
    </row>
    <row r="127" spans="1:2" x14ac:dyDescent="0.25">
      <c r="A127">
        <v>127</v>
      </c>
      <c r="B127" t="s">
        <v>46</v>
      </c>
    </row>
    <row r="128" spans="1:2" x14ac:dyDescent="0.25">
      <c r="A128">
        <v>128</v>
      </c>
      <c r="B128">
        <v>7</v>
      </c>
    </row>
    <row r="129" spans="1:2" x14ac:dyDescent="0.25">
      <c r="A129">
        <v>129</v>
      </c>
      <c r="B129">
        <v>7000</v>
      </c>
    </row>
    <row r="130" spans="1:2" x14ac:dyDescent="0.25">
      <c r="A130">
        <v>130</v>
      </c>
      <c r="B130" t="s">
        <v>548</v>
      </c>
    </row>
    <row r="131" spans="1:2" x14ac:dyDescent="0.25">
      <c r="A131">
        <v>131</v>
      </c>
      <c r="B131" t="s">
        <v>60</v>
      </c>
    </row>
    <row r="132" spans="1:2" x14ac:dyDescent="0.25">
      <c r="A132">
        <v>132</v>
      </c>
      <c r="B132">
        <v>28</v>
      </c>
    </row>
    <row r="133" spans="1:2" x14ac:dyDescent="0.25">
      <c r="A133">
        <v>133</v>
      </c>
      <c r="B133">
        <v>77014</v>
      </c>
    </row>
    <row r="134" spans="1:2" x14ac:dyDescent="0.25">
      <c r="A134">
        <v>134</v>
      </c>
      <c r="B134" t="s">
        <v>5</v>
      </c>
    </row>
    <row r="135" spans="1:2" x14ac:dyDescent="0.25">
      <c r="A135">
        <v>135</v>
      </c>
      <c r="B135" t="s">
        <v>30</v>
      </c>
    </row>
    <row r="136" spans="1:2" x14ac:dyDescent="0.25">
      <c r="A136">
        <v>136</v>
      </c>
      <c r="B136" t="s">
        <v>247</v>
      </c>
    </row>
    <row r="137" spans="1:2" x14ac:dyDescent="0.25">
      <c r="A137">
        <v>137</v>
      </c>
      <c r="B137" t="s">
        <v>557</v>
      </c>
    </row>
    <row r="138" spans="1:2" x14ac:dyDescent="0.25">
      <c r="A138">
        <v>138</v>
      </c>
      <c r="B138" t="s">
        <v>9</v>
      </c>
    </row>
    <row r="139" spans="1:2" x14ac:dyDescent="0.25">
      <c r="A139">
        <v>139</v>
      </c>
      <c r="B139" t="s">
        <v>558</v>
      </c>
    </row>
    <row r="140" spans="1:2" x14ac:dyDescent="0.25">
      <c r="A140">
        <v>140</v>
      </c>
      <c r="B140" t="s">
        <v>411</v>
      </c>
    </row>
    <row r="141" spans="1:2" x14ac:dyDescent="0.25">
      <c r="A141">
        <v>141</v>
      </c>
      <c r="B141" t="s">
        <v>2</v>
      </c>
    </row>
    <row r="142" spans="1:2" x14ac:dyDescent="0.25">
      <c r="A142">
        <v>142</v>
      </c>
      <c r="B142">
        <v>38</v>
      </c>
    </row>
    <row r="143" spans="1:2" x14ac:dyDescent="0.25">
      <c r="A143">
        <v>143</v>
      </c>
      <c r="B143">
        <v>73721</v>
      </c>
    </row>
    <row r="144" spans="1:2" x14ac:dyDescent="0.25">
      <c r="A144">
        <v>144</v>
      </c>
      <c r="B144" t="s">
        <v>418</v>
      </c>
    </row>
    <row r="145" spans="1:2" x14ac:dyDescent="0.25">
      <c r="A145">
        <v>145</v>
      </c>
      <c r="B145" t="s">
        <v>34</v>
      </c>
    </row>
    <row r="146" spans="1:2" x14ac:dyDescent="0.25">
      <c r="A146">
        <v>146</v>
      </c>
      <c r="B146">
        <v>23</v>
      </c>
    </row>
    <row r="147" spans="1:2" x14ac:dyDescent="0.25">
      <c r="A147">
        <v>147</v>
      </c>
      <c r="B147">
        <v>70106</v>
      </c>
    </row>
    <row r="148" spans="1:2" x14ac:dyDescent="0.25">
      <c r="A148">
        <v>148</v>
      </c>
      <c r="B148" t="s">
        <v>5</v>
      </c>
    </row>
    <row r="149" spans="1:2" x14ac:dyDescent="0.25">
      <c r="A149">
        <v>149</v>
      </c>
      <c r="B149" t="s">
        <v>53</v>
      </c>
    </row>
    <row r="150" spans="1:2" x14ac:dyDescent="0.25">
      <c r="A150">
        <v>150</v>
      </c>
      <c r="B150" t="s">
        <v>7</v>
      </c>
    </row>
    <row r="151" spans="1:2" x14ac:dyDescent="0.25">
      <c r="A151">
        <v>151</v>
      </c>
      <c r="B151" t="s">
        <v>559</v>
      </c>
    </row>
    <row r="152" spans="1:2" x14ac:dyDescent="0.25">
      <c r="A152">
        <v>152</v>
      </c>
      <c r="B152" t="s">
        <v>9</v>
      </c>
    </row>
    <row r="153" spans="1:2" x14ac:dyDescent="0.25">
      <c r="A153">
        <v>153</v>
      </c>
      <c r="B153" t="s">
        <v>560</v>
      </c>
    </row>
    <row r="154" spans="1:2" x14ac:dyDescent="0.25">
      <c r="A154">
        <v>154</v>
      </c>
      <c r="B154" t="s">
        <v>561</v>
      </c>
    </row>
    <row r="155" spans="1:2" x14ac:dyDescent="0.25">
      <c r="A155">
        <v>155</v>
      </c>
      <c r="B155" t="s">
        <v>23</v>
      </c>
    </row>
    <row r="156" spans="1:2" x14ac:dyDescent="0.25">
      <c r="A156">
        <v>156</v>
      </c>
      <c r="B156">
        <v>24</v>
      </c>
    </row>
    <row r="157" spans="1:2" x14ac:dyDescent="0.25">
      <c r="A157">
        <v>157</v>
      </c>
      <c r="B157">
        <v>140370</v>
      </c>
    </row>
    <row r="158" spans="1:2" x14ac:dyDescent="0.25">
      <c r="A158">
        <v>158</v>
      </c>
      <c r="B158" t="s">
        <v>562</v>
      </c>
    </row>
    <row r="159" spans="1:2" x14ac:dyDescent="0.25">
      <c r="A159">
        <v>159</v>
      </c>
      <c r="B159" t="s">
        <v>70</v>
      </c>
    </row>
    <row r="160" spans="1:2" x14ac:dyDescent="0.25">
      <c r="A160">
        <v>160</v>
      </c>
      <c r="B160">
        <v>24</v>
      </c>
    </row>
    <row r="161" spans="1:2" x14ac:dyDescent="0.25">
      <c r="A161">
        <v>161</v>
      </c>
      <c r="B161">
        <v>70170</v>
      </c>
    </row>
    <row r="162" spans="1:2" x14ac:dyDescent="0.25">
      <c r="A162">
        <v>162</v>
      </c>
      <c r="B162" t="s">
        <v>5</v>
      </c>
    </row>
    <row r="163" spans="1:2" x14ac:dyDescent="0.25">
      <c r="A163">
        <v>163</v>
      </c>
      <c r="B163" t="s">
        <v>6</v>
      </c>
    </row>
    <row r="164" spans="1:2" x14ac:dyDescent="0.25">
      <c r="A164">
        <v>164</v>
      </c>
      <c r="B164" t="s">
        <v>298</v>
      </c>
    </row>
    <row r="165" spans="1:2" x14ac:dyDescent="0.25">
      <c r="A165">
        <v>165</v>
      </c>
      <c r="B165" t="s">
        <v>563</v>
      </c>
    </row>
    <row r="166" spans="1:2" x14ac:dyDescent="0.25">
      <c r="A166">
        <v>166</v>
      </c>
      <c r="B166" t="s">
        <v>9</v>
      </c>
    </row>
    <row r="167" spans="1:2" x14ac:dyDescent="0.25">
      <c r="A167">
        <v>167</v>
      </c>
      <c r="B167" t="s">
        <v>564</v>
      </c>
    </row>
    <row r="168" spans="1:2" x14ac:dyDescent="0.25">
      <c r="A168">
        <v>168</v>
      </c>
      <c r="B168" t="s">
        <v>554</v>
      </c>
    </row>
    <row r="169" spans="1:2" x14ac:dyDescent="0.25">
      <c r="A169">
        <v>169</v>
      </c>
      <c r="B169" t="s">
        <v>12</v>
      </c>
    </row>
    <row r="170" spans="1:2" x14ac:dyDescent="0.25">
      <c r="A170">
        <v>170</v>
      </c>
      <c r="B170">
        <v>13</v>
      </c>
    </row>
    <row r="171" spans="1:2" x14ac:dyDescent="0.25">
      <c r="A171">
        <v>171</v>
      </c>
      <c r="B171">
        <v>3703</v>
      </c>
    </row>
    <row r="172" spans="1:2" x14ac:dyDescent="0.25">
      <c r="A172">
        <v>172</v>
      </c>
      <c r="B172" t="s">
        <v>544</v>
      </c>
    </row>
    <row r="173" spans="1:2" x14ac:dyDescent="0.25">
      <c r="A173">
        <v>173</v>
      </c>
      <c r="B173" t="s">
        <v>56</v>
      </c>
    </row>
    <row r="174" spans="1:2" x14ac:dyDescent="0.25">
      <c r="A174">
        <v>174</v>
      </c>
      <c r="B174">
        <v>6</v>
      </c>
    </row>
    <row r="175" spans="1:2" x14ac:dyDescent="0.25">
      <c r="A175">
        <v>175</v>
      </c>
      <c r="B175">
        <v>330</v>
      </c>
    </row>
    <row r="176" spans="1:2" x14ac:dyDescent="0.25">
      <c r="A176">
        <v>176</v>
      </c>
      <c r="B176" t="s">
        <v>5</v>
      </c>
    </row>
    <row r="177" spans="1:2" x14ac:dyDescent="0.25">
      <c r="A177">
        <v>177</v>
      </c>
      <c r="B177" t="s">
        <v>47</v>
      </c>
    </row>
    <row r="178" spans="1:2" x14ac:dyDescent="0.25">
      <c r="A178">
        <v>178</v>
      </c>
      <c r="B178" t="s">
        <v>20</v>
      </c>
    </row>
    <row r="179" spans="1:2" x14ac:dyDescent="0.25">
      <c r="A179">
        <v>179</v>
      </c>
      <c r="B179" t="s">
        <v>565</v>
      </c>
    </row>
    <row r="180" spans="1:2" x14ac:dyDescent="0.25">
      <c r="A180">
        <v>180</v>
      </c>
      <c r="B180" t="s">
        <v>9</v>
      </c>
    </row>
    <row r="181" spans="1:2" x14ac:dyDescent="0.25">
      <c r="A181">
        <v>181</v>
      </c>
      <c r="B181" t="s">
        <v>566</v>
      </c>
    </row>
    <row r="182" spans="1:2" x14ac:dyDescent="0.25">
      <c r="A182">
        <v>182</v>
      </c>
      <c r="B182" t="s">
        <v>534</v>
      </c>
    </row>
    <row r="183" spans="1:2" x14ac:dyDescent="0.25">
      <c r="A183">
        <v>183</v>
      </c>
      <c r="B183" t="s">
        <v>41</v>
      </c>
    </row>
    <row r="184" spans="1:2" x14ac:dyDescent="0.25">
      <c r="A184">
        <v>184</v>
      </c>
      <c r="B184">
        <v>13</v>
      </c>
    </row>
    <row r="185" spans="1:2" x14ac:dyDescent="0.25">
      <c r="A185">
        <v>185</v>
      </c>
      <c r="B185">
        <v>73030</v>
      </c>
    </row>
    <row r="186" spans="1:2" x14ac:dyDescent="0.25">
      <c r="A186">
        <v>186</v>
      </c>
      <c r="B186" t="s">
        <v>412</v>
      </c>
    </row>
    <row r="187" spans="1:2" x14ac:dyDescent="0.25">
      <c r="A187">
        <v>187</v>
      </c>
      <c r="B187" t="s">
        <v>75</v>
      </c>
    </row>
    <row r="188" spans="1:2" x14ac:dyDescent="0.25">
      <c r="A188">
        <v>188</v>
      </c>
      <c r="B188">
        <v>16</v>
      </c>
    </row>
    <row r="189" spans="1:2" x14ac:dyDescent="0.25">
      <c r="A189">
        <v>189</v>
      </c>
      <c r="B189">
        <v>10033</v>
      </c>
    </row>
    <row r="190" spans="1:2" x14ac:dyDescent="0.25">
      <c r="A190">
        <v>190</v>
      </c>
      <c r="B190" t="s">
        <v>5</v>
      </c>
    </row>
    <row r="191" spans="1:2" x14ac:dyDescent="0.25">
      <c r="A191">
        <v>191</v>
      </c>
      <c r="B191" t="s">
        <v>82</v>
      </c>
    </row>
    <row r="192" spans="1:2" x14ac:dyDescent="0.25">
      <c r="A192">
        <v>192</v>
      </c>
      <c r="B192" t="s">
        <v>567</v>
      </c>
    </row>
    <row r="193" spans="1:2" x14ac:dyDescent="0.25">
      <c r="A193">
        <v>193</v>
      </c>
      <c r="B193" t="s">
        <v>568</v>
      </c>
    </row>
    <row r="194" spans="1:2" x14ac:dyDescent="0.25">
      <c r="A194">
        <v>194</v>
      </c>
      <c r="B194" t="s">
        <v>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3"/>
  <sheetViews>
    <sheetView topLeftCell="A10" workbookViewId="0">
      <selection activeCell="N2" sqref="N2:N15"/>
    </sheetView>
  </sheetViews>
  <sheetFormatPr defaultRowHeight="15" x14ac:dyDescent="0.25"/>
  <cols>
    <col min="1" max="1" width="4" bestFit="1" customWidth="1"/>
    <col min="2" max="2" width="40.5703125" bestFit="1" customWidth="1"/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</cols>
  <sheetData>
    <row r="1" spans="1:27" x14ac:dyDescent="0.25">
      <c r="A1">
        <v>1</v>
      </c>
      <c r="B1" t="s">
        <v>406</v>
      </c>
      <c r="C1" t="s">
        <v>161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407</v>
      </c>
      <c r="C2" t="str">
        <f>C1</f>
        <v>Week 09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Chiefs</v>
      </c>
      <c r="J2">
        <f t="shared" ref="J2:L17" si="0">VLOOKUP(F2,$A:$B,2,FALSE)</f>
        <v>13</v>
      </c>
      <c r="K2" t="str">
        <f t="shared" si="0"/>
        <v>Chargers</v>
      </c>
      <c r="L2">
        <f t="shared" si="0"/>
        <v>31</v>
      </c>
      <c r="M2" t="str">
        <f>IF(J2=L2,"No Bet",IF(J2&gt;L2,I2,K2))</f>
        <v>Chargers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'Chargers' then ft.TeamId else ut.TeamId end WinnerTeamId, case when ft.TeamOtherName = 'Chiefs' then 13 else 31 end FavoriteScore, case when ut.TeamOtherName = 'Chiefs' then 13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'Chiefs' and ut.TeamOtherName = 'Chargers') or (ft.TeamOtherName = 'Chargers' and ut.TeamOtherName = 'Chiefs'))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41</v>
      </c>
      <c r="C3" t="str">
        <f t="shared" ref="C3:C17" si="1">C2</f>
        <v>Week 09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Cardinals</v>
      </c>
      <c r="J3">
        <f t="shared" si="0"/>
        <v>17</v>
      </c>
      <c r="K3" t="str">
        <f t="shared" si="0"/>
        <v>Packers</v>
      </c>
      <c r="L3">
        <f t="shared" si="0"/>
        <v>31</v>
      </c>
      <c r="M3" t="str">
        <f t="shared" ref="M3:M17" si="2">IF(J3=L3,"No Bet",IF(J3&gt;L3,I3,K3))</f>
        <v>Packers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'Packers' then ft.TeamId else ut.TeamId end WinnerTeamId, case when ft.TeamOtherName = 'Cardinals' then 17 else 31 end FavoriteScore, case when ut.TeamOtherName = 'Cardinals' then 17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'Cardinals' and ut.TeamOtherName = 'Packers') or (ft.TeamOtherName = 'Packers' and ut.TeamOtherName = 'Cardinals'))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13</v>
      </c>
      <c r="C4" t="str">
        <f t="shared" si="1"/>
        <v>Week 09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Lions</v>
      </c>
      <c r="J4">
        <f t="shared" si="0"/>
        <v>31</v>
      </c>
      <c r="K4" t="str">
        <f>VLOOKUP(G4,$A:$B,2,FALSE)</f>
        <v>Jaguars</v>
      </c>
      <c r="L4">
        <f t="shared" si="0"/>
        <v>14</v>
      </c>
      <c r="M4" t="str">
        <f t="shared" si="2"/>
        <v>Lions</v>
      </c>
      <c r="N4" t="str">
        <f t="shared" si="3"/>
        <v>insert into GameResult select gs.GameSpreadId,case when ft.TeamOtherName = 'Lions' then ft.TeamId else ut.TeamId end WinnerTeamId, case when ft.TeamOtherName = 'Lions' then 31 else 14 end FavoriteScore, case when ut.TeamOtherName = 'Lions' then 31 else 14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'Lions' and ut.TeamOtherName = 'Jaguars') or (ft.TeamOtherName = 'Jaguars' and ut.TeamOtherName = 'Lions'))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337</v>
      </c>
      <c r="C5" t="str">
        <f t="shared" si="1"/>
        <v>Week 09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Bears</v>
      </c>
      <c r="J5">
        <f t="shared" si="0"/>
        <v>51</v>
      </c>
      <c r="K5" t="str">
        <f t="shared" si="0"/>
        <v>Titans</v>
      </c>
      <c r="L5">
        <f t="shared" si="0"/>
        <v>20</v>
      </c>
      <c r="M5" t="str">
        <f t="shared" si="2"/>
        <v>Bears</v>
      </c>
      <c r="N5" t="str">
        <f t="shared" si="3"/>
        <v>insert into GameResult select gs.GameSpreadId,case when ft.TeamOtherName = 'Bears' then ft.TeamId else ut.TeamId end WinnerTeamId, case when ft.TeamOtherName = 'Bears' then 51 else 20 end FavoriteScore, case when ut.TeamOtherName = 'Bears' then 51 else 20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'Bears' and ut.TeamOtherName = 'Titans') or (ft.TeamOtherName = 'Titans' and ut.TeamOtherName = 'Bears'))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391</v>
      </c>
      <c r="C6" t="str">
        <f t="shared" si="1"/>
        <v>Week 09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Broncos</v>
      </c>
      <c r="J6">
        <f t="shared" si="0"/>
        <v>31</v>
      </c>
      <c r="K6" t="str">
        <f t="shared" si="0"/>
        <v>Bengals</v>
      </c>
      <c r="L6">
        <f t="shared" si="0"/>
        <v>23</v>
      </c>
      <c r="M6" t="str">
        <f t="shared" si="2"/>
        <v>Broncos</v>
      </c>
      <c r="N6" t="str">
        <f t="shared" si="3"/>
        <v>insert into GameResult select gs.GameSpreadId,case when ft.TeamOtherName = 'Broncos' then ft.TeamId else ut.TeamId end WinnerTeamId, case when ft.TeamOtherName = 'Broncos' then 31 else 23 end FavoriteScore, case when ut.TeamOtherName = 'Broncos' then 31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'Broncos' and ut.TeamOtherName = 'Bengals') or (ft.TeamOtherName = 'Bengals' and ut.TeamOtherName = 'Broncos'))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84</v>
      </c>
      <c r="C7" t="str">
        <f t="shared" si="1"/>
        <v>Week 09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Panthers</v>
      </c>
      <c r="J7">
        <f t="shared" si="0"/>
        <v>21</v>
      </c>
      <c r="K7" t="str">
        <f t="shared" si="0"/>
        <v>Redskins</v>
      </c>
      <c r="L7">
        <f t="shared" si="0"/>
        <v>13</v>
      </c>
      <c r="M7" t="str">
        <f t="shared" si="2"/>
        <v>Panthers</v>
      </c>
      <c r="N7" t="str">
        <f t="shared" si="3"/>
        <v>insert into GameResult select gs.GameSpreadId,case when ft.TeamOtherName = 'Panthers' then ft.TeamId else ut.TeamId end WinnerTeamId, case when ft.TeamOtherName = 'Panthers' then 21 else 13 end FavoriteScore, case when ut.TeamOtherName = 'Panthers' then 21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'Panthers' and ut.TeamOtherName = 'Redskins') or (ft.TeamOtherName = 'Redskins' and ut.TeamOtherName = 'Panthers'))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31</v>
      </c>
      <c r="C8" t="str">
        <f t="shared" si="1"/>
        <v>Week 09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Ravens</v>
      </c>
      <c r="J8">
        <f t="shared" si="0"/>
        <v>25</v>
      </c>
      <c r="K8" t="str">
        <f t="shared" si="0"/>
        <v>Browns</v>
      </c>
      <c r="L8">
        <f t="shared" si="0"/>
        <v>15</v>
      </c>
      <c r="M8" t="str">
        <f t="shared" si="2"/>
        <v>Ravens</v>
      </c>
      <c r="N8" t="str">
        <f t="shared" si="3"/>
        <v>insert into GameResult select gs.GameSpreadId,case when ft.TeamOtherName = 'Ravens' then ft.TeamId else ut.TeamId end WinnerTeamId, case when ft.TeamOtherName = 'Ravens' then 25 else 15 end FavoriteScore, case when ut.TeamOtherName = 'Ravens' then 25 else 15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'Ravens' and ut.TeamOtherName = 'Browns') or (ft.TeamOtherName = 'Browns' and ut.TeamOtherName = 'Ravens'))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73021</v>
      </c>
      <c r="C9" t="str">
        <f t="shared" si="1"/>
        <v>Week 09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Dolphins</v>
      </c>
      <c r="J9">
        <f t="shared" si="0"/>
        <v>20</v>
      </c>
      <c r="K9" t="str">
        <f t="shared" si="0"/>
        <v>Colts</v>
      </c>
      <c r="L9">
        <f t="shared" si="0"/>
        <v>23</v>
      </c>
      <c r="M9" t="str">
        <f t="shared" si="2"/>
        <v>Colts</v>
      </c>
      <c r="N9" t="str">
        <f t="shared" si="3"/>
        <v>insert into GameResult select gs.GameSpreadId,case when ft.TeamOtherName = 'Colts' then ft.TeamId else ut.TeamId end WinnerTeamId, case when ft.TeamOtherName = 'Dolphins' then 20 else 23 end FavoriteScore, case when ut.TeamOtherName = 'Dolphins' then 20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'Dolphins' and ut.TeamOtherName = 'Colts') or (ft.TeamOtherName = 'Colts' and ut.TeamOtherName = 'Dolphins'))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09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Bills</v>
      </c>
      <c r="J10">
        <f t="shared" si="0"/>
        <v>9</v>
      </c>
      <c r="K10" t="str">
        <f t="shared" si="0"/>
        <v>Texans</v>
      </c>
      <c r="L10">
        <f t="shared" si="0"/>
        <v>21</v>
      </c>
      <c r="M10" t="str">
        <f t="shared" si="2"/>
        <v>Texans</v>
      </c>
      <c r="N10" t="str">
        <f t="shared" si="3"/>
        <v>insert into GameResult select gs.GameSpreadId,case when ft.TeamOtherName = 'Texans' then ft.TeamId else ut.TeamId end WinnerTeamId, case when ft.TeamOtherName = 'Bills' then 9 else 21 end FavoriteScore, case when ut.TeamOtherName = 'Bills' then 9 else 21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'Bills' and ut.TeamOtherName = 'Texans') or (ft.TeamOtherName = 'Texans' and ut.TeamOtherName = 'Bills'))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82</v>
      </c>
      <c r="C11" t="str">
        <f t="shared" si="1"/>
        <v>Week 09</v>
      </c>
      <c r="D11">
        <v>14</v>
      </c>
      <c r="E11">
        <f t="shared" si="4"/>
        <v>129</v>
      </c>
      <c r="F11">
        <f t="shared" si="5"/>
        <v>130</v>
      </c>
      <c r="G11">
        <f t="shared" si="6"/>
        <v>133</v>
      </c>
      <c r="H11">
        <f t="shared" si="7"/>
        <v>134</v>
      </c>
      <c r="I11" t="str">
        <f t="shared" si="8"/>
        <v>Vikings</v>
      </c>
      <c r="J11">
        <f t="shared" si="0"/>
        <v>20</v>
      </c>
      <c r="K11" t="str">
        <f t="shared" si="0"/>
        <v>Seahawks</v>
      </c>
      <c r="L11">
        <f t="shared" si="0"/>
        <v>30</v>
      </c>
      <c r="M11" t="str">
        <f t="shared" si="2"/>
        <v>Seahawks</v>
      </c>
      <c r="N11" t="str">
        <f t="shared" si="3"/>
        <v>insert into GameResult select gs.GameSpreadId,case when ft.TeamOtherName = 'Seahawks' then ft.TeamId else ut.TeamId end WinnerTeamId, case when ft.TeamOtherName = 'Vikings' then 20 else 30 end FavoriteScore, case when ut.TeamOtherName = 'Vikings' then 20 else 30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'Vikings' and ut.TeamOtherName = 'Seahawks') or (ft.TeamOtherName = 'Seahawks' and ut.TeamOtherName = 'Vikings'))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408</v>
      </c>
      <c r="C12" t="str">
        <f t="shared" si="1"/>
        <v>Week 09</v>
      </c>
      <c r="D12">
        <v>14</v>
      </c>
      <c r="E12">
        <f t="shared" si="4"/>
        <v>143</v>
      </c>
      <c r="F12">
        <f t="shared" si="5"/>
        <v>144</v>
      </c>
      <c r="G12">
        <f t="shared" si="6"/>
        <v>147</v>
      </c>
      <c r="H12">
        <f t="shared" si="7"/>
        <v>148</v>
      </c>
      <c r="I12" t="str">
        <f t="shared" si="8"/>
        <v>Buccaneers</v>
      </c>
      <c r="J12">
        <f t="shared" si="0"/>
        <v>42</v>
      </c>
      <c r="K12" t="str">
        <f t="shared" si="0"/>
        <v>Raiders</v>
      </c>
      <c r="L12">
        <f t="shared" si="0"/>
        <v>32</v>
      </c>
      <c r="M12" t="str">
        <f t="shared" si="2"/>
        <v>Buccaneers</v>
      </c>
      <c r="N12" t="str">
        <f t="shared" si="3"/>
        <v>insert into GameResult select gs.GameSpreadId,case when ft.TeamOtherName = 'Buccaneers' then ft.TeamId else ut.TeamId end WinnerTeamId, case when ft.TeamOtherName = 'Buccaneers' then 42 else 32 end FavoriteScore, case when ut.TeamOtherName = 'Buccaneers' then 42 else 32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'Buccaneers' and ut.TeamOtherName = 'Raiders') or (ft.TeamOtherName = 'Raiders' and ut.TeamOtherName = 'Buccaneers'))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409</v>
      </c>
      <c r="C13" t="str">
        <f t="shared" si="1"/>
        <v>Week 09</v>
      </c>
      <c r="D13">
        <v>14</v>
      </c>
      <c r="E13">
        <f t="shared" si="4"/>
        <v>157</v>
      </c>
      <c r="F13">
        <f t="shared" si="5"/>
        <v>158</v>
      </c>
      <c r="G13">
        <f t="shared" si="6"/>
        <v>161</v>
      </c>
      <c r="H13">
        <f t="shared" si="7"/>
        <v>162</v>
      </c>
      <c r="I13" t="str">
        <f t="shared" si="8"/>
        <v>Steelers</v>
      </c>
      <c r="J13">
        <f t="shared" si="0"/>
        <v>24</v>
      </c>
      <c r="K13" t="str">
        <f t="shared" si="0"/>
        <v>Giants</v>
      </c>
      <c r="L13">
        <f t="shared" si="0"/>
        <v>20</v>
      </c>
      <c r="M13" t="str">
        <f t="shared" si="2"/>
        <v>Steelers</v>
      </c>
      <c r="N13" t="str">
        <f t="shared" si="3"/>
        <v>insert into GameResult select gs.GameSpreadId,case when ft.TeamOtherName = 'Steelers' then ft.TeamId else ut.TeamId end WinnerTeamId, case when ft.TeamOtherName = 'Steelers' then 24 else 20 end FavoriteScore, case when ut.TeamOtherName = 'Steelers' then 24 else 20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'Steelers' and ut.TeamOtherName = 'Giants') or (ft.TeamOtherName = 'Giants' and ut.TeamOtherName = 'Steelers'))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09</v>
      </c>
      <c r="D14">
        <v>14</v>
      </c>
      <c r="E14">
        <f t="shared" si="4"/>
        <v>171</v>
      </c>
      <c r="F14">
        <f t="shared" si="5"/>
        <v>172</v>
      </c>
      <c r="G14">
        <f t="shared" si="6"/>
        <v>175</v>
      </c>
      <c r="H14">
        <f t="shared" si="7"/>
        <v>176</v>
      </c>
      <c r="I14" t="str">
        <f t="shared" si="8"/>
        <v>Cowboys</v>
      </c>
      <c r="J14">
        <f t="shared" si="0"/>
        <v>13</v>
      </c>
      <c r="K14" t="str">
        <f t="shared" si="0"/>
        <v>Falcons</v>
      </c>
      <c r="L14">
        <f t="shared" si="0"/>
        <v>19</v>
      </c>
      <c r="M14" t="str">
        <f t="shared" si="2"/>
        <v>Falcons</v>
      </c>
      <c r="N14" t="str">
        <f t="shared" si="3"/>
        <v>insert into GameResult select gs.GameSpreadId,case when ft.TeamOtherName = 'Falcons' then ft.TeamId else ut.TeamId end WinnerTeamId, case when ft.TeamOtherName = 'Cowboys' then 13 else 19 end FavoriteScore, case when ut.TeamOtherName = 'Cowboys' then 13 else 19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'Cowboys' and ut.TeamOtherName = 'Falcons') or (ft.TeamOtherName = 'Falcons' and ut.TeamOtherName = 'Cowboys'))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410</v>
      </c>
      <c r="C15" t="str">
        <f t="shared" si="1"/>
        <v>Week 09</v>
      </c>
      <c r="D15">
        <v>14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 t="str">
        <f t="shared" si="8"/>
        <v>Eagles</v>
      </c>
      <c r="J15">
        <f t="shared" si="0"/>
        <v>13</v>
      </c>
      <c r="K15" t="str">
        <f t="shared" si="0"/>
        <v>Saints</v>
      </c>
      <c r="L15">
        <f t="shared" si="0"/>
        <v>28</v>
      </c>
      <c r="M15" t="str">
        <f t="shared" si="2"/>
        <v>Saints</v>
      </c>
      <c r="N15" t="str">
        <f t="shared" si="3"/>
        <v>insert into GameResult select gs.GameSpreadId,case when ft.TeamOtherName = 'Saints' then ft.TeamId else ut.TeamId end WinnerTeamId, case when ft.TeamOtherName = 'Eagles' then 13 else 28 end FavoriteScore, case when ut.TeamOtherName = 'Eagles' then 13 else 28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'Eagles' and ut.TeamOtherName = 'Saints') or (ft.TeamOtherName = 'Saints' and ut.TeamOtherName = 'Eagles'))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411</v>
      </c>
      <c r="C16" t="str">
        <f t="shared" si="1"/>
        <v>Week 09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>
        <f t="shared" si="8"/>
        <v>0</v>
      </c>
      <c r="J16">
        <f t="shared" si="0"/>
        <v>0</v>
      </c>
      <c r="K16">
        <f t="shared" si="0"/>
        <v>0</v>
      </c>
      <c r="L16">
        <f t="shared" si="0"/>
        <v>0</v>
      </c>
      <c r="M16" t="str">
        <f t="shared" si="2"/>
        <v>No Bet</v>
      </c>
      <c r="N16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'0' and ut.TeamOtherName = '0') or (ft.TeamOtherName = '0' and ut.TeamOtherName = '0'))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61</v>
      </c>
      <c r="C17" t="str">
        <f t="shared" si="1"/>
        <v>Week 09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>
        <f>VLOOKUP(E17,$A:$B,2,FALSE)</f>
        <v>0</v>
      </c>
      <c r="J17">
        <f t="shared" si="0"/>
        <v>0</v>
      </c>
      <c r="K17">
        <f t="shared" si="0"/>
        <v>0</v>
      </c>
      <c r="L17">
        <f t="shared" si="0"/>
        <v>0</v>
      </c>
      <c r="M17" t="str">
        <f t="shared" si="2"/>
        <v>No Bet</v>
      </c>
      <c r="N17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'0' and ut.TeamOtherName = '0') or (ft.TeamOtherName = '0' and ut.TeamOtherName = '0'))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17</v>
      </c>
    </row>
    <row r="19" spans="1:27" x14ac:dyDescent="0.25">
      <c r="A19">
        <v>19</v>
      </c>
      <c r="B19">
        <v>7100</v>
      </c>
    </row>
    <row r="20" spans="1:27" x14ac:dyDescent="0.25">
      <c r="A20">
        <v>20</v>
      </c>
      <c r="B20" t="s">
        <v>412</v>
      </c>
    </row>
    <row r="21" spans="1:27" x14ac:dyDescent="0.25">
      <c r="A21">
        <v>21</v>
      </c>
      <c r="B21" t="s">
        <v>71</v>
      </c>
    </row>
    <row r="22" spans="1:27" x14ac:dyDescent="0.25">
      <c r="A22">
        <v>22</v>
      </c>
      <c r="B22">
        <v>31</v>
      </c>
    </row>
    <row r="23" spans="1:27" x14ac:dyDescent="0.25">
      <c r="A23">
        <v>23</v>
      </c>
      <c r="B23">
        <v>714100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6</v>
      </c>
    </row>
    <row r="26" spans="1:27" x14ac:dyDescent="0.25">
      <c r="A26">
        <v>26</v>
      </c>
      <c r="B26" t="s">
        <v>25</v>
      </c>
    </row>
    <row r="27" spans="1:27" x14ac:dyDescent="0.25">
      <c r="A27">
        <v>27</v>
      </c>
      <c r="B27" t="s">
        <v>413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414</v>
      </c>
    </row>
    <row r="30" spans="1:27" x14ac:dyDescent="0.25">
      <c r="A30">
        <v>30</v>
      </c>
      <c r="B30" t="s">
        <v>391</v>
      </c>
    </row>
    <row r="31" spans="1:27" x14ac:dyDescent="0.25">
      <c r="A31">
        <v>31</v>
      </c>
      <c r="B31" t="s">
        <v>24</v>
      </c>
    </row>
    <row r="32" spans="1:27" x14ac:dyDescent="0.25">
      <c r="A32">
        <v>32</v>
      </c>
      <c r="B32">
        <v>31</v>
      </c>
    </row>
    <row r="33" spans="1:2" x14ac:dyDescent="0.25">
      <c r="A33">
        <v>33</v>
      </c>
      <c r="B33">
        <v>21010</v>
      </c>
    </row>
    <row r="34" spans="1:2" x14ac:dyDescent="0.25">
      <c r="A34">
        <v>34</v>
      </c>
      <c r="B34" t="s">
        <v>407</v>
      </c>
    </row>
    <row r="35" spans="1:2" x14ac:dyDescent="0.25">
      <c r="A35">
        <v>35</v>
      </c>
      <c r="B35" t="s">
        <v>51</v>
      </c>
    </row>
    <row r="36" spans="1:2" x14ac:dyDescent="0.25">
      <c r="A36">
        <v>36</v>
      </c>
      <c r="B36">
        <v>14</v>
      </c>
    </row>
    <row r="37" spans="1:2" x14ac:dyDescent="0.25">
      <c r="A37">
        <v>37</v>
      </c>
      <c r="B37">
        <v>14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19</v>
      </c>
    </row>
    <row r="40" spans="1:2" x14ac:dyDescent="0.25">
      <c r="A40">
        <v>40</v>
      </c>
      <c r="B40" t="s">
        <v>314</v>
      </c>
    </row>
    <row r="41" spans="1:2" x14ac:dyDescent="0.25">
      <c r="A41">
        <v>41</v>
      </c>
      <c r="B41" t="s">
        <v>415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416</v>
      </c>
    </row>
    <row r="44" spans="1:2" x14ac:dyDescent="0.25">
      <c r="A44">
        <v>44</v>
      </c>
      <c r="B44" t="s">
        <v>417</v>
      </c>
    </row>
    <row r="45" spans="1:2" x14ac:dyDescent="0.25">
      <c r="A45">
        <v>45</v>
      </c>
      <c r="B45" t="s">
        <v>56</v>
      </c>
    </row>
    <row r="46" spans="1:2" x14ac:dyDescent="0.25">
      <c r="A46">
        <v>46</v>
      </c>
      <c r="B46">
        <v>51</v>
      </c>
    </row>
    <row r="47" spans="1:2" x14ac:dyDescent="0.25">
      <c r="A47">
        <v>47</v>
      </c>
      <c r="B47">
        <v>283614</v>
      </c>
    </row>
    <row r="48" spans="1:2" x14ac:dyDescent="0.25">
      <c r="A48">
        <v>48</v>
      </c>
      <c r="B48" t="s">
        <v>418</v>
      </c>
    </row>
    <row r="49" spans="1:2" x14ac:dyDescent="0.25">
      <c r="A49">
        <v>49</v>
      </c>
      <c r="B49" t="s">
        <v>18</v>
      </c>
    </row>
    <row r="50" spans="1:2" x14ac:dyDescent="0.25">
      <c r="A50">
        <v>50</v>
      </c>
      <c r="B50">
        <v>20</v>
      </c>
    </row>
    <row r="51" spans="1:2" x14ac:dyDescent="0.25">
      <c r="A51">
        <v>51</v>
      </c>
      <c r="B51">
        <v>2378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36</v>
      </c>
    </row>
    <row r="54" spans="1:2" x14ac:dyDescent="0.25">
      <c r="A54">
        <v>54</v>
      </c>
      <c r="B54" t="s">
        <v>217</v>
      </c>
    </row>
    <row r="55" spans="1:2" x14ac:dyDescent="0.25">
      <c r="A55">
        <v>55</v>
      </c>
      <c r="B55" t="s">
        <v>419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420</v>
      </c>
    </row>
    <row r="58" spans="1:2" x14ac:dyDescent="0.25">
      <c r="A58">
        <v>58</v>
      </c>
      <c r="B58" t="s">
        <v>371</v>
      </c>
    </row>
    <row r="59" spans="1:2" x14ac:dyDescent="0.25">
      <c r="A59">
        <v>59</v>
      </c>
      <c r="B59" t="s">
        <v>76</v>
      </c>
    </row>
    <row r="60" spans="1:2" x14ac:dyDescent="0.25">
      <c r="A60">
        <v>60</v>
      </c>
      <c r="B60">
        <v>31</v>
      </c>
    </row>
    <row r="61" spans="1:2" x14ac:dyDescent="0.25">
      <c r="A61">
        <v>61</v>
      </c>
      <c r="B61">
        <v>37714</v>
      </c>
    </row>
    <row r="62" spans="1:2" x14ac:dyDescent="0.25">
      <c r="A62">
        <v>62</v>
      </c>
      <c r="B62" t="s">
        <v>374</v>
      </c>
    </row>
    <row r="63" spans="1:2" x14ac:dyDescent="0.25">
      <c r="A63">
        <v>63</v>
      </c>
      <c r="B63" t="s">
        <v>80</v>
      </c>
    </row>
    <row r="64" spans="1:2" x14ac:dyDescent="0.25">
      <c r="A64">
        <v>64</v>
      </c>
      <c r="B64">
        <v>23</v>
      </c>
    </row>
    <row r="65" spans="1:2" x14ac:dyDescent="0.25">
      <c r="A65">
        <v>65</v>
      </c>
      <c r="B65">
        <v>31010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261</v>
      </c>
    </row>
    <row r="68" spans="1:2" x14ac:dyDescent="0.25">
      <c r="A68">
        <v>68</v>
      </c>
      <c r="B68" t="s">
        <v>122</v>
      </c>
    </row>
    <row r="69" spans="1:2" x14ac:dyDescent="0.25">
      <c r="A69">
        <v>69</v>
      </c>
      <c r="B69" t="s">
        <v>421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422</v>
      </c>
    </row>
    <row r="72" spans="1:2" x14ac:dyDescent="0.25">
      <c r="A72">
        <v>72</v>
      </c>
      <c r="B72" t="s">
        <v>377</v>
      </c>
    </row>
    <row r="73" spans="1:2" x14ac:dyDescent="0.25">
      <c r="A73">
        <v>73</v>
      </c>
      <c r="B73" t="s">
        <v>64</v>
      </c>
    </row>
    <row r="74" spans="1:2" x14ac:dyDescent="0.25">
      <c r="A74">
        <v>74</v>
      </c>
      <c r="B74">
        <v>21</v>
      </c>
    </row>
    <row r="75" spans="1:2" x14ac:dyDescent="0.25">
      <c r="A75">
        <v>75</v>
      </c>
      <c r="B75">
        <v>7707</v>
      </c>
    </row>
    <row r="76" spans="1:2" x14ac:dyDescent="0.25">
      <c r="A76">
        <v>76</v>
      </c>
      <c r="B76" t="s">
        <v>418</v>
      </c>
    </row>
    <row r="77" spans="1:2" x14ac:dyDescent="0.25">
      <c r="A77">
        <v>77</v>
      </c>
      <c r="B77" t="s">
        <v>28</v>
      </c>
    </row>
    <row r="78" spans="1:2" x14ac:dyDescent="0.25">
      <c r="A78">
        <v>78</v>
      </c>
      <c r="B78">
        <v>13</v>
      </c>
    </row>
    <row r="79" spans="1:2" x14ac:dyDescent="0.25">
      <c r="A79">
        <v>79</v>
      </c>
      <c r="B79">
        <v>3037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102</v>
      </c>
    </row>
    <row r="82" spans="1:2" x14ac:dyDescent="0.25">
      <c r="A82">
        <v>82</v>
      </c>
      <c r="B82" t="s">
        <v>423</v>
      </c>
    </row>
    <row r="83" spans="1:2" x14ac:dyDescent="0.25">
      <c r="A83">
        <v>83</v>
      </c>
      <c r="B83" t="s">
        <v>424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425</v>
      </c>
    </row>
    <row r="86" spans="1:2" x14ac:dyDescent="0.25">
      <c r="A86">
        <v>86</v>
      </c>
      <c r="B86" t="s">
        <v>398</v>
      </c>
    </row>
    <row r="87" spans="1:2" x14ac:dyDescent="0.25">
      <c r="A87">
        <v>87</v>
      </c>
      <c r="B87" t="s">
        <v>81</v>
      </c>
    </row>
    <row r="88" spans="1:2" x14ac:dyDescent="0.25">
      <c r="A88">
        <v>88</v>
      </c>
      <c r="B88">
        <v>25</v>
      </c>
    </row>
    <row r="89" spans="1:2" x14ac:dyDescent="0.25">
      <c r="A89">
        <v>89</v>
      </c>
      <c r="B89">
        <v>140011</v>
      </c>
    </row>
    <row r="90" spans="1:2" x14ac:dyDescent="0.25">
      <c r="A90">
        <v>90</v>
      </c>
      <c r="B90" t="s">
        <v>426</v>
      </c>
    </row>
    <row r="91" spans="1:2" x14ac:dyDescent="0.25">
      <c r="A91">
        <v>91</v>
      </c>
      <c r="B91" t="s">
        <v>35</v>
      </c>
    </row>
    <row r="92" spans="1:2" x14ac:dyDescent="0.25">
      <c r="A92">
        <v>92</v>
      </c>
      <c r="B92">
        <v>15</v>
      </c>
    </row>
    <row r="93" spans="1:2" x14ac:dyDescent="0.25">
      <c r="A93">
        <v>93</v>
      </c>
      <c r="B93">
        <v>933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66</v>
      </c>
    </row>
    <row r="96" spans="1:2" x14ac:dyDescent="0.25">
      <c r="A96">
        <v>96</v>
      </c>
      <c r="B96" t="s">
        <v>427</v>
      </c>
    </row>
    <row r="97" spans="1:2" x14ac:dyDescent="0.25">
      <c r="A97">
        <v>97</v>
      </c>
      <c r="B97" t="s">
        <v>428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429</v>
      </c>
    </row>
    <row r="100" spans="1:2" x14ac:dyDescent="0.25">
      <c r="A100">
        <v>100</v>
      </c>
      <c r="B100" t="s">
        <v>391</v>
      </c>
    </row>
    <row r="101" spans="1:2" x14ac:dyDescent="0.25">
      <c r="A101">
        <v>101</v>
      </c>
      <c r="B101" t="s">
        <v>11</v>
      </c>
    </row>
    <row r="102" spans="1:2" x14ac:dyDescent="0.25">
      <c r="A102">
        <v>102</v>
      </c>
      <c r="B102">
        <v>20</v>
      </c>
    </row>
    <row r="103" spans="1:2" x14ac:dyDescent="0.25">
      <c r="A103">
        <v>103</v>
      </c>
      <c r="B103">
        <v>31403</v>
      </c>
    </row>
    <row r="104" spans="1:2" x14ac:dyDescent="0.25">
      <c r="A104">
        <v>104</v>
      </c>
      <c r="B104" t="s">
        <v>371</v>
      </c>
    </row>
    <row r="105" spans="1:2" x14ac:dyDescent="0.25">
      <c r="A105">
        <v>105</v>
      </c>
      <c r="B105" t="s">
        <v>55</v>
      </c>
    </row>
    <row r="106" spans="1:2" x14ac:dyDescent="0.25">
      <c r="A106">
        <v>106</v>
      </c>
      <c r="B106">
        <v>23</v>
      </c>
    </row>
    <row r="107" spans="1:2" x14ac:dyDescent="0.25">
      <c r="A107">
        <v>107</v>
      </c>
      <c r="B107">
        <v>7673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13</v>
      </c>
    </row>
    <row r="110" spans="1:2" x14ac:dyDescent="0.25">
      <c r="A110">
        <v>110</v>
      </c>
      <c r="B110" t="s">
        <v>430</v>
      </c>
    </row>
    <row r="111" spans="1:2" x14ac:dyDescent="0.25">
      <c r="A111">
        <v>111</v>
      </c>
      <c r="B111" t="s">
        <v>431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432</v>
      </c>
    </row>
    <row r="114" spans="1:2" x14ac:dyDescent="0.25">
      <c r="A114">
        <v>114</v>
      </c>
      <c r="B114" t="s">
        <v>374</v>
      </c>
    </row>
    <row r="115" spans="1:2" x14ac:dyDescent="0.25">
      <c r="A115">
        <v>115</v>
      </c>
      <c r="B115" t="s">
        <v>45</v>
      </c>
    </row>
    <row r="116" spans="1:2" x14ac:dyDescent="0.25">
      <c r="A116">
        <v>116</v>
      </c>
      <c r="B116">
        <v>9</v>
      </c>
    </row>
    <row r="117" spans="1:2" x14ac:dyDescent="0.25">
      <c r="A117">
        <v>117</v>
      </c>
      <c r="B117">
        <v>630</v>
      </c>
    </row>
    <row r="118" spans="1:2" x14ac:dyDescent="0.25">
      <c r="A118">
        <v>118</v>
      </c>
      <c r="B118" t="s">
        <v>417</v>
      </c>
    </row>
    <row r="119" spans="1:2" x14ac:dyDescent="0.25">
      <c r="A119">
        <v>119</v>
      </c>
      <c r="B119" t="s">
        <v>12</v>
      </c>
    </row>
    <row r="120" spans="1:2" x14ac:dyDescent="0.25">
      <c r="A120">
        <v>120</v>
      </c>
      <c r="B120">
        <v>21</v>
      </c>
    </row>
    <row r="121" spans="1:2" x14ac:dyDescent="0.25">
      <c r="A121">
        <v>121</v>
      </c>
      <c r="B121">
        <v>7077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82</v>
      </c>
    </row>
    <row r="124" spans="1:2" x14ac:dyDescent="0.25">
      <c r="A124">
        <v>124</v>
      </c>
      <c r="B124" t="s">
        <v>233</v>
      </c>
    </row>
    <row r="125" spans="1:2" x14ac:dyDescent="0.25">
      <c r="A125">
        <v>125</v>
      </c>
      <c r="B125" t="s">
        <v>433</v>
      </c>
    </row>
    <row r="126" spans="1:2" x14ac:dyDescent="0.25">
      <c r="A126">
        <v>126</v>
      </c>
      <c r="B126" t="s">
        <v>9</v>
      </c>
    </row>
    <row r="127" spans="1:2" x14ac:dyDescent="0.25">
      <c r="A127">
        <v>127</v>
      </c>
      <c r="B127" t="s">
        <v>434</v>
      </c>
    </row>
    <row r="128" spans="1:2" x14ac:dyDescent="0.25">
      <c r="A128">
        <v>128</v>
      </c>
      <c r="B128" t="s">
        <v>435</v>
      </c>
    </row>
    <row r="129" spans="1:2" x14ac:dyDescent="0.25">
      <c r="A129">
        <v>129</v>
      </c>
      <c r="B129" t="s">
        <v>52</v>
      </c>
    </row>
    <row r="130" spans="1:2" x14ac:dyDescent="0.25">
      <c r="A130">
        <v>130</v>
      </c>
      <c r="B130">
        <v>20</v>
      </c>
    </row>
    <row r="131" spans="1:2" x14ac:dyDescent="0.25">
      <c r="A131">
        <v>131</v>
      </c>
      <c r="B131">
        <v>71030</v>
      </c>
    </row>
    <row r="132" spans="1:2" x14ac:dyDescent="0.25">
      <c r="A132">
        <v>132</v>
      </c>
      <c r="B132" t="s">
        <v>435</v>
      </c>
    </row>
    <row r="133" spans="1:2" x14ac:dyDescent="0.25">
      <c r="A133">
        <v>133</v>
      </c>
      <c r="B133" t="s">
        <v>60</v>
      </c>
    </row>
    <row r="134" spans="1:2" x14ac:dyDescent="0.25">
      <c r="A134">
        <v>134</v>
      </c>
      <c r="B134">
        <v>30</v>
      </c>
    </row>
    <row r="135" spans="1:2" x14ac:dyDescent="0.25">
      <c r="A135">
        <v>135</v>
      </c>
      <c r="B135">
        <v>14673</v>
      </c>
    </row>
    <row r="136" spans="1:2" x14ac:dyDescent="0.25">
      <c r="A136">
        <v>136</v>
      </c>
      <c r="B136" t="s">
        <v>5</v>
      </c>
    </row>
    <row r="137" spans="1:2" x14ac:dyDescent="0.25">
      <c r="A137">
        <v>137</v>
      </c>
      <c r="B137" t="s">
        <v>30</v>
      </c>
    </row>
    <row r="138" spans="1:2" x14ac:dyDescent="0.25">
      <c r="A138">
        <v>138</v>
      </c>
      <c r="B138" t="s">
        <v>42</v>
      </c>
    </row>
    <row r="139" spans="1:2" x14ac:dyDescent="0.25">
      <c r="A139">
        <v>139</v>
      </c>
      <c r="B139" t="s">
        <v>436</v>
      </c>
    </row>
    <row r="140" spans="1:2" x14ac:dyDescent="0.25">
      <c r="A140">
        <v>140</v>
      </c>
      <c r="B140" t="s">
        <v>9</v>
      </c>
    </row>
    <row r="141" spans="1:2" x14ac:dyDescent="0.25">
      <c r="A141">
        <v>141</v>
      </c>
      <c r="B141" t="s">
        <v>437</v>
      </c>
    </row>
    <row r="142" spans="1:2" x14ac:dyDescent="0.25">
      <c r="A142">
        <v>142</v>
      </c>
      <c r="B142" t="s">
        <v>391</v>
      </c>
    </row>
    <row r="143" spans="1:2" x14ac:dyDescent="0.25">
      <c r="A143">
        <v>143</v>
      </c>
      <c r="B143" t="s">
        <v>65</v>
      </c>
    </row>
    <row r="144" spans="1:2" x14ac:dyDescent="0.25">
      <c r="A144">
        <v>144</v>
      </c>
      <c r="B144">
        <v>42</v>
      </c>
    </row>
    <row r="145" spans="1:2" x14ac:dyDescent="0.25">
      <c r="A145">
        <v>145</v>
      </c>
      <c r="B145">
        <v>72114</v>
      </c>
    </row>
    <row r="146" spans="1:2" x14ac:dyDescent="0.25">
      <c r="A146">
        <v>146</v>
      </c>
      <c r="B146" t="s">
        <v>374</v>
      </c>
    </row>
    <row r="147" spans="1:2" x14ac:dyDescent="0.25">
      <c r="A147">
        <v>147</v>
      </c>
      <c r="B147" t="s">
        <v>85</v>
      </c>
    </row>
    <row r="148" spans="1:2" x14ac:dyDescent="0.25">
      <c r="A148">
        <v>148</v>
      </c>
      <c r="B148">
        <v>32</v>
      </c>
    </row>
    <row r="149" spans="1:2" x14ac:dyDescent="0.25">
      <c r="A149">
        <v>149</v>
      </c>
      <c r="B149">
        <v>37022</v>
      </c>
    </row>
    <row r="150" spans="1:2" x14ac:dyDescent="0.25">
      <c r="A150">
        <v>150</v>
      </c>
      <c r="B150" t="s">
        <v>5</v>
      </c>
    </row>
    <row r="151" spans="1:2" x14ac:dyDescent="0.25">
      <c r="A151">
        <v>151</v>
      </c>
      <c r="B151" t="s">
        <v>47</v>
      </c>
    </row>
    <row r="152" spans="1:2" x14ac:dyDescent="0.25">
      <c r="A152">
        <v>152</v>
      </c>
      <c r="B152" t="s">
        <v>430</v>
      </c>
    </row>
    <row r="153" spans="1:2" x14ac:dyDescent="0.25">
      <c r="A153">
        <v>153</v>
      </c>
      <c r="B153" t="s">
        <v>438</v>
      </c>
    </row>
    <row r="154" spans="1:2" x14ac:dyDescent="0.25">
      <c r="A154">
        <v>154</v>
      </c>
      <c r="B154" t="s">
        <v>9</v>
      </c>
    </row>
    <row r="155" spans="1:2" x14ac:dyDescent="0.25">
      <c r="A155">
        <v>155</v>
      </c>
      <c r="B155" t="s">
        <v>439</v>
      </c>
    </row>
    <row r="156" spans="1:2" x14ac:dyDescent="0.25">
      <c r="A156">
        <v>156</v>
      </c>
      <c r="B156" t="s">
        <v>371</v>
      </c>
    </row>
    <row r="157" spans="1:2" x14ac:dyDescent="0.25">
      <c r="A157">
        <v>157</v>
      </c>
      <c r="B157" t="s">
        <v>75</v>
      </c>
    </row>
    <row r="158" spans="1:2" x14ac:dyDescent="0.25">
      <c r="A158">
        <v>158</v>
      </c>
      <c r="B158">
        <v>24</v>
      </c>
    </row>
    <row r="159" spans="1:2" x14ac:dyDescent="0.25">
      <c r="A159">
        <v>159</v>
      </c>
      <c r="B159">
        <v>10014</v>
      </c>
    </row>
    <row r="160" spans="1:2" x14ac:dyDescent="0.25">
      <c r="A160">
        <v>160</v>
      </c>
      <c r="B160" t="s">
        <v>412</v>
      </c>
    </row>
    <row r="161" spans="1:2" x14ac:dyDescent="0.25">
      <c r="A161">
        <v>161</v>
      </c>
      <c r="B161" t="s">
        <v>4</v>
      </c>
    </row>
    <row r="162" spans="1:2" x14ac:dyDescent="0.25">
      <c r="A162">
        <v>162</v>
      </c>
      <c r="B162">
        <v>20</v>
      </c>
    </row>
    <row r="163" spans="1:2" x14ac:dyDescent="0.25">
      <c r="A163">
        <v>163</v>
      </c>
      <c r="B163">
        <v>1460</v>
      </c>
    </row>
    <row r="164" spans="1:2" x14ac:dyDescent="0.25">
      <c r="A164">
        <v>164</v>
      </c>
      <c r="B164" t="s">
        <v>5</v>
      </c>
    </row>
    <row r="165" spans="1:2" x14ac:dyDescent="0.25">
      <c r="A165">
        <v>165</v>
      </c>
      <c r="B165" t="s">
        <v>6</v>
      </c>
    </row>
    <row r="166" spans="1:2" x14ac:dyDescent="0.25">
      <c r="A166">
        <v>166</v>
      </c>
      <c r="B166" t="s">
        <v>298</v>
      </c>
    </row>
    <row r="167" spans="1:2" x14ac:dyDescent="0.25">
      <c r="A167">
        <v>167</v>
      </c>
      <c r="B167" t="s">
        <v>440</v>
      </c>
    </row>
    <row r="168" spans="1:2" x14ac:dyDescent="0.25">
      <c r="A168">
        <v>168</v>
      </c>
      <c r="B168" t="s">
        <v>9</v>
      </c>
    </row>
    <row r="169" spans="1:2" x14ac:dyDescent="0.25">
      <c r="A169">
        <v>169</v>
      </c>
      <c r="B169" t="s">
        <v>441</v>
      </c>
    </row>
    <row r="170" spans="1:2" x14ac:dyDescent="0.25">
      <c r="A170">
        <v>170</v>
      </c>
      <c r="B170" t="s">
        <v>374</v>
      </c>
    </row>
    <row r="171" spans="1:2" x14ac:dyDescent="0.25">
      <c r="A171">
        <v>171</v>
      </c>
      <c r="B171" t="s">
        <v>2</v>
      </c>
    </row>
    <row r="172" spans="1:2" x14ac:dyDescent="0.25">
      <c r="A172">
        <v>172</v>
      </c>
      <c r="B172">
        <v>13</v>
      </c>
    </row>
    <row r="173" spans="1:2" x14ac:dyDescent="0.25">
      <c r="A173">
        <v>173</v>
      </c>
      <c r="B173">
        <v>6007</v>
      </c>
    </row>
    <row r="174" spans="1:2" x14ac:dyDescent="0.25">
      <c r="A174">
        <v>174</v>
      </c>
      <c r="B174" t="s">
        <v>442</v>
      </c>
    </row>
    <row r="175" spans="1:2" x14ac:dyDescent="0.25">
      <c r="A175">
        <v>175</v>
      </c>
      <c r="B175" t="s">
        <v>40</v>
      </c>
    </row>
    <row r="176" spans="1:2" x14ac:dyDescent="0.25">
      <c r="A176">
        <v>176</v>
      </c>
      <c r="B176">
        <v>19</v>
      </c>
    </row>
    <row r="177" spans="1:2" x14ac:dyDescent="0.25">
      <c r="A177">
        <v>177</v>
      </c>
      <c r="B177">
        <v>6013</v>
      </c>
    </row>
    <row r="178" spans="1:2" x14ac:dyDescent="0.25">
      <c r="A178">
        <v>178</v>
      </c>
      <c r="B178" t="s">
        <v>5</v>
      </c>
    </row>
    <row r="179" spans="1:2" x14ac:dyDescent="0.25">
      <c r="A179">
        <v>179</v>
      </c>
      <c r="B179" t="s">
        <v>261</v>
      </c>
    </row>
    <row r="180" spans="1:2" x14ac:dyDescent="0.25">
      <c r="A180">
        <v>180</v>
      </c>
      <c r="B180" t="s">
        <v>67</v>
      </c>
    </row>
    <row r="181" spans="1:2" x14ac:dyDescent="0.25">
      <c r="A181">
        <v>181</v>
      </c>
      <c r="B181" t="s">
        <v>443</v>
      </c>
    </row>
    <row r="182" spans="1:2" x14ac:dyDescent="0.25">
      <c r="A182">
        <v>182</v>
      </c>
      <c r="B182" t="s">
        <v>9</v>
      </c>
    </row>
    <row r="183" spans="1:2" x14ac:dyDescent="0.25">
      <c r="A183">
        <v>183</v>
      </c>
      <c r="B183" t="s">
        <v>444</v>
      </c>
    </row>
    <row r="184" spans="1:2" x14ac:dyDescent="0.25">
      <c r="A184">
        <v>184</v>
      </c>
      <c r="B184" t="s">
        <v>374</v>
      </c>
    </row>
    <row r="185" spans="1:2" x14ac:dyDescent="0.25">
      <c r="A185">
        <v>185</v>
      </c>
      <c r="B185" t="s">
        <v>34</v>
      </c>
    </row>
    <row r="186" spans="1:2" x14ac:dyDescent="0.25">
      <c r="A186">
        <v>186</v>
      </c>
      <c r="B186">
        <v>13</v>
      </c>
    </row>
    <row r="187" spans="1:2" x14ac:dyDescent="0.25">
      <c r="A187">
        <v>187</v>
      </c>
      <c r="B187">
        <v>3100</v>
      </c>
    </row>
    <row r="188" spans="1:2" x14ac:dyDescent="0.25">
      <c r="A188">
        <v>188</v>
      </c>
      <c r="B188" t="s">
        <v>374</v>
      </c>
    </row>
    <row r="189" spans="1:2" x14ac:dyDescent="0.25">
      <c r="A189">
        <v>189</v>
      </c>
      <c r="B189" t="s">
        <v>29</v>
      </c>
    </row>
    <row r="190" spans="1:2" x14ac:dyDescent="0.25">
      <c r="A190">
        <v>190</v>
      </c>
      <c r="B190">
        <v>28</v>
      </c>
    </row>
    <row r="191" spans="1:2" x14ac:dyDescent="0.25">
      <c r="A191">
        <v>191</v>
      </c>
      <c r="B191">
        <v>71470</v>
      </c>
    </row>
    <row r="192" spans="1:2" x14ac:dyDescent="0.25">
      <c r="A192">
        <v>192</v>
      </c>
      <c r="B192" t="s">
        <v>5</v>
      </c>
    </row>
    <row r="193" spans="1:2" x14ac:dyDescent="0.25">
      <c r="A193">
        <v>193</v>
      </c>
      <c r="B193" t="s">
        <v>6</v>
      </c>
    </row>
    <row r="194" spans="1:2" x14ac:dyDescent="0.25">
      <c r="A194">
        <v>194</v>
      </c>
      <c r="B194" t="s">
        <v>87</v>
      </c>
    </row>
    <row r="195" spans="1:2" x14ac:dyDescent="0.25">
      <c r="A195">
        <v>195</v>
      </c>
      <c r="B195" t="s">
        <v>445</v>
      </c>
    </row>
    <row r="196" spans="1:2" x14ac:dyDescent="0.25">
      <c r="A196">
        <v>196</v>
      </c>
      <c r="B196" t="s">
        <v>9</v>
      </c>
    </row>
    <row r="197" spans="1:2" x14ac:dyDescent="0.25">
      <c r="A197">
        <v>197</v>
      </c>
    </row>
    <row r="198" spans="1:2" x14ac:dyDescent="0.25">
      <c r="A198">
        <v>198</v>
      </c>
    </row>
    <row r="199" spans="1:2" x14ac:dyDescent="0.25">
      <c r="A199">
        <v>199</v>
      </c>
    </row>
    <row r="200" spans="1:2" x14ac:dyDescent="0.25">
      <c r="A200">
        <v>200</v>
      </c>
    </row>
    <row r="201" spans="1:2" x14ac:dyDescent="0.25">
      <c r="A201">
        <v>201</v>
      </c>
    </row>
    <row r="202" spans="1:2" x14ac:dyDescent="0.25">
      <c r="A202">
        <v>202</v>
      </c>
    </row>
    <row r="203" spans="1:2" x14ac:dyDescent="0.25">
      <c r="A203">
        <v>203</v>
      </c>
    </row>
    <row r="204" spans="1:2" x14ac:dyDescent="0.25">
      <c r="A204">
        <v>204</v>
      </c>
    </row>
    <row r="205" spans="1:2" x14ac:dyDescent="0.25">
      <c r="A205">
        <v>205</v>
      </c>
    </row>
    <row r="206" spans="1:2" x14ac:dyDescent="0.25">
      <c r="A206">
        <v>206</v>
      </c>
    </row>
    <row r="207" spans="1:2" x14ac:dyDescent="0.25">
      <c r="A207">
        <v>207</v>
      </c>
    </row>
    <row r="208" spans="1:2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  <row r="218" spans="1:1" x14ac:dyDescent="0.25">
      <c r="A218">
        <v>218</v>
      </c>
    </row>
    <row r="219" spans="1:1" x14ac:dyDescent="0.25">
      <c r="A219">
        <v>219</v>
      </c>
    </row>
    <row r="220" spans="1:1" x14ac:dyDescent="0.25">
      <c r="A220">
        <v>220</v>
      </c>
    </row>
    <row r="221" spans="1:1" x14ac:dyDescent="0.25">
      <c r="A221">
        <v>221</v>
      </c>
    </row>
    <row r="222" spans="1:1" x14ac:dyDescent="0.25">
      <c r="A222">
        <v>222</v>
      </c>
    </row>
    <row r="223" spans="1:1" x14ac:dyDescent="0.25">
      <c r="A223">
        <v>223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3"/>
  <sheetViews>
    <sheetView workbookViewId="0">
      <selection activeCell="N15" sqref="N2:N15"/>
    </sheetView>
  </sheetViews>
  <sheetFormatPr defaultRowHeight="15" x14ac:dyDescent="0.25"/>
  <cols>
    <col min="1" max="1" width="4" bestFit="1" customWidth="1"/>
    <col min="2" max="2" width="40.5703125" bestFit="1" customWidth="1"/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</cols>
  <sheetData>
    <row r="1" spans="1:27" x14ac:dyDescent="0.25">
      <c r="A1">
        <v>1</v>
      </c>
      <c r="B1" t="s">
        <v>370</v>
      </c>
      <c r="C1" t="s">
        <v>160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350</v>
      </c>
      <c r="C2" t="str">
        <f>C1</f>
        <v>Week 08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Buccaneers</v>
      </c>
      <c r="J2">
        <f t="shared" ref="J2:L17" si="0">VLOOKUP(F2,$A:$B,2,FALSE)</f>
        <v>36</v>
      </c>
      <c r="K2" t="str">
        <f t="shared" si="0"/>
        <v>Vikings</v>
      </c>
      <c r="L2">
        <f t="shared" si="0"/>
        <v>17</v>
      </c>
      <c r="M2" t="str">
        <f>IF(J2=L2,"No Bet",IF(J2&gt;L2,I2,K2))</f>
        <v>Buccaneers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'Buccaneers' then ft.TeamId else ut.TeamId end WinnerTeamId, case when ft.TeamOtherName = 'Buccaneers' then 36 else 17 end FavoriteScore, case when ut.TeamOtherName = 'Buccaneers' then 36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'Buccaneers' and ut.TeamOtherName = 'Vikings') or (ft.TeamOtherName = 'Vikings' and ut.TeamOtherName = 'Buccaneers'))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65</v>
      </c>
      <c r="C3" t="str">
        <f t="shared" ref="C3:C17" si="1">C2</f>
        <v>Week 08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Dolphins</v>
      </c>
      <c r="J3">
        <f t="shared" si="0"/>
        <v>30</v>
      </c>
      <c r="K3" t="str">
        <f t="shared" si="0"/>
        <v>Jets</v>
      </c>
      <c r="L3">
        <f t="shared" si="0"/>
        <v>9</v>
      </c>
      <c r="M3" t="str">
        <f t="shared" ref="M3:M17" si="2">IF(J3=L3,"No Bet",IF(J3&gt;L3,I3,K3))</f>
        <v>Dolphins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'Dolphins' then ft.TeamId else ut.TeamId end WinnerTeamId, case when ft.TeamOtherName = 'Dolphins' then 30 else 9 end FavoriteScore, case when ut.TeamOtherName = 'Dolphins' then 30 else 9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'Dolphins' and ut.TeamOtherName = 'Jets') or (ft.TeamOtherName = 'Jets' and ut.TeamOtherName = 'Dolphins'))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36</v>
      </c>
      <c r="C4" t="str">
        <f t="shared" si="1"/>
        <v>Week 08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Chargers</v>
      </c>
      <c r="J4">
        <f t="shared" si="0"/>
        <v>6</v>
      </c>
      <c r="K4" t="str">
        <f>VLOOKUP(G4,$A:$B,2,FALSE)</f>
        <v>Browns</v>
      </c>
      <c r="L4">
        <f t="shared" si="0"/>
        <v>7</v>
      </c>
      <c r="M4" t="str">
        <f t="shared" si="2"/>
        <v>Browns</v>
      </c>
      <c r="N4" t="str">
        <f t="shared" si="3"/>
        <v>insert into GameResult select gs.GameSpreadId,case when ft.TeamOtherName = 'Browns' then ft.TeamId else ut.TeamId end WinnerTeamId, case when ft.TeamOtherName = 'Chargers' then 6 else 7 end FavoriteScore, case when ut.TeamOtherName = 'Chargers' then 6 else 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'Chargers' and ut.TeamOtherName = 'Browns') or (ft.TeamOtherName = 'Browns' and ut.TeamOtherName = 'Chargers'))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1010106</v>
      </c>
      <c r="C5" t="str">
        <f t="shared" si="1"/>
        <v>Week 08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Colts</v>
      </c>
      <c r="J5">
        <f t="shared" si="0"/>
        <v>19</v>
      </c>
      <c r="K5" t="str">
        <f t="shared" si="0"/>
        <v>Titans</v>
      </c>
      <c r="L5">
        <f t="shared" si="0"/>
        <v>13</v>
      </c>
      <c r="M5" t="str">
        <f t="shared" si="2"/>
        <v>Colts</v>
      </c>
      <c r="N5" t="str">
        <f t="shared" si="3"/>
        <v>insert into GameResult select gs.GameSpreadId,case when ft.TeamOtherName = 'Colts' then ft.TeamId else ut.TeamId end WinnerTeamId, case when ft.TeamOtherName = 'Colts' then 19 else 13 end FavoriteScore, case when ut.TeamOtherName = 'Colts' then 19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'Colts' and ut.TeamOtherName = 'Titans') or (ft.TeamOtherName = 'Titans' and ut.TeamOtherName = 'Colts'))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371</v>
      </c>
      <c r="C6" t="str">
        <f t="shared" si="1"/>
        <v>Week 08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Patriots</v>
      </c>
      <c r="J6">
        <f t="shared" si="0"/>
        <v>45</v>
      </c>
      <c r="K6" t="str">
        <f t="shared" si="0"/>
        <v>Rams</v>
      </c>
      <c r="L6">
        <f t="shared" si="0"/>
        <v>7</v>
      </c>
      <c r="M6" t="str">
        <f t="shared" si="2"/>
        <v>Patriots</v>
      </c>
      <c r="N6" t="str">
        <f t="shared" si="3"/>
        <v>insert into GameResult select gs.GameSpreadId,case when ft.TeamOtherName = 'Patriots' then ft.TeamId else ut.TeamId end WinnerTeamId, case when ft.TeamOtherName = 'Patriots' then 45 else 7 end FavoriteScore, case when ut.TeamOtherName = 'Patriots' then 45 else 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'Patriots' and ut.TeamOtherName = 'Rams') or (ft.TeamOtherName = 'Rams' and ut.TeamOtherName = 'Patriots'))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52</v>
      </c>
      <c r="C7" t="str">
        <f t="shared" si="1"/>
        <v>Week 08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Jaguars</v>
      </c>
      <c r="J7">
        <f t="shared" si="0"/>
        <v>15</v>
      </c>
      <c r="K7" t="str">
        <f t="shared" si="0"/>
        <v>Packers</v>
      </c>
      <c r="L7">
        <f t="shared" si="0"/>
        <v>24</v>
      </c>
      <c r="M7" t="str">
        <f t="shared" si="2"/>
        <v>Packers</v>
      </c>
      <c r="N7" t="str">
        <f t="shared" si="3"/>
        <v>insert into GameResult select gs.GameSpreadId,case when ft.TeamOtherName = 'Packers' then ft.TeamId else ut.TeamId end WinnerTeamId, case when ft.TeamOtherName = 'Jaguars' then 15 else 24 end FavoriteScore, case when ut.TeamOtherName = 'Jaguars' then 15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'Jaguars' and ut.TeamOtherName = 'Packers') or (ft.TeamOtherName = 'Packers' and ut.TeamOtherName = 'Jaguars'))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17</v>
      </c>
      <c r="C8" t="str">
        <f t="shared" si="1"/>
        <v>Week 08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Falcons</v>
      </c>
      <c r="J8">
        <f t="shared" si="0"/>
        <v>30</v>
      </c>
      <c r="K8" t="str">
        <f t="shared" si="0"/>
        <v>Eagles</v>
      </c>
      <c r="L8">
        <f t="shared" si="0"/>
        <v>17</v>
      </c>
      <c r="M8" t="str">
        <f t="shared" si="2"/>
        <v>Falcons</v>
      </c>
      <c r="N8" t="str">
        <f t="shared" si="3"/>
        <v>insert into GameResult select gs.GameSpreadId,case when ft.TeamOtherName = 'Falcons' then ft.TeamId else ut.TeamId end WinnerTeamId, case when ft.TeamOtherName = 'Falcons' then 30 else 17 end FavoriteScore, case when ut.TeamOtherName = 'Falcons' then 30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'Falcons' and ut.TeamOtherName = 'Eagles') or (ft.TeamOtherName = 'Eagles' and ut.TeamOtherName = 'Falcons'))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1070</v>
      </c>
      <c r="C9" t="str">
        <f t="shared" si="1"/>
        <v>Week 08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Redskins</v>
      </c>
      <c r="J9">
        <f t="shared" si="0"/>
        <v>12</v>
      </c>
      <c r="K9" t="str">
        <f t="shared" si="0"/>
        <v>Steelers</v>
      </c>
      <c r="L9">
        <f t="shared" si="0"/>
        <v>27</v>
      </c>
      <c r="M9" t="str">
        <f t="shared" si="2"/>
        <v>Steelers</v>
      </c>
      <c r="N9" t="str">
        <f t="shared" si="3"/>
        <v>insert into GameResult select gs.GameSpreadId,case when ft.TeamOtherName = 'Steelers' then ft.TeamId else ut.TeamId end WinnerTeamId, case when ft.TeamOtherName = 'Redskins' then 12 else 27 end FavoriteScore, case when ut.TeamOtherName = 'Redskins' then 12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'Redskins' and ut.TeamOtherName = 'Steelers') or (ft.TeamOtherName = 'Steelers' and ut.TeamOtherName = 'Redskins'))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08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Seahawks</v>
      </c>
      <c r="J10">
        <f t="shared" si="0"/>
        <v>24</v>
      </c>
      <c r="K10" t="str">
        <f t="shared" si="0"/>
        <v>Lions</v>
      </c>
      <c r="L10">
        <f t="shared" si="0"/>
        <v>28</v>
      </c>
      <c r="M10" t="str">
        <f t="shared" si="2"/>
        <v>Lions</v>
      </c>
      <c r="N10" t="str">
        <f t="shared" si="3"/>
        <v>insert into GameResult select gs.GameSpreadId,case when ft.TeamOtherName = 'Lions' then ft.TeamId else ut.TeamId end WinnerTeamId, case when ft.TeamOtherName = 'Seahawks' then 24 else 28 end FavoriteScore, case when ut.TeamOtherName = 'Seahawks' then 24 else 28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'Seahawks' and ut.TeamOtherName = 'Lions') or (ft.TeamOtherName = 'Lions' and ut.TeamOtherName = 'Seahawks'))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13</v>
      </c>
      <c r="C11" t="str">
        <f t="shared" si="1"/>
        <v>Week 08</v>
      </c>
      <c r="D11">
        <v>14</v>
      </c>
      <c r="E11">
        <f t="shared" si="4"/>
        <v>129</v>
      </c>
      <c r="F11">
        <f t="shared" si="5"/>
        <v>130</v>
      </c>
      <c r="G11">
        <f t="shared" si="6"/>
        <v>133</v>
      </c>
      <c r="H11">
        <f t="shared" si="7"/>
        <v>134</v>
      </c>
      <c r="I11" t="str">
        <f t="shared" si="8"/>
        <v>Panthers</v>
      </c>
      <c r="J11">
        <f t="shared" si="0"/>
        <v>22</v>
      </c>
      <c r="K11" t="str">
        <f t="shared" si="0"/>
        <v>Bears</v>
      </c>
      <c r="L11">
        <f t="shared" si="0"/>
        <v>23</v>
      </c>
      <c r="M11" t="str">
        <f t="shared" si="2"/>
        <v>Bears</v>
      </c>
      <c r="N11" t="str">
        <f t="shared" si="3"/>
        <v>insert into GameResult select gs.GameSpreadId,case when ft.TeamOtherName = 'Bears' then ft.TeamId else ut.TeamId end WinnerTeamId, case when ft.TeamOtherName = 'Panthers' then 22 else 23 end FavoriteScore, case when ut.TeamOtherName = 'Panthers' then 22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'Panthers' and ut.TeamOtherName = 'Bears') or (ft.TeamOtherName = 'Bears' and ut.TeamOtherName = 'Panthers'))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314</v>
      </c>
      <c r="C12" t="str">
        <f t="shared" si="1"/>
        <v>Week 08</v>
      </c>
      <c r="D12">
        <v>14</v>
      </c>
      <c r="E12">
        <f t="shared" si="4"/>
        <v>143</v>
      </c>
      <c r="F12">
        <f t="shared" si="5"/>
        <v>144</v>
      </c>
      <c r="G12">
        <f t="shared" si="6"/>
        <v>147</v>
      </c>
      <c r="H12">
        <f t="shared" si="7"/>
        <v>148</v>
      </c>
      <c r="I12" t="str">
        <f t="shared" si="8"/>
        <v>Raiders</v>
      </c>
      <c r="J12">
        <f t="shared" si="0"/>
        <v>26</v>
      </c>
      <c r="K12" t="str">
        <f t="shared" si="0"/>
        <v>Chiefs</v>
      </c>
      <c r="L12">
        <f t="shared" si="0"/>
        <v>16</v>
      </c>
      <c r="M12" t="str">
        <f t="shared" si="2"/>
        <v>Raiders</v>
      </c>
      <c r="N12" t="str">
        <f t="shared" si="3"/>
        <v>insert into GameResult select gs.GameSpreadId,case when ft.TeamOtherName = 'Raiders' then ft.TeamId else ut.TeamId end WinnerTeamId, case when ft.TeamOtherName = 'Raiders' then 26 else 16 end FavoriteScore, case when ut.TeamOtherName = 'Raiders' then 26 else 16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'Raiders' and ut.TeamOtherName = 'Chiefs') or (ft.TeamOtherName = 'Chiefs' and ut.TeamOtherName = 'Raiders'))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372</v>
      </c>
      <c r="C13" t="str">
        <f t="shared" si="1"/>
        <v>Week 08</v>
      </c>
      <c r="D13">
        <v>14</v>
      </c>
      <c r="E13">
        <f t="shared" si="4"/>
        <v>157</v>
      </c>
      <c r="F13">
        <f t="shared" si="5"/>
        <v>158</v>
      </c>
      <c r="G13">
        <f t="shared" si="6"/>
        <v>161</v>
      </c>
      <c r="H13">
        <f t="shared" si="7"/>
        <v>162</v>
      </c>
      <c r="I13" t="str">
        <f t="shared" si="8"/>
        <v>Giants</v>
      </c>
      <c r="J13">
        <f t="shared" si="0"/>
        <v>29</v>
      </c>
      <c r="K13" t="str">
        <f t="shared" si="0"/>
        <v>Cowboys</v>
      </c>
      <c r="L13">
        <f t="shared" si="0"/>
        <v>24</v>
      </c>
      <c r="M13" t="str">
        <f t="shared" si="2"/>
        <v>Giants</v>
      </c>
      <c r="N13" t="str">
        <f t="shared" si="3"/>
        <v>insert into GameResult select gs.GameSpreadId,case when ft.TeamOtherName = 'Giants' then ft.TeamId else ut.TeamId end WinnerTeamId, case when ft.TeamOtherName = 'Giants' then 29 else 24 end FavoriteScore, case when ut.TeamOtherName = 'Giants' then 29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'Giants' and ut.TeamOtherName = 'Cowboys') or (ft.TeamOtherName = 'Cowboys' and ut.TeamOtherName = 'Giants'))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08</v>
      </c>
      <c r="D14">
        <v>14</v>
      </c>
      <c r="E14">
        <f t="shared" si="4"/>
        <v>171</v>
      </c>
      <c r="F14">
        <f t="shared" si="5"/>
        <v>172</v>
      </c>
      <c r="G14">
        <f t="shared" si="6"/>
        <v>175</v>
      </c>
      <c r="H14">
        <f t="shared" si="7"/>
        <v>176</v>
      </c>
      <c r="I14" t="str">
        <f t="shared" si="8"/>
        <v>Saints</v>
      </c>
      <c r="J14">
        <f t="shared" si="0"/>
        <v>14</v>
      </c>
      <c r="K14" t="str">
        <f t="shared" si="0"/>
        <v>Broncos</v>
      </c>
      <c r="L14">
        <f t="shared" si="0"/>
        <v>34</v>
      </c>
      <c r="M14" t="str">
        <f t="shared" si="2"/>
        <v>Broncos</v>
      </c>
      <c r="N14" t="str">
        <f t="shared" si="3"/>
        <v>insert into GameResult select gs.GameSpreadId,case when ft.TeamOtherName = 'Broncos' then ft.TeamId else ut.TeamId end WinnerTeamId, case when ft.TeamOtherName = 'Saints' then 14 else 34 end FavoriteScore, case when ut.TeamOtherName = 'Saints' then 14 else 34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'Saints' and ut.TeamOtherName = 'Broncos') or (ft.TeamOtherName = 'Broncos' and ut.TeamOtherName = 'Saints'))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373</v>
      </c>
      <c r="C15" t="str">
        <f t="shared" si="1"/>
        <v>Week 08</v>
      </c>
      <c r="D15">
        <v>14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 t="str">
        <f t="shared" si="8"/>
        <v>49ers</v>
      </c>
      <c r="J15">
        <f t="shared" si="0"/>
        <v>24</v>
      </c>
      <c r="K15" t="str">
        <f t="shared" si="0"/>
        <v>Cardinals</v>
      </c>
      <c r="L15">
        <f t="shared" si="0"/>
        <v>3</v>
      </c>
      <c r="M15" t="str">
        <f t="shared" si="2"/>
        <v>49ers</v>
      </c>
      <c r="N15" t="str">
        <f t="shared" si="3"/>
        <v>insert into GameResult select gs.GameSpreadId,case when ft.TeamOtherName = '49ers' then ft.TeamId else ut.TeamId end WinnerTeamId, case when ft.TeamOtherName = '49ers' then 24 else 3 end FavoriteScore, case when ut.TeamOtherName = '49ers' then 24 else 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'49ers' and ut.TeamOtherName = 'Cardinals') or (ft.TeamOtherName = 'Cardinals' and ut.TeamOtherName = '49ers'))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339</v>
      </c>
      <c r="C16" t="str">
        <f t="shared" si="1"/>
        <v>Week 08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>
        <f t="shared" si="8"/>
        <v>0</v>
      </c>
      <c r="J16">
        <f t="shared" si="0"/>
        <v>0</v>
      </c>
      <c r="K16">
        <f t="shared" si="0"/>
        <v>0</v>
      </c>
      <c r="L16">
        <f t="shared" si="0"/>
        <v>0</v>
      </c>
      <c r="M16" t="str">
        <f t="shared" si="2"/>
        <v>No Bet</v>
      </c>
      <c r="N16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'0' and ut.TeamOtherName = '0') or (ft.TeamOtherName = '0' and ut.TeamOtherName = '0'))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11</v>
      </c>
      <c r="C17" t="str">
        <f t="shared" si="1"/>
        <v>Week 08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>
        <f>VLOOKUP(E17,$A:$B,2,FALSE)</f>
        <v>0</v>
      </c>
      <c r="J17">
        <f t="shared" si="0"/>
        <v>0</v>
      </c>
      <c r="K17">
        <f t="shared" si="0"/>
        <v>0</v>
      </c>
      <c r="L17">
        <f t="shared" si="0"/>
        <v>0</v>
      </c>
      <c r="M17" t="str">
        <f t="shared" si="2"/>
        <v>No Bet</v>
      </c>
      <c r="N17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'0' and ut.TeamOtherName = '0') or (ft.TeamOtherName = '0' and ut.TeamOtherName = '0'))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30</v>
      </c>
    </row>
    <row r="19" spans="1:27" x14ac:dyDescent="0.25">
      <c r="A19">
        <v>19</v>
      </c>
      <c r="B19">
        <v>101073</v>
      </c>
    </row>
    <row r="20" spans="1:27" x14ac:dyDescent="0.25">
      <c r="A20">
        <v>20</v>
      </c>
      <c r="B20" t="s">
        <v>374</v>
      </c>
    </row>
    <row r="21" spans="1:27" x14ac:dyDescent="0.25">
      <c r="A21">
        <v>21</v>
      </c>
      <c r="B21" t="s">
        <v>46</v>
      </c>
    </row>
    <row r="22" spans="1:27" x14ac:dyDescent="0.25">
      <c r="A22">
        <v>22</v>
      </c>
      <c r="B22">
        <v>9</v>
      </c>
    </row>
    <row r="23" spans="1:27" x14ac:dyDescent="0.25">
      <c r="A23">
        <v>23</v>
      </c>
      <c r="B23">
        <v>36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19</v>
      </c>
    </row>
    <row r="26" spans="1:27" x14ac:dyDescent="0.25">
      <c r="A26">
        <v>26</v>
      </c>
      <c r="B26" t="s">
        <v>132</v>
      </c>
    </row>
    <row r="27" spans="1:27" x14ac:dyDescent="0.25">
      <c r="A27">
        <v>27</v>
      </c>
      <c r="B27" t="s">
        <v>375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376</v>
      </c>
    </row>
    <row r="30" spans="1:27" x14ac:dyDescent="0.25">
      <c r="A30">
        <v>30</v>
      </c>
      <c r="B30" t="s">
        <v>350</v>
      </c>
    </row>
    <row r="31" spans="1:27" x14ac:dyDescent="0.25">
      <c r="A31">
        <v>31</v>
      </c>
      <c r="B31" t="s">
        <v>84</v>
      </c>
    </row>
    <row r="32" spans="1:27" x14ac:dyDescent="0.25">
      <c r="A32">
        <v>32</v>
      </c>
      <c r="B32">
        <v>6</v>
      </c>
    </row>
    <row r="33" spans="1:2" x14ac:dyDescent="0.25">
      <c r="A33">
        <v>33</v>
      </c>
      <c r="B33">
        <v>330</v>
      </c>
    </row>
    <row r="34" spans="1:2" x14ac:dyDescent="0.25">
      <c r="A34">
        <v>34</v>
      </c>
      <c r="B34" t="s">
        <v>377</v>
      </c>
    </row>
    <row r="35" spans="1:2" x14ac:dyDescent="0.25">
      <c r="A35">
        <v>35</v>
      </c>
      <c r="B35" t="s">
        <v>35</v>
      </c>
    </row>
    <row r="36" spans="1:2" x14ac:dyDescent="0.25">
      <c r="A36">
        <v>36</v>
      </c>
      <c r="B36">
        <v>7</v>
      </c>
    </row>
    <row r="37" spans="1:2" x14ac:dyDescent="0.25">
      <c r="A37">
        <v>37</v>
      </c>
      <c r="B37">
        <v>7000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86</v>
      </c>
    </row>
    <row r="40" spans="1:2" x14ac:dyDescent="0.25">
      <c r="A40">
        <v>40</v>
      </c>
      <c r="B40" t="s">
        <v>405</v>
      </c>
    </row>
    <row r="41" spans="1:2" x14ac:dyDescent="0.25">
      <c r="A41">
        <v>41</v>
      </c>
      <c r="B41" t="s">
        <v>378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379</v>
      </c>
    </row>
    <row r="44" spans="1:2" x14ac:dyDescent="0.25">
      <c r="A44">
        <v>44</v>
      </c>
      <c r="B44" t="s">
        <v>339</v>
      </c>
    </row>
    <row r="45" spans="1:2" x14ac:dyDescent="0.25">
      <c r="A45">
        <v>45</v>
      </c>
      <c r="B45" t="s">
        <v>55</v>
      </c>
    </row>
    <row r="46" spans="1:2" x14ac:dyDescent="0.25">
      <c r="A46">
        <v>46</v>
      </c>
      <c r="B46">
        <v>19</v>
      </c>
    </row>
    <row r="47" spans="1:2" x14ac:dyDescent="0.25">
      <c r="A47">
        <v>47</v>
      </c>
      <c r="B47">
        <v>30376</v>
      </c>
    </row>
    <row r="48" spans="1:2" x14ac:dyDescent="0.25">
      <c r="A48">
        <v>48</v>
      </c>
      <c r="B48" t="s">
        <v>374</v>
      </c>
    </row>
    <row r="49" spans="1:2" x14ac:dyDescent="0.25">
      <c r="A49">
        <v>49</v>
      </c>
      <c r="B49" t="s">
        <v>18</v>
      </c>
    </row>
    <row r="50" spans="1:2" x14ac:dyDescent="0.25">
      <c r="A50">
        <v>50</v>
      </c>
      <c r="B50">
        <v>13</v>
      </c>
    </row>
    <row r="51" spans="1:2" x14ac:dyDescent="0.25">
      <c r="A51">
        <v>51</v>
      </c>
      <c r="B51">
        <v>37030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196</v>
      </c>
    </row>
    <row r="54" spans="1:2" x14ac:dyDescent="0.25">
      <c r="A54">
        <v>54</v>
      </c>
      <c r="B54" t="s">
        <v>227</v>
      </c>
    </row>
    <row r="55" spans="1:2" x14ac:dyDescent="0.25">
      <c r="A55">
        <v>55</v>
      </c>
      <c r="B55" t="s">
        <v>380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381</v>
      </c>
    </row>
    <row r="58" spans="1:2" x14ac:dyDescent="0.25">
      <c r="A58">
        <v>58</v>
      </c>
      <c r="B58" t="s">
        <v>371</v>
      </c>
    </row>
    <row r="59" spans="1:2" x14ac:dyDescent="0.25">
      <c r="A59">
        <v>59</v>
      </c>
      <c r="B59" t="s">
        <v>17</v>
      </c>
    </row>
    <row r="60" spans="1:2" x14ac:dyDescent="0.25">
      <c r="A60">
        <v>60</v>
      </c>
      <c r="B60">
        <v>45</v>
      </c>
    </row>
    <row r="61" spans="1:2" x14ac:dyDescent="0.25">
      <c r="A61">
        <v>61</v>
      </c>
      <c r="B61">
        <v>721107</v>
      </c>
    </row>
    <row r="62" spans="1:2" x14ac:dyDescent="0.25">
      <c r="A62">
        <v>62</v>
      </c>
      <c r="B62" t="s">
        <v>374</v>
      </c>
    </row>
    <row r="63" spans="1:2" x14ac:dyDescent="0.25">
      <c r="A63">
        <v>63</v>
      </c>
      <c r="B63" t="s">
        <v>23</v>
      </c>
    </row>
    <row r="64" spans="1:2" x14ac:dyDescent="0.25">
      <c r="A64">
        <v>64</v>
      </c>
      <c r="B64">
        <v>7</v>
      </c>
    </row>
    <row r="65" spans="1:2" x14ac:dyDescent="0.25">
      <c r="A65">
        <v>65</v>
      </c>
      <c r="B65">
        <v>7000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36</v>
      </c>
    </row>
    <row r="68" spans="1:2" x14ac:dyDescent="0.25">
      <c r="A68">
        <v>68</v>
      </c>
      <c r="B68" t="s">
        <v>118</v>
      </c>
    </row>
    <row r="69" spans="1:2" x14ac:dyDescent="0.25">
      <c r="A69">
        <v>69</v>
      </c>
      <c r="B69" t="s">
        <v>382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383</v>
      </c>
    </row>
    <row r="72" spans="1:2" x14ac:dyDescent="0.25">
      <c r="A72">
        <v>72</v>
      </c>
      <c r="B72" t="s">
        <v>360</v>
      </c>
    </row>
    <row r="73" spans="1:2" x14ac:dyDescent="0.25">
      <c r="A73">
        <v>73</v>
      </c>
      <c r="B73" t="s">
        <v>51</v>
      </c>
    </row>
    <row r="74" spans="1:2" x14ac:dyDescent="0.25">
      <c r="A74">
        <v>74</v>
      </c>
      <c r="B74">
        <v>15</v>
      </c>
    </row>
    <row r="75" spans="1:2" x14ac:dyDescent="0.25">
      <c r="A75">
        <v>75</v>
      </c>
      <c r="B75">
        <v>3903</v>
      </c>
    </row>
    <row r="76" spans="1:2" x14ac:dyDescent="0.25">
      <c r="A76">
        <v>76</v>
      </c>
      <c r="B76" t="s">
        <v>371</v>
      </c>
    </row>
    <row r="77" spans="1:2" x14ac:dyDescent="0.25">
      <c r="A77">
        <v>77</v>
      </c>
      <c r="B77" t="s">
        <v>71</v>
      </c>
    </row>
    <row r="78" spans="1:2" x14ac:dyDescent="0.25">
      <c r="A78">
        <v>78</v>
      </c>
      <c r="B78">
        <v>24</v>
      </c>
    </row>
    <row r="79" spans="1:2" x14ac:dyDescent="0.25">
      <c r="A79">
        <v>79</v>
      </c>
      <c r="B79">
        <v>77010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47</v>
      </c>
    </row>
    <row r="82" spans="1:2" x14ac:dyDescent="0.25">
      <c r="A82">
        <v>82</v>
      </c>
      <c r="B82" t="s">
        <v>341</v>
      </c>
    </row>
    <row r="83" spans="1:2" x14ac:dyDescent="0.25">
      <c r="A83">
        <v>83</v>
      </c>
      <c r="B83" t="s">
        <v>384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385</v>
      </c>
    </row>
    <row r="86" spans="1:2" x14ac:dyDescent="0.25">
      <c r="A86">
        <v>86</v>
      </c>
      <c r="B86" t="s">
        <v>386</v>
      </c>
    </row>
    <row r="87" spans="1:2" x14ac:dyDescent="0.25">
      <c r="A87">
        <v>87</v>
      </c>
      <c r="B87" t="s">
        <v>40</v>
      </c>
    </row>
    <row r="88" spans="1:2" x14ac:dyDescent="0.25">
      <c r="A88">
        <v>88</v>
      </c>
      <c r="B88">
        <v>30</v>
      </c>
    </row>
    <row r="89" spans="1:2" x14ac:dyDescent="0.25">
      <c r="A89">
        <v>89</v>
      </c>
      <c r="B89">
        <v>141033</v>
      </c>
    </row>
    <row r="90" spans="1:2" x14ac:dyDescent="0.25">
      <c r="A90">
        <v>90</v>
      </c>
      <c r="B90" t="s">
        <v>350</v>
      </c>
    </row>
    <row r="91" spans="1:2" x14ac:dyDescent="0.25">
      <c r="A91">
        <v>91</v>
      </c>
      <c r="B91" t="s">
        <v>34</v>
      </c>
    </row>
    <row r="92" spans="1:2" x14ac:dyDescent="0.25">
      <c r="A92">
        <v>92</v>
      </c>
      <c r="B92">
        <v>17</v>
      </c>
    </row>
    <row r="93" spans="1:2" x14ac:dyDescent="0.25">
      <c r="A93">
        <v>93</v>
      </c>
      <c r="B93">
        <v>737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19</v>
      </c>
    </row>
    <row r="96" spans="1:2" x14ac:dyDescent="0.25">
      <c r="A96">
        <v>96</v>
      </c>
      <c r="B96" t="s">
        <v>98</v>
      </c>
    </row>
    <row r="97" spans="1:2" x14ac:dyDescent="0.25">
      <c r="A97">
        <v>97</v>
      </c>
      <c r="B97" t="s">
        <v>387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388</v>
      </c>
    </row>
    <row r="100" spans="1:2" x14ac:dyDescent="0.25">
      <c r="A100">
        <v>100</v>
      </c>
      <c r="B100" t="s">
        <v>374</v>
      </c>
    </row>
    <row r="101" spans="1:2" x14ac:dyDescent="0.25">
      <c r="A101">
        <v>101</v>
      </c>
      <c r="B101" t="s">
        <v>28</v>
      </c>
    </row>
    <row r="102" spans="1:2" x14ac:dyDescent="0.25">
      <c r="A102">
        <v>102</v>
      </c>
      <c r="B102">
        <v>12</v>
      </c>
    </row>
    <row r="103" spans="1:2" x14ac:dyDescent="0.25">
      <c r="A103">
        <v>103</v>
      </c>
      <c r="B103">
        <v>633</v>
      </c>
    </row>
    <row r="104" spans="1:2" x14ac:dyDescent="0.25">
      <c r="A104">
        <v>104</v>
      </c>
      <c r="B104" t="s">
        <v>339</v>
      </c>
    </row>
    <row r="105" spans="1:2" x14ac:dyDescent="0.25">
      <c r="A105">
        <v>105</v>
      </c>
      <c r="B105" t="s">
        <v>75</v>
      </c>
    </row>
    <row r="106" spans="1:2" x14ac:dyDescent="0.25">
      <c r="A106">
        <v>106</v>
      </c>
      <c r="B106">
        <v>27</v>
      </c>
    </row>
    <row r="107" spans="1:2" x14ac:dyDescent="0.25">
      <c r="A107">
        <v>107</v>
      </c>
      <c r="B107">
        <v>101070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82</v>
      </c>
    </row>
    <row r="110" spans="1:2" x14ac:dyDescent="0.25">
      <c r="A110">
        <v>110</v>
      </c>
      <c r="B110" t="s">
        <v>7</v>
      </c>
    </row>
    <row r="111" spans="1:2" x14ac:dyDescent="0.25">
      <c r="A111">
        <v>111</v>
      </c>
      <c r="B111" t="s">
        <v>389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390</v>
      </c>
    </row>
    <row r="114" spans="1:2" x14ac:dyDescent="0.25">
      <c r="A114">
        <v>114</v>
      </c>
      <c r="B114" t="s">
        <v>391</v>
      </c>
    </row>
    <row r="115" spans="1:2" x14ac:dyDescent="0.25">
      <c r="A115">
        <v>115</v>
      </c>
      <c r="B115" t="s">
        <v>60</v>
      </c>
    </row>
    <row r="116" spans="1:2" x14ac:dyDescent="0.25">
      <c r="A116">
        <v>116</v>
      </c>
      <c r="B116">
        <v>24</v>
      </c>
    </row>
    <row r="117" spans="1:2" x14ac:dyDescent="0.25">
      <c r="A117">
        <v>117</v>
      </c>
      <c r="B117">
        <v>31407</v>
      </c>
    </row>
    <row r="118" spans="1:2" x14ac:dyDescent="0.25">
      <c r="A118">
        <v>118</v>
      </c>
      <c r="B118" t="s">
        <v>350</v>
      </c>
    </row>
    <row r="119" spans="1:2" x14ac:dyDescent="0.25">
      <c r="A119">
        <v>119</v>
      </c>
      <c r="B119" t="s">
        <v>24</v>
      </c>
    </row>
    <row r="120" spans="1:2" x14ac:dyDescent="0.25">
      <c r="A120">
        <v>120</v>
      </c>
      <c r="B120">
        <v>28</v>
      </c>
    </row>
    <row r="121" spans="1:2" x14ac:dyDescent="0.25">
      <c r="A121">
        <v>121</v>
      </c>
      <c r="B121">
        <v>77014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30</v>
      </c>
    </row>
    <row r="124" spans="1:2" x14ac:dyDescent="0.25">
      <c r="A124">
        <v>124</v>
      </c>
      <c r="B124" t="s">
        <v>7</v>
      </c>
    </row>
    <row r="125" spans="1:2" x14ac:dyDescent="0.25">
      <c r="A125">
        <v>125</v>
      </c>
      <c r="B125" t="s">
        <v>392</v>
      </c>
    </row>
    <row r="126" spans="1:2" x14ac:dyDescent="0.25">
      <c r="A126">
        <v>126</v>
      </c>
      <c r="B126" t="s">
        <v>9</v>
      </c>
    </row>
    <row r="127" spans="1:2" x14ac:dyDescent="0.25">
      <c r="A127">
        <v>127</v>
      </c>
      <c r="B127" t="s">
        <v>393</v>
      </c>
    </row>
    <row r="128" spans="1:2" x14ac:dyDescent="0.25">
      <c r="A128">
        <v>128</v>
      </c>
      <c r="B128" t="s">
        <v>360</v>
      </c>
    </row>
    <row r="129" spans="1:2" x14ac:dyDescent="0.25">
      <c r="A129">
        <v>129</v>
      </c>
      <c r="B129" t="s">
        <v>64</v>
      </c>
    </row>
    <row r="130" spans="1:2" x14ac:dyDescent="0.25">
      <c r="A130">
        <v>130</v>
      </c>
      <c r="B130">
        <v>22</v>
      </c>
    </row>
    <row r="131" spans="1:2" x14ac:dyDescent="0.25">
      <c r="A131">
        <v>131</v>
      </c>
      <c r="B131">
        <v>31063</v>
      </c>
    </row>
    <row r="132" spans="1:2" x14ac:dyDescent="0.25">
      <c r="A132">
        <v>132</v>
      </c>
      <c r="B132" t="s">
        <v>355</v>
      </c>
    </row>
    <row r="133" spans="1:2" x14ac:dyDescent="0.25">
      <c r="A133">
        <v>133</v>
      </c>
      <c r="B133" t="s">
        <v>56</v>
      </c>
    </row>
    <row r="134" spans="1:2" x14ac:dyDescent="0.25">
      <c r="A134">
        <v>134</v>
      </c>
      <c r="B134">
        <v>23</v>
      </c>
    </row>
    <row r="135" spans="1:2" x14ac:dyDescent="0.25">
      <c r="A135">
        <v>135</v>
      </c>
      <c r="B135">
        <v>70016</v>
      </c>
    </row>
    <row r="136" spans="1:2" x14ac:dyDescent="0.25">
      <c r="A136">
        <v>136</v>
      </c>
      <c r="B136" t="s">
        <v>5</v>
      </c>
    </row>
    <row r="137" spans="1:2" x14ac:dyDescent="0.25">
      <c r="A137">
        <v>137</v>
      </c>
      <c r="B137" t="s">
        <v>30</v>
      </c>
    </row>
    <row r="138" spans="1:2" x14ac:dyDescent="0.25">
      <c r="A138">
        <v>138</v>
      </c>
      <c r="B138" t="s">
        <v>57</v>
      </c>
    </row>
    <row r="139" spans="1:2" x14ac:dyDescent="0.25">
      <c r="A139">
        <v>139</v>
      </c>
      <c r="B139" t="s">
        <v>394</v>
      </c>
    </row>
    <row r="140" spans="1:2" x14ac:dyDescent="0.25">
      <c r="A140">
        <v>140</v>
      </c>
      <c r="B140" t="s">
        <v>9</v>
      </c>
    </row>
    <row r="141" spans="1:2" x14ac:dyDescent="0.25">
      <c r="A141">
        <v>141</v>
      </c>
      <c r="B141" t="s">
        <v>395</v>
      </c>
    </row>
    <row r="142" spans="1:2" x14ac:dyDescent="0.25">
      <c r="A142">
        <v>142</v>
      </c>
      <c r="B142" t="s">
        <v>350</v>
      </c>
    </row>
    <row r="143" spans="1:2" x14ac:dyDescent="0.25">
      <c r="A143">
        <v>143</v>
      </c>
      <c r="B143" t="s">
        <v>85</v>
      </c>
    </row>
    <row r="144" spans="1:2" x14ac:dyDescent="0.25">
      <c r="A144">
        <v>144</v>
      </c>
      <c r="B144">
        <v>26</v>
      </c>
    </row>
    <row r="145" spans="1:2" x14ac:dyDescent="0.25">
      <c r="A145">
        <v>145</v>
      </c>
      <c r="B145">
        <v>310103</v>
      </c>
    </row>
    <row r="146" spans="1:2" x14ac:dyDescent="0.25">
      <c r="A146">
        <v>146</v>
      </c>
      <c r="B146" t="s">
        <v>360</v>
      </c>
    </row>
    <row r="147" spans="1:2" x14ac:dyDescent="0.25">
      <c r="A147">
        <v>147</v>
      </c>
      <c r="B147" t="s">
        <v>41</v>
      </c>
    </row>
    <row r="148" spans="1:2" x14ac:dyDescent="0.25">
      <c r="A148">
        <v>148</v>
      </c>
      <c r="B148">
        <v>16</v>
      </c>
    </row>
    <row r="149" spans="1:2" x14ac:dyDescent="0.25">
      <c r="A149">
        <v>149</v>
      </c>
      <c r="B149">
        <v>637</v>
      </c>
    </row>
    <row r="150" spans="1:2" x14ac:dyDescent="0.25">
      <c r="A150">
        <v>150</v>
      </c>
      <c r="B150" t="s">
        <v>5</v>
      </c>
    </row>
    <row r="151" spans="1:2" x14ac:dyDescent="0.25">
      <c r="A151">
        <v>151</v>
      </c>
      <c r="B151" t="s">
        <v>82</v>
      </c>
    </row>
    <row r="152" spans="1:2" x14ac:dyDescent="0.25">
      <c r="A152">
        <v>152</v>
      </c>
      <c r="B152" t="s">
        <v>20</v>
      </c>
    </row>
    <row r="153" spans="1:2" x14ac:dyDescent="0.25">
      <c r="A153">
        <v>153</v>
      </c>
      <c r="B153" t="s">
        <v>396</v>
      </c>
    </row>
    <row r="154" spans="1:2" x14ac:dyDescent="0.25">
      <c r="A154">
        <v>154</v>
      </c>
      <c r="B154" t="s">
        <v>9</v>
      </c>
    </row>
    <row r="155" spans="1:2" x14ac:dyDescent="0.25">
      <c r="A155">
        <v>155</v>
      </c>
      <c r="B155" t="s">
        <v>397</v>
      </c>
    </row>
    <row r="156" spans="1:2" x14ac:dyDescent="0.25">
      <c r="A156">
        <v>156</v>
      </c>
      <c r="B156" t="s">
        <v>398</v>
      </c>
    </row>
    <row r="157" spans="1:2" x14ac:dyDescent="0.25">
      <c r="A157">
        <v>157</v>
      </c>
      <c r="B157" t="s">
        <v>4</v>
      </c>
    </row>
    <row r="158" spans="1:2" x14ac:dyDescent="0.25">
      <c r="A158">
        <v>158</v>
      </c>
      <c r="B158">
        <v>29</v>
      </c>
    </row>
    <row r="159" spans="1:2" x14ac:dyDescent="0.25">
      <c r="A159">
        <v>159</v>
      </c>
      <c r="B159">
        <v>131006</v>
      </c>
    </row>
    <row r="160" spans="1:2" x14ac:dyDescent="0.25">
      <c r="A160">
        <v>160</v>
      </c>
      <c r="B160" t="s">
        <v>350</v>
      </c>
    </row>
    <row r="161" spans="1:2" x14ac:dyDescent="0.25">
      <c r="A161">
        <v>161</v>
      </c>
      <c r="B161" t="s">
        <v>2</v>
      </c>
    </row>
    <row r="162" spans="1:2" x14ac:dyDescent="0.25">
      <c r="A162">
        <v>162</v>
      </c>
      <c r="B162">
        <v>24</v>
      </c>
    </row>
    <row r="163" spans="1:2" x14ac:dyDescent="0.25">
      <c r="A163">
        <v>163</v>
      </c>
      <c r="B163">
        <v>10140</v>
      </c>
    </row>
    <row r="164" spans="1:2" x14ac:dyDescent="0.25">
      <c r="A164">
        <v>164</v>
      </c>
      <c r="B164" t="s">
        <v>5</v>
      </c>
    </row>
    <row r="165" spans="1:2" x14ac:dyDescent="0.25">
      <c r="A165">
        <v>165</v>
      </c>
      <c r="B165" t="s">
        <v>121</v>
      </c>
    </row>
    <row r="166" spans="1:2" x14ac:dyDescent="0.25">
      <c r="A166">
        <v>166</v>
      </c>
      <c r="B166" t="s">
        <v>77</v>
      </c>
    </row>
    <row r="167" spans="1:2" x14ac:dyDescent="0.25">
      <c r="A167">
        <v>167</v>
      </c>
      <c r="B167" t="s">
        <v>399</v>
      </c>
    </row>
    <row r="168" spans="1:2" x14ac:dyDescent="0.25">
      <c r="A168">
        <v>168</v>
      </c>
      <c r="B168" t="s">
        <v>9</v>
      </c>
    </row>
    <row r="169" spans="1:2" x14ac:dyDescent="0.25">
      <c r="A169">
        <v>169</v>
      </c>
      <c r="B169" t="s">
        <v>400</v>
      </c>
    </row>
    <row r="170" spans="1:2" x14ac:dyDescent="0.25">
      <c r="A170">
        <v>170</v>
      </c>
      <c r="B170" t="s">
        <v>401</v>
      </c>
    </row>
    <row r="171" spans="1:2" x14ac:dyDescent="0.25">
      <c r="A171">
        <v>171</v>
      </c>
      <c r="B171" t="s">
        <v>29</v>
      </c>
    </row>
    <row r="172" spans="1:2" x14ac:dyDescent="0.25">
      <c r="A172">
        <v>172</v>
      </c>
      <c r="B172">
        <v>14</v>
      </c>
    </row>
    <row r="173" spans="1:2" x14ac:dyDescent="0.25">
      <c r="A173">
        <v>173</v>
      </c>
      <c r="B173">
        <v>707</v>
      </c>
    </row>
    <row r="174" spans="1:2" x14ac:dyDescent="0.25">
      <c r="A174">
        <v>174</v>
      </c>
      <c r="B174" t="s">
        <v>339</v>
      </c>
    </row>
    <row r="175" spans="1:2" x14ac:dyDescent="0.25">
      <c r="A175">
        <v>175</v>
      </c>
      <c r="B175" t="s">
        <v>76</v>
      </c>
    </row>
    <row r="176" spans="1:2" x14ac:dyDescent="0.25">
      <c r="A176">
        <v>176</v>
      </c>
      <c r="B176">
        <v>34</v>
      </c>
    </row>
    <row r="177" spans="1:2" x14ac:dyDescent="0.25">
      <c r="A177">
        <v>177</v>
      </c>
      <c r="B177">
        <v>710710</v>
      </c>
    </row>
    <row r="178" spans="1:2" x14ac:dyDescent="0.25">
      <c r="A178">
        <v>178</v>
      </c>
      <c r="B178" t="s">
        <v>5</v>
      </c>
    </row>
    <row r="179" spans="1:2" x14ac:dyDescent="0.25">
      <c r="A179">
        <v>179</v>
      </c>
      <c r="B179" t="s">
        <v>6</v>
      </c>
    </row>
    <row r="180" spans="1:2" x14ac:dyDescent="0.25">
      <c r="A180">
        <v>180</v>
      </c>
      <c r="B180" t="s">
        <v>57</v>
      </c>
    </row>
    <row r="181" spans="1:2" x14ac:dyDescent="0.25">
      <c r="A181">
        <v>181</v>
      </c>
      <c r="B181" t="s">
        <v>402</v>
      </c>
    </row>
    <row r="182" spans="1:2" x14ac:dyDescent="0.25">
      <c r="A182">
        <v>182</v>
      </c>
      <c r="B182" t="s">
        <v>9</v>
      </c>
    </row>
    <row r="183" spans="1:2" x14ac:dyDescent="0.25">
      <c r="A183">
        <v>183</v>
      </c>
      <c r="B183" t="s">
        <v>403</v>
      </c>
    </row>
    <row r="184" spans="1:2" x14ac:dyDescent="0.25">
      <c r="A184">
        <v>184</v>
      </c>
      <c r="B184" t="s">
        <v>398</v>
      </c>
    </row>
    <row r="185" spans="1:2" x14ac:dyDescent="0.25">
      <c r="A185">
        <v>185</v>
      </c>
      <c r="B185" t="s">
        <v>70</v>
      </c>
    </row>
    <row r="186" spans="1:2" x14ac:dyDescent="0.25">
      <c r="A186">
        <v>186</v>
      </c>
      <c r="B186">
        <v>24</v>
      </c>
    </row>
    <row r="187" spans="1:2" x14ac:dyDescent="0.25">
      <c r="A187">
        <v>187</v>
      </c>
      <c r="B187">
        <v>71070</v>
      </c>
    </row>
    <row r="188" spans="1:2" x14ac:dyDescent="0.25">
      <c r="A188">
        <v>188</v>
      </c>
      <c r="B188" t="s">
        <v>391</v>
      </c>
    </row>
    <row r="189" spans="1:2" x14ac:dyDescent="0.25">
      <c r="A189">
        <v>189</v>
      </c>
      <c r="B189" t="s">
        <v>61</v>
      </c>
    </row>
    <row r="190" spans="1:2" x14ac:dyDescent="0.25">
      <c r="A190">
        <v>190</v>
      </c>
      <c r="B190">
        <v>3</v>
      </c>
    </row>
    <row r="191" spans="1:2" x14ac:dyDescent="0.25">
      <c r="A191">
        <v>191</v>
      </c>
      <c r="B191">
        <v>30</v>
      </c>
    </row>
    <row r="192" spans="1:2" x14ac:dyDescent="0.25">
      <c r="A192">
        <v>192</v>
      </c>
      <c r="B192" t="s">
        <v>5</v>
      </c>
    </row>
    <row r="193" spans="1:2" x14ac:dyDescent="0.25">
      <c r="A193">
        <v>193</v>
      </c>
      <c r="B193" t="s">
        <v>196</v>
      </c>
    </row>
    <row r="194" spans="1:2" x14ac:dyDescent="0.25">
      <c r="A194">
        <v>194</v>
      </c>
      <c r="B194" t="s">
        <v>98</v>
      </c>
    </row>
    <row r="195" spans="1:2" x14ac:dyDescent="0.25">
      <c r="A195">
        <v>195</v>
      </c>
      <c r="B195" t="s">
        <v>404</v>
      </c>
    </row>
    <row r="196" spans="1:2" x14ac:dyDescent="0.25">
      <c r="A196">
        <v>196</v>
      </c>
      <c r="B196" t="s">
        <v>9</v>
      </c>
    </row>
    <row r="197" spans="1:2" x14ac:dyDescent="0.25">
      <c r="A197">
        <v>197</v>
      </c>
    </row>
    <row r="198" spans="1:2" x14ac:dyDescent="0.25">
      <c r="A198">
        <v>198</v>
      </c>
    </row>
    <row r="199" spans="1:2" x14ac:dyDescent="0.25">
      <c r="A199">
        <v>199</v>
      </c>
    </row>
    <row r="200" spans="1:2" x14ac:dyDescent="0.25">
      <c r="A200">
        <v>200</v>
      </c>
    </row>
    <row r="201" spans="1:2" x14ac:dyDescent="0.25">
      <c r="A201">
        <v>201</v>
      </c>
    </row>
    <row r="202" spans="1:2" x14ac:dyDescent="0.25">
      <c r="A202">
        <v>202</v>
      </c>
    </row>
    <row r="203" spans="1:2" x14ac:dyDescent="0.25">
      <c r="A203">
        <v>203</v>
      </c>
    </row>
    <row r="204" spans="1:2" x14ac:dyDescent="0.25">
      <c r="A204">
        <v>204</v>
      </c>
    </row>
    <row r="205" spans="1:2" x14ac:dyDescent="0.25">
      <c r="A205">
        <v>205</v>
      </c>
    </row>
    <row r="206" spans="1:2" x14ac:dyDescent="0.25">
      <c r="A206">
        <v>206</v>
      </c>
    </row>
    <row r="207" spans="1:2" x14ac:dyDescent="0.25">
      <c r="A207">
        <v>207</v>
      </c>
    </row>
    <row r="208" spans="1:2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  <row r="218" spans="1:1" x14ac:dyDescent="0.25">
      <c r="A218">
        <v>218</v>
      </c>
    </row>
    <row r="219" spans="1:1" x14ac:dyDescent="0.25">
      <c r="A219">
        <v>219</v>
      </c>
    </row>
    <row r="220" spans="1:1" x14ac:dyDescent="0.25">
      <c r="A220">
        <v>220</v>
      </c>
    </row>
    <row r="221" spans="1:1" x14ac:dyDescent="0.25">
      <c r="A221">
        <v>221</v>
      </c>
    </row>
    <row r="222" spans="1:1" x14ac:dyDescent="0.25">
      <c r="A222">
        <v>222</v>
      </c>
    </row>
    <row r="223" spans="1:1" x14ac:dyDescent="0.25">
      <c r="A223">
        <v>223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3"/>
  <sheetViews>
    <sheetView workbookViewId="0">
      <selection activeCell="N2" sqref="N2:N14"/>
    </sheetView>
  </sheetViews>
  <sheetFormatPr defaultRowHeight="15" x14ac:dyDescent="0.25"/>
  <cols>
    <col min="1" max="1" width="4" bestFit="1" customWidth="1"/>
    <col min="2" max="2" width="40.5703125" bestFit="1" customWidth="1"/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</cols>
  <sheetData>
    <row r="1" spans="1:27" x14ac:dyDescent="0.25">
      <c r="A1">
        <v>1</v>
      </c>
      <c r="B1" t="s">
        <v>338</v>
      </c>
      <c r="C1" t="s">
        <v>159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339</v>
      </c>
      <c r="C2" t="str">
        <f>C1</f>
        <v>Week 07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Seahawks</v>
      </c>
      <c r="J2">
        <f t="shared" ref="J2:L17" si="0">VLOOKUP(F2,$A:$B,2,FALSE)</f>
        <v>6</v>
      </c>
      <c r="K2" t="str">
        <f t="shared" si="0"/>
        <v>49ers</v>
      </c>
      <c r="L2">
        <f t="shared" si="0"/>
        <v>13</v>
      </c>
      <c r="M2" t="str">
        <f>IF(J2=L2,"No Bet",IF(J2&gt;L2,I2,K2))</f>
        <v>49ers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'49ers' then ft.TeamId else ut.TeamId end WinnerTeamId, case when ft.TeamOtherName = 'Seahawks' then 6 else 13 end FavoriteScore, case when ut.TeamOtherName = 'Seahawks' then 6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'Seahawks' and ut.TeamOtherName = '49ers') or (ft.TeamOtherName = '49ers' and ut.TeamOtherName = 'Seahawks'))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60</v>
      </c>
      <c r="C3" t="str">
        <f t="shared" ref="C3:C17" si="1">C2</f>
        <v>Week 07</v>
      </c>
      <c r="D3">
        <v>13</v>
      </c>
      <c r="E3">
        <f>E2+D3</f>
        <v>16</v>
      </c>
      <c r="F3">
        <f>F2+D3</f>
        <v>17</v>
      </c>
      <c r="G3">
        <f>G2+D3</f>
        <v>20</v>
      </c>
      <c r="H3">
        <f>H2+D3</f>
        <v>21</v>
      </c>
      <c r="I3" t="str">
        <f>VLOOKUP(E3,$A:$B,2,FALSE)</f>
        <v>Cardinals</v>
      </c>
      <c r="J3">
        <f t="shared" si="0"/>
        <v>14</v>
      </c>
      <c r="K3" t="str">
        <f t="shared" si="0"/>
        <v>Vikings</v>
      </c>
      <c r="L3">
        <f t="shared" si="0"/>
        <v>21</v>
      </c>
      <c r="M3" t="str">
        <f t="shared" ref="M3:M17" si="2">IF(J3=L3,"No Bet",IF(J3&gt;L3,I3,K3))</f>
        <v>Vikings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'Vikings' then ft.TeamId else ut.TeamId end WinnerTeamId, case when ft.TeamOtherName = 'Cardinals' then 14 else 21 end FavoriteScore, case when ut.TeamOtherName = 'Cardinals' then 14 else 21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'Cardinals' and ut.TeamOtherName = 'Vikings') or (ft.TeamOtherName = 'Vikings' and ut.TeamOtherName = 'Cardinals'))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6</v>
      </c>
      <c r="C4" t="str">
        <f t="shared" si="1"/>
        <v>Week 07</v>
      </c>
      <c r="D4">
        <v>14</v>
      </c>
      <c r="E4">
        <f t="shared" ref="E4:E17" si="4">E3+D4</f>
        <v>30</v>
      </c>
      <c r="F4">
        <f t="shared" ref="F4:F17" si="5">F3+D4</f>
        <v>31</v>
      </c>
      <c r="G4">
        <f t="shared" ref="G4:G17" si="6">G3+D4</f>
        <v>34</v>
      </c>
      <c r="H4">
        <f t="shared" ref="H4:H17" si="7">H3+D4</f>
        <v>35</v>
      </c>
      <c r="I4" t="str">
        <f t="shared" ref="I4:I16" si="8">VLOOKUP(E4,$A:$B,2,FALSE)</f>
        <v>Cowboys</v>
      </c>
      <c r="J4">
        <f t="shared" si="0"/>
        <v>19</v>
      </c>
      <c r="K4" t="str">
        <f>VLOOKUP(G4,$A:$B,2,FALSE)</f>
        <v>Panthers</v>
      </c>
      <c r="L4">
        <f t="shared" si="0"/>
        <v>14</v>
      </c>
      <c r="M4" t="str">
        <f t="shared" si="2"/>
        <v>Cowboys</v>
      </c>
      <c r="N4" t="str">
        <f t="shared" si="3"/>
        <v>insert into GameResult select gs.GameSpreadId,case when ft.TeamOtherName = 'Cowboys' then ft.TeamId else ut.TeamId end WinnerTeamId, case when ft.TeamOtherName = 'Cowboys' then 19 else 14 end FavoriteScore, case when ut.TeamOtherName = 'Cowboys' then 19 else 14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'Cowboys' and ut.TeamOtherName = 'Panthers') or (ft.TeamOtherName = 'Panthers' and ut.TeamOtherName = 'Cowboys'))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3300</v>
      </c>
      <c r="C5" t="str">
        <f t="shared" si="1"/>
        <v>Week 07</v>
      </c>
      <c r="D5">
        <v>14</v>
      </c>
      <c r="E5">
        <f t="shared" si="4"/>
        <v>44</v>
      </c>
      <c r="F5">
        <f t="shared" si="5"/>
        <v>45</v>
      </c>
      <c r="G5">
        <f t="shared" si="6"/>
        <v>48</v>
      </c>
      <c r="H5">
        <f t="shared" si="7"/>
        <v>49</v>
      </c>
      <c r="I5" t="str">
        <f t="shared" si="8"/>
        <v>Saints</v>
      </c>
      <c r="J5">
        <f t="shared" si="0"/>
        <v>35</v>
      </c>
      <c r="K5" t="str">
        <f t="shared" si="0"/>
        <v>Buccaneers</v>
      </c>
      <c r="L5">
        <f t="shared" si="0"/>
        <v>28</v>
      </c>
      <c r="M5" t="str">
        <f t="shared" si="2"/>
        <v>Saints</v>
      </c>
      <c r="N5" t="str">
        <f t="shared" si="3"/>
        <v>insert into GameResult select gs.GameSpreadId,case when ft.TeamOtherName = 'Saints' then ft.TeamId else ut.TeamId end WinnerTeamId, case when ft.TeamOtherName = 'Saints' then 35 else 28 end FavoriteScore, case when ut.TeamOtherName = 'Saints' then 35 else 28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'Saints' and ut.TeamOtherName = 'Buccaneers') or (ft.TeamOtherName = 'Buccaneers' and ut.TeamOtherName = 'Saints'))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340</v>
      </c>
      <c r="C6" t="str">
        <f t="shared" si="1"/>
        <v>Week 07</v>
      </c>
      <c r="D6">
        <v>14</v>
      </c>
      <c r="E6">
        <f t="shared" si="4"/>
        <v>58</v>
      </c>
      <c r="F6">
        <f t="shared" si="5"/>
        <v>59</v>
      </c>
      <c r="G6">
        <f t="shared" si="6"/>
        <v>62</v>
      </c>
      <c r="H6">
        <f t="shared" si="7"/>
        <v>63</v>
      </c>
      <c r="I6" t="str">
        <f>VLOOKUP(E6,$A:$B,2,FALSE)</f>
        <v>Packers</v>
      </c>
      <c r="J6">
        <f t="shared" si="0"/>
        <v>30</v>
      </c>
      <c r="K6" t="str">
        <f t="shared" si="0"/>
        <v>Rams</v>
      </c>
      <c r="L6">
        <f t="shared" si="0"/>
        <v>20</v>
      </c>
      <c r="M6" t="str">
        <f t="shared" si="2"/>
        <v>Packers</v>
      </c>
      <c r="N6" t="str">
        <f t="shared" si="3"/>
        <v>insert into GameResult select gs.GameSpreadId,case when ft.TeamOtherName = 'Packers' then ft.TeamId else ut.TeamId end WinnerTeamId, case when ft.TeamOtherName = 'Packers' then 30 else 20 end FavoriteScore, case when ut.TeamOtherName = 'Packers' then 30 else 20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'Packers' and ut.TeamOtherName = 'Rams') or (ft.TeamOtherName = 'Rams' and ut.TeamOtherName = 'Packers'))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70</v>
      </c>
      <c r="C7" t="str">
        <f t="shared" si="1"/>
        <v>Week 07</v>
      </c>
      <c r="D7">
        <v>14</v>
      </c>
      <c r="E7">
        <f t="shared" si="4"/>
        <v>72</v>
      </c>
      <c r="F7">
        <f t="shared" si="5"/>
        <v>73</v>
      </c>
      <c r="G7">
        <f t="shared" si="6"/>
        <v>76</v>
      </c>
      <c r="H7">
        <f t="shared" si="7"/>
        <v>77</v>
      </c>
      <c r="I7" t="str">
        <f t="shared" si="8"/>
        <v>Redskins</v>
      </c>
      <c r="J7">
        <f t="shared" si="0"/>
        <v>23</v>
      </c>
      <c r="K7" t="str">
        <f t="shared" si="0"/>
        <v>Giants</v>
      </c>
      <c r="L7">
        <f t="shared" si="0"/>
        <v>27</v>
      </c>
      <c r="M7" t="str">
        <f t="shared" si="2"/>
        <v>Giants</v>
      </c>
      <c r="N7" t="str">
        <f t="shared" si="3"/>
        <v>insert into GameResult select gs.GameSpreadId,case when ft.TeamOtherName = 'Giants' then ft.TeamId else ut.TeamId end WinnerTeamId, case when ft.TeamOtherName = 'Redskins' then 23 else 27 end FavoriteScore, case when ut.TeamOtherName = 'Redskins' then 23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'Redskins' and ut.TeamOtherName = 'Giants') or (ft.TeamOtherName = 'Giants' and ut.TeamOtherName = 'Redskins'))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13</v>
      </c>
      <c r="C8" t="str">
        <f t="shared" si="1"/>
        <v>Week 07</v>
      </c>
      <c r="D8">
        <v>14</v>
      </c>
      <c r="E8">
        <f t="shared" si="4"/>
        <v>86</v>
      </c>
      <c r="F8">
        <f t="shared" si="5"/>
        <v>87</v>
      </c>
      <c r="G8">
        <f t="shared" si="6"/>
        <v>90</v>
      </c>
      <c r="H8">
        <f t="shared" si="7"/>
        <v>91</v>
      </c>
      <c r="I8" t="str">
        <f t="shared" si="8"/>
        <v>Ravens</v>
      </c>
      <c r="J8">
        <f t="shared" si="0"/>
        <v>13</v>
      </c>
      <c r="K8" t="str">
        <f t="shared" si="0"/>
        <v>Texans</v>
      </c>
      <c r="L8">
        <f t="shared" si="0"/>
        <v>43</v>
      </c>
      <c r="M8" t="str">
        <f t="shared" si="2"/>
        <v>Texans</v>
      </c>
      <c r="N8" t="str">
        <f t="shared" si="3"/>
        <v>insert into GameResult select gs.GameSpreadId,case when ft.TeamOtherName = 'Texans' then ft.TeamId else ut.TeamId end WinnerTeamId, case when ft.TeamOtherName = 'Ravens' then 13 else 43 end FavoriteScore, case when ut.TeamOtherName = 'Ravens' then 13 else 43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'Ravens' and ut.TeamOtherName = 'Texans') or (ft.TeamOtherName = 'Texans' and ut.TeamOtherName = 'Ravens'))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3073</v>
      </c>
      <c r="C9" t="str">
        <f t="shared" si="1"/>
        <v>Week 07</v>
      </c>
      <c r="D9">
        <v>14</v>
      </c>
      <c r="E9">
        <f t="shared" si="4"/>
        <v>100</v>
      </c>
      <c r="F9">
        <f t="shared" si="5"/>
        <v>101</v>
      </c>
      <c r="G9">
        <f t="shared" si="6"/>
        <v>104</v>
      </c>
      <c r="H9">
        <f t="shared" si="7"/>
        <v>105</v>
      </c>
      <c r="I9" t="str">
        <f t="shared" si="8"/>
        <v>Titans</v>
      </c>
      <c r="J9">
        <f t="shared" si="0"/>
        <v>35</v>
      </c>
      <c r="K9" t="str">
        <f t="shared" si="0"/>
        <v>Bills</v>
      </c>
      <c r="L9">
        <f t="shared" si="0"/>
        <v>34</v>
      </c>
      <c r="M9" t="str">
        <f t="shared" si="2"/>
        <v>Titans</v>
      </c>
      <c r="N9" t="str">
        <f t="shared" si="3"/>
        <v>insert into GameResult select gs.GameSpreadId,case when ft.TeamOtherName = 'Titans' then ft.TeamId else ut.TeamId end WinnerTeamId, case when ft.TeamOtherName = 'Titans' then 35 else 34 end FavoriteScore, case when ut.TeamOtherName = 'Titans' then 35 else 34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'Titans' and ut.TeamOtherName = 'Bills') or (ft.TeamOtherName = 'Bills' and ut.TeamOtherName = 'Titans'))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07</v>
      </c>
      <c r="D10">
        <v>14</v>
      </c>
      <c r="E10">
        <f t="shared" si="4"/>
        <v>114</v>
      </c>
      <c r="F10">
        <f t="shared" si="5"/>
        <v>115</v>
      </c>
      <c r="G10">
        <f t="shared" si="6"/>
        <v>118</v>
      </c>
      <c r="H10">
        <f t="shared" si="7"/>
        <v>119</v>
      </c>
      <c r="I10" t="str">
        <f t="shared" si="8"/>
        <v>Browns</v>
      </c>
      <c r="J10">
        <f t="shared" si="0"/>
        <v>13</v>
      </c>
      <c r="K10" t="str">
        <f t="shared" si="0"/>
        <v>Colts</v>
      </c>
      <c r="L10">
        <f t="shared" si="0"/>
        <v>17</v>
      </c>
      <c r="M10" t="str">
        <f t="shared" si="2"/>
        <v>Colts</v>
      </c>
      <c r="N10" t="str">
        <f t="shared" si="3"/>
        <v>insert into GameResult select gs.GameSpreadId,case when ft.TeamOtherName = 'Colts' then ft.TeamId else ut.TeamId end WinnerTeamId, case when ft.TeamOtherName = 'Browns' then 13 else 17 end FavoriteScore, case when ut.TeamOtherName = 'Browns' then 13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'Browns' and ut.TeamOtherName = 'Colts') or (ft.TeamOtherName = 'Colts' and ut.TeamOtherName = 'Browns'))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53</v>
      </c>
      <c r="C11" t="str">
        <f t="shared" si="1"/>
        <v>Week 07</v>
      </c>
      <c r="D11">
        <v>14</v>
      </c>
      <c r="E11">
        <f t="shared" si="4"/>
        <v>128</v>
      </c>
      <c r="F11">
        <f t="shared" si="5"/>
        <v>129</v>
      </c>
      <c r="G11">
        <f t="shared" si="6"/>
        <v>132</v>
      </c>
      <c r="H11">
        <f t="shared" si="7"/>
        <v>133</v>
      </c>
      <c r="I11" t="str">
        <f t="shared" si="8"/>
        <v>Jets</v>
      </c>
      <c r="J11">
        <f t="shared" si="0"/>
        <v>26</v>
      </c>
      <c r="K11" t="str">
        <f t="shared" si="0"/>
        <v>Patriots</v>
      </c>
      <c r="L11">
        <f t="shared" si="0"/>
        <v>29</v>
      </c>
      <c r="M11" t="str">
        <f t="shared" si="2"/>
        <v>Patriots</v>
      </c>
      <c r="N11" t="str">
        <f t="shared" si="3"/>
        <v>insert into GameResult select gs.GameSpreadId,case when ft.TeamOtherName = 'Patriots' then ft.TeamId else ut.TeamId end WinnerTeamId, case when ft.TeamOtherName = 'Jets' then 26 else 29 end FavoriteScore, case when ut.TeamOtherName = 'Jets' then 26 else 29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'Jets' and ut.TeamOtherName = 'Patriots') or (ft.TeamOtherName = 'Patriots' and ut.TeamOtherName = 'Jets'))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341</v>
      </c>
      <c r="C12" t="str">
        <f t="shared" si="1"/>
        <v>Week 07</v>
      </c>
      <c r="D12">
        <v>14</v>
      </c>
      <c r="E12">
        <f t="shared" si="4"/>
        <v>142</v>
      </c>
      <c r="F12">
        <f t="shared" si="5"/>
        <v>143</v>
      </c>
      <c r="G12">
        <f t="shared" si="6"/>
        <v>146</v>
      </c>
      <c r="H12">
        <f t="shared" si="7"/>
        <v>147</v>
      </c>
      <c r="I12" t="str">
        <f t="shared" si="8"/>
        <v>Jaguars</v>
      </c>
      <c r="J12">
        <f t="shared" si="0"/>
        <v>23</v>
      </c>
      <c r="K12" t="str">
        <f t="shared" si="0"/>
        <v>Raiders</v>
      </c>
      <c r="L12">
        <f t="shared" si="0"/>
        <v>26</v>
      </c>
      <c r="M12" t="str">
        <f t="shared" si="2"/>
        <v>Raiders</v>
      </c>
      <c r="N12" t="str">
        <f t="shared" si="3"/>
        <v>insert into GameResult select gs.GameSpreadId,case when ft.TeamOtherName = 'Raiders' then ft.TeamId else ut.TeamId end WinnerTeamId, case when ft.TeamOtherName = 'Jaguars' then 23 else 26 end FavoriteScore, case when ut.TeamOtherName = 'Jaguars' then 23 else 26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'Jaguars' and ut.TeamOtherName = 'Raiders') or (ft.TeamOtherName = 'Raiders' and ut.TeamOtherName = 'Jaguars'))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9</v>
      </c>
      <c r="C13" t="str">
        <f t="shared" si="1"/>
        <v>Week 07</v>
      </c>
      <c r="D13">
        <v>14</v>
      </c>
      <c r="E13">
        <f t="shared" si="4"/>
        <v>156</v>
      </c>
      <c r="F13">
        <f t="shared" si="5"/>
        <v>157</v>
      </c>
      <c r="G13">
        <f t="shared" si="6"/>
        <v>160</v>
      </c>
      <c r="H13">
        <f t="shared" si="7"/>
        <v>161</v>
      </c>
      <c r="I13" t="str">
        <f t="shared" si="8"/>
        <v>Steelers</v>
      </c>
      <c r="J13">
        <f t="shared" si="0"/>
        <v>24</v>
      </c>
      <c r="K13" t="str">
        <f t="shared" si="0"/>
        <v>Bengals</v>
      </c>
      <c r="L13">
        <f t="shared" si="0"/>
        <v>17</v>
      </c>
      <c r="M13" t="str">
        <f t="shared" si="2"/>
        <v>Steelers</v>
      </c>
      <c r="N13" t="str">
        <f t="shared" si="3"/>
        <v>insert into GameResult select gs.GameSpreadId,case when ft.TeamOtherName = 'Steelers' then ft.TeamId else ut.TeamId end WinnerTeamId, case when ft.TeamOtherName = 'Steelers' then 24 else 17 end FavoriteScore, case when ut.TeamOtherName = 'Steelers' then 24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'Steelers' and ut.TeamOtherName = 'Bengals') or (ft.TeamOtherName = 'Bengals' and ut.TeamOtherName = 'Steelers'))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342</v>
      </c>
      <c r="C14" t="str">
        <f t="shared" si="1"/>
        <v>Week 07</v>
      </c>
      <c r="D14">
        <v>14</v>
      </c>
      <c r="E14">
        <f t="shared" si="4"/>
        <v>170</v>
      </c>
      <c r="F14">
        <f t="shared" si="5"/>
        <v>171</v>
      </c>
      <c r="G14">
        <f t="shared" si="6"/>
        <v>174</v>
      </c>
      <c r="H14">
        <f t="shared" si="7"/>
        <v>175</v>
      </c>
      <c r="I14" t="str">
        <f t="shared" si="8"/>
        <v>Lions</v>
      </c>
      <c r="J14">
        <f t="shared" si="0"/>
        <v>7</v>
      </c>
      <c r="K14" t="str">
        <f t="shared" si="0"/>
        <v>Bears</v>
      </c>
      <c r="L14">
        <f t="shared" si="0"/>
        <v>13</v>
      </c>
      <c r="M14" t="str">
        <f t="shared" si="2"/>
        <v>Bears</v>
      </c>
      <c r="N14" t="str">
        <f t="shared" si="3"/>
        <v>insert into GameResult select gs.GameSpreadId,case when ft.TeamOtherName = 'Bears' then ft.TeamId else ut.TeamId end WinnerTeamId, case when ft.TeamOtherName = 'Lions' then 7 else 13 end FavoriteScore, case when ut.TeamOtherName = 'Lions' then 7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'Lions' and ut.TeamOtherName = 'Bears') or (ft.TeamOtherName = 'Bears' and ut.TeamOtherName = 'Lions'))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339</v>
      </c>
      <c r="C15" t="str">
        <f t="shared" si="1"/>
        <v>Week 07</v>
      </c>
      <c r="D15">
        <v>15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>
        <f t="shared" si="8"/>
        <v>0</v>
      </c>
      <c r="J15">
        <f t="shared" si="0"/>
        <v>0</v>
      </c>
      <c r="K15">
        <f t="shared" si="0"/>
        <v>0</v>
      </c>
      <c r="L15">
        <f t="shared" si="0"/>
        <v>0</v>
      </c>
      <c r="M15" t="str">
        <f t="shared" si="2"/>
        <v>No Bet</v>
      </c>
      <c r="N15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'0' and ut.TeamOtherName = '0') or (ft.TeamOtherName = '0' and ut.TeamOtherName = '0'))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61</v>
      </c>
      <c r="C16" t="str">
        <f t="shared" si="1"/>
        <v>Week 07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>
        <f t="shared" si="8"/>
        <v>0</v>
      </c>
      <c r="J16">
        <f t="shared" si="0"/>
        <v>0</v>
      </c>
      <c r="K16">
        <f t="shared" si="0"/>
        <v>0</v>
      </c>
      <c r="L16">
        <f t="shared" si="0"/>
        <v>0</v>
      </c>
      <c r="M16" t="str">
        <f t="shared" si="2"/>
        <v>No Bet</v>
      </c>
      <c r="N16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'0' and ut.TeamOtherName = '0') or (ft.TeamOtherName = '0' and ut.TeamOtherName = '0'))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>
        <v>14</v>
      </c>
      <c r="C17" t="str">
        <f t="shared" si="1"/>
        <v>Week 07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>
        <f>VLOOKUP(E17,$A:$B,2,FALSE)</f>
        <v>0</v>
      </c>
      <c r="J17">
        <f t="shared" si="0"/>
        <v>0</v>
      </c>
      <c r="K17">
        <f t="shared" si="0"/>
        <v>0</v>
      </c>
      <c r="L17">
        <f t="shared" si="0"/>
        <v>0</v>
      </c>
      <c r="M17" t="str">
        <f t="shared" si="2"/>
        <v>No Bet</v>
      </c>
      <c r="N17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'0' and ut.TeamOtherName = '0') or (ft.TeamOtherName = '0' and ut.TeamOtherName = '0'))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707</v>
      </c>
    </row>
    <row r="19" spans="1:27" x14ac:dyDescent="0.25">
      <c r="A19">
        <v>19</v>
      </c>
      <c r="B19" t="s">
        <v>340</v>
      </c>
    </row>
    <row r="20" spans="1:27" x14ac:dyDescent="0.25">
      <c r="A20">
        <v>20</v>
      </c>
      <c r="B20" t="s">
        <v>52</v>
      </c>
    </row>
    <row r="21" spans="1:27" x14ac:dyDescent="0.25">
      <c r="A21">
        <v>21</v>
      </c>
      <c r="B21">
        <v>21</v>
      </c>
    </row>
    <row r="22" spans="1:27" x14ac:dyDescent="0.25">
      <c r="A22">
        <v>22</v>
      </c>
      <c r="B22">
        <v>7770</v>
      </c>
    </row>
    <row r="23" spans="1:27" x14ac:dyDescent="0.25">
      <c r="A23">
        <v>23</v>
      </c>
      <c r="B23" t="s">
        <v>5</v>
      </c>
    </row>
    <row r="24" spans="1:27" x14ac:dyDescent="0.25">
      <c r="A24">
        <v>24</v>
      </c>
      <c r="B24" t="s">
        <v>36</v>
      </c>
    </row>
    <row r="25" spans="1:27" x14ac:dyDescent="0.25">
      <c r="A25">
        <v>25</v>
      </c>
      <c r="B25" t="s">
        <v>343</v>
      </c>
    </row>
    <row r="26" spans="1:27" x14ac:dyDescent="0.25">
      <c r="A26">
        <v>26</v>
      </c>
      <c r="B26" t="s">
        <v>344</v>
      </c>
    </row>
    <row r="27" spans="1:27" x14ac:dyDescent="0.25">
      <c r="A27">
        <v>27</v>
      </c>
      <c r="B27" t="s">
        <v>9</v>
      </c>
    </row>
    <row r="28" spans="1:27" x14ac:dyDescent="0.25">
      <c r="A28">
        <v>28</v>
      </c>
      <c r="B28" t="s">
        <v>345</v>
      </c>
    </row>
    <row r="29" spans="1:27" x14ac:dyDescent="0.25">
      <c r="A29">
        <v>29</v>
      </c>
      <c r="B29" t="s">
        <v>309</v>
      </c>
    </row>
    <row r="30" spans="1:27" x14ac:dyDescent="0.25">
      <c r="A30">
        <v>30</v>
      </c>
      <c r="B30" t="s">
        <v>2</v>
      </c>
    </row>
    <row r="31" spans="1:27" x14ac:dyDescent="0.25">
      <c r="A31">
        <v>31</v>
      </c>
      <c r="B31">
        <v>19</v>
      </c>
    </row>
    <row r="32" spans="1:27" x14ac:dyDescent="0.25">
      <c r="A32">
        <v>32</v>
      </c>
      <c r="B32">
        <v>3106</v>
      </c>
    </row>
    <row r="33" spans="1:2" x14ac:dyDescent="0.25">
      <c r="A33">
        <v>33</v>
      </c>
      <c r="B33" t="s">
        <v>306</v>
      </c>
    </row>
    <row r="34" spans="1:2" x14ac:dyDescent="0.25">
      <c r="A34">
        <v>34</v>
      </c>
      <c r="B34" t="s">
        <v>64</v>
      </c>
    </row>
    <row r="35" spans="1:2" x14ac:dyDescent="0.25">
      <c r="A35">
        <v>35</v>
      </c>
      <c r="B35">
        <v>14</v>
      </c>
    </row>
    <row r="36" spans="1:2" x14ac:dyDescent="0.25">
      <c r="A36">
        <v>36</v>
      </c>
      <c r="B36">
        <v>707</v>
      </c>
    </row>
    <row r="37" spans="1:2" x14ac:dyDescent="0.25">
      <c r="A37">
        <v>37</v>
      </c>
      <c r="B37" t="s">
        <v>5</v>
      </c>
    </row>
    <row r="38" spans="1:2" x14ac:dyDescent="0.25">
      <c r="A38">
        <v>38</v>
      </c>
      <c r="B38" t="s">
        <v>13</v>
      </c>
    </row>
    <row r="39" spans="1:2" x14ac:dyDescent="0.25">
      <c r="A39">
        <v>39</v>
      </c>
      <c r="B39" t="s">
        <v>343</v>
      </c>
    </row>
    <row r="40" spans="1:2" x14ac:dyDescent="0.25">
      <c r="A40">
        <v>40</v>
      </c>
      <c r="B40" t="s">
        <v>346</v>
      </c>
    </row>
    <row r="41" spans="1:2" x14ac:dyDescent="0.25">
      <c r="A41">
        <v>41</v>
      </c>
      <c r="B41" t="s">
        <v>9</v>
      </c>
    </row>
    <row r="42" spans="1:2" x14ac:dyDescent="0.25">
      <c r="A42">
        <v>42</v>
      </c>
      <c r="B42" t="s">
        <v>347</v>
      </c>
    </row>
    <row r="43" spans="1:2" x14ac:dyDescent="0.25">
      <c r="A43">
        <v>43</v>
      </c>
      <c r="B43" t="s">
        <v>303</v>
      </c>
    </row>
    <row r="44" spans="1:2" x14ac:dyDescent="0.25">
      <c r="A44">
        <v>44</v>
      </c>
      <c r="B44" t="s">
        <v>29</v>
      </c>
    </row>
    <row r="45" spans="1:2" x14ac:dyDescent="0.25">
      <c r="A45">
        <v>45</v>
      </c>
      <c r="B45">
        <v>35</v>
      </c>
    </row>
    <row r="46" spans="1:2" x14ac:dyDescent="0.25">
      <c r="A46">
        <v>46</v>
      </c>
      <c r="B46">
        <v>72107</v>
      </c>
    </row>
    <row r="47" spans="1:2" x14ac:dyDescent="0.25">
      <c r="A47">
        <v>47</v>
      </c>
      <c r="B47" t="s">
        <v>303</v>
      </c>
    </row>
    <row r="48" spans="1:2" x14ac:dyDescent="0.25">
      <c r="A48">
        <v>48</v>
      </c>
      <c r="B48" t="s">
        <v>65</v>
      </c>
    </row>
    <row r="49" spans="1:2" x14ac:dyDescent="0.25">
      <c r="A49">
        <v>49</v>
      </c>
      <c r="B49">
        <v>28</v>
      </c>
    </row>
    <row r="50" spans="1:2" x14ac:dyDescent="0.25">
      <c r="A50">
        <v>50</v>
      </c>
      <c r="B50">
        <v>14707</v>
      </c>
    </row>
    <row r="51" spans="1:2" x14ac:dyDescent="0.25">
      <c r="A51">
        <v>51</v>
      </c>
      <c r="B51" t="s">
        <v>5</v>
      </c>
    </row>
    <row r="52" spans="1:2" x14ac:dyDescent="0.25">
      <c r="A52">
        <v>52</v>
      </c>
      <c r="B52" t="s">
        <v>193</v>
      </c>
    </row>
    <row r="53" spans="1:2" x14ac:dyDescent="0.25">
      <c r="A53">
        <v>53</v>
      </c>
      <c r="B53" t="s">
        <v>217</v>
      </c>
    </row>
    <row r="54" spans="1:2" x14ac:dyDescent="0.25">
      <c r="A54">
        <v>54</v>
      </c>
      <c r="B54" t="s">
        <v>348</v>
      </c>
    </row>
    <row r="55" spans="1:2" x14ac:dyDescent="0.25">
      <c r="A55">
        <v>55</v>
      </c>
      <c r="B55" t="s">
        <v>9</v>
      </c>
    </row>
    <row r="56" spans="1:2" x14ac:dyDescent="0.25">
      <c r="A56">
        <v>56</v>
      </c>
      <c r="B56" t="s">
        <v>349</v>
      </c>
    </row>
    <row r="57" spans="1:2" x14ac:dyDescent="0.25">
      <c r="A57">
        <v>57</v>
      </c>
      <c r="B57" t="s">
        <v>339</v>
      </c>
    </row>
    <row r="58" spans="1:2" x14ac:dyDescent="0.25">
      <c r="A58">
        <v>58</v>
      </c>
      <c r="B58" t="s">
        <v>71</v>
      </c>
    </row>
    <row r="59" spans="1:2" x14ac:dyDescent="0.25">
      <c r="A59">
        <v>59</v>
      </c>
      <c r="B59">
        <v>30</v>
      </c>
    </row>
    <row r="60" spans="1:2" x14ac:dyDescent="0.25">
      <c r="A60">
        <v>60</v>
      </c>
      <c r="B60">
        <v>100713</v>
      </c>
    </row>
    <row r="61" spans="1:2" x14ac:dyDescent="0.25">
      <c r="A61">
        <v>61</v>
      </c>
      <c r="B61" t="s">
        <v>350</v>
      </c>
    </row>
    <row r="62" spans="1:2" x14ac:dyDescent="0.25">
      <c r="A62">
        <v>62</v>
      </c>
      <c r="B62" t="s">
        <v>23</v>
      </c>
    </row>
    <row r="63" spans="1:2" x14ac:dyDescent="0.25">
      <c r="A63">
        <v>63</v>
      </c>
      <c r="B63">
        <v>20</v>
      </c>
    </row>
    <row r="64" spans="1:2" x14ac:dyDescent="0.25">
      <c r="A64">
        <v>64</v>
      </c>
      <c r="B64">
        <v>33014</v>
      </c>
    </row>
    <row r="65" spans="1:2" x14ac:dyDescent="0.25">
      <c r="A65">
        <v>65</v>
      </c>
      <c r="B65" t="s">
        <v>5</v>
      </c>
    </row>
    <row r="66" spans="1:2" x14ac:dyDescent="0.25">
      <c r="A66">
        <v>66</v>
      </c>
      <c r="B66" t="s">
        <v>261</v>
      </c>
    </row>
    <row r="67" spans="1:2" x14ac:dyDescent="0.25">
      <c r="A67">
        <v>67</v>
      </c>
      <c r="B67" t="s">
        <v>7</v>
      </c>
    </row>
    <row r="68" spans="1:2" x14ac:dyDescent="0.25">
      <c r="A68">
        <v>68</v>
      </c>
      <c r="B68" t="s">
        <v>351</v>
      </c>
    </row>
    <row r="69" spans="1:2" x14ac:dyDescent="0.25">
      <c r="A69">
        <v>69</v>
      </c>
      <c r="B69" t="s">
        <v>9</v>
      </c>
    </row>
    <row r="70" spans="1:2" x14ac:dyDescent="0.25">
      <c r="A70">
        <v>70</v>
      </c>
      <c r="B70" t="s">
        <v>352</v>
      </c>
    </row>
    <row r="71" spans="1:2" x14ac:dyDescent="0.25">
      <c r="A71">
        <v>71</v>
      </c>
      <c r="B71" t="s">
        <v>350</v>
      </c>
    </row>
    <row r="72" spans="1:2" x14ac:dyDescent="0.25">
      <c r="A72">
        <v>72</v>
      </c>
      <c r="B72" t="s">
        <v>28</v>
      </c>
    </row>
    <row r="73" spans="1:2" x14ac:dyDescent="0.25">
      <c r="A73">
        <v>73</v>
      </c>
      <c r="B73">
        <v>23</v>
      </c>
    </row>
    <row r="74" spans="1:2" x14ac:dyDescent="0.25">
      <c r="A74">
        <v>74</v>
      </c>
      <c r="B74">
        <v>310010</v>
      </c>
    </row>
    <row r="75" spans="1:2" x14ac:dyDescent="0.25">
      <c r="A75">
        <v>75</v>
      </c>
      <c r="B75" t="s">
        <v>340</v>
      </c>
    </row>
    <row r="76" spans="1:2" x14ac:dyDescent="0.25">
      <c r="A76">
        <v>76</v>
      </c>
      <c r="B76" t="s">
        <v>4</v>
      </c>
    </row>
    <row r="77" spans="1:2" x14ac:dyDescent="0.25">
      <c r="A77">
        <v>77</v>
      </c>
      <c r="B77">
        <v>27</v>
      </c>
    </row>
    <row r="78" spans="1:2" x14ac:dyDescent="0.25">
      <c r="A78">
        <v>78</v>
      </c>
      <c r="B78">
        <v>13014</v>
      </c>
    </row>
    <row r="79" spans="1:2" x14ac:dyDescent="0.25">
      <c r="A79">
        <v>79</v>
      </c>
      <c r="B79" t="s">
        <v>5</v>
      </c>
    </row>
    <row r="80" spans="1:2" x14ac:dyDescent="0.25">
      <c r="A80">
        <v>80</v>
      </c>
      <c r="B80" t="s">
        <v>121</v>
      </c>
    </row>
    <row r="81" spans="1:2" x14ac:dyDescent="0.25">
      <c r="A81">
        <v>81</v>
      </c>
      <c r="B81" t="s">
        <v>72</v>
      </c>
    </row>
    <row r="82" spans="1:2" x14ac:dyDescent="0.25">
      <c r="A82">
        <v>82</v>
      </c>
      <c r="B82" t="s">
        <v>353</v>
      </c>
    </row>
    <row r="83" spans="1:2" x14ac:dyDescent="0.25">
      <c r="A83">
        <v>83</v>
      </c>
      <c r="B83" t="s">
        <v>9</v>
      </c>
    </row>
    <row r="84" spans="1:2" x14ac:dyDescent="0.25">
      <c r="A84">
        <v>84</v>
      </c>
      <c r="B84" t="s">
        <v>354</v>
      </c>
    </row>
    <row r="85" spans="1:2" x14ac:dyDescent="0.25">
      <c r="A85">
        <v>85</v>
      </c>
      <c r="B85" t="s">
        <v>340</v>
      </c>
    </row>
    <row r="86" spans="1:2" x14ac:dyDescent="0.25">
      <c r="A86">
        <v>86</v>
      </c>
      <c r="B86" t="s">
        <v>81</v>
      </c>
    </row>
    <row r="87" spans="1:2" x14ac:dyDescent="0.25">
      <c r="A87">
        <v>87</v>
      </c>
      <c r="B87">
        <v>13</v>
      </c>
    </row>
    <row r="88" spans="1:2" x14ac:dyDescent="0.25">
      <c r="A88">
        <v>88</v>
      </c>
      <c r="B88">
        <v>3073</v>
      </c>
    </row>
    <row r="89" spans="1:2" x14ac:dyDescent="0.25">
      <c r="A89">
        <v>89</v>
      </c>
      <c r="B89" t="s">
        <v>355</v>
      </c>
    </row>
    <row r="90" spans="1:2" x14ac:dyDescent="0.25">
      <c r="A90">
        <v>90</v>
      </c>
      <c r="B90" t="s">
        <v>12</v>
      </c>
    </row>
    <row r="91" spans="1:2" x14ac:dyDescent="0.25">
      <c r="A91">
        <v>91</v>
      </c>
      <c r="B91">
        <v>43</v>
      </c>
    </row>
    <row r="92" spans="1:2" x14ac:dyDescent="0.25">
      <c r="A92">
        <v>92</v>
      </c>
      <c r="B92">
        <v>92077</v>
      </c>
    </row>
    <row r="93" spans="1:2" x14ac:dyDescent="0.25">
      <c r="A93">
        <v>93</v>
      </c>
      <c r="B93" t="s">
        <v>5</v>
      </c>
    </row>
    <row r="94" spans="1:2" x14ac:dyDescent="0.25">
      <c r="A94">
        <v>94</v>
      </c>
      <c r="B94" t="s">
        <v>66</v>
      </c>
    </row>
    <row r="95" spans="1:2" x14ac:dyDescent="0.25">
      <c r="A95">
        <v>95</v>
      </c>
      <c r="B95" t="s">
        <v>7</v>
      </c>
    </row>
    <row r="96" spans="1:2" x14ac:dyDescent="0.25">
      <c r="A96">
        <v>96</v>
      </c>
      <c r="B96" t="s">
        <v>356</v>
      </c>
    </row>
    <row r="97" spans="1:2" x14ac:dyDescent="0.25">
      <c r="A97">
        <v>97</v>
      </c>
      <c r="B97" t="s">
        <v>9</v>
      </c>
    </row>
    <row r="98" spans="1:2" x14ac:dyDescent="0.25">
      <c r="A98">
        <v>98</v>
      </c>
      <c r="B98" t="s">
        <v>357</v>
      </c>
    </row>
    <row r="99" spans="1:2" x14ac:dyDescent="0.25">
      <c r="A99">
        <v>99</v>
      </c>
      <c r="B99" t="s">
        <v>350</v>
      </c>
    </row>
    <row r="100" spans="1:2" x14ac:dyDescent="0.25">
      <c r="A100">
        <v>100</v>
      </c>
      <c r="B100" t="s">
        <v>18</v>
      </c>
    </row>
    <row r="101" spans="1:2" x14ac:dyDescent="0.25">
      <c r="A101">
        <v>101</v>
      </c>
      <c r="B101">
        <v>35</v>
      </c>
    </row>
    <row r="102" spans="1:2" x14ac:dyDescent="0.25">
      <c r="A102">
        <v>102</v>
      </c>
      <c r="B102">
        <v>14777</v>
      </c>
    </row>
    <row r="103" spans="1:2" x14ac:dyDescent="0.25">
      <c r="A103">
        <v>103</v>
      </c>
      <c r="B103" t="s">
        <v>350</v>
      </c>
    </row>
    <row r="104" spans="1:2" x14ac:dyDescent="0.25">
      <c r="A104">
        <v>104</v>
      </c>
      <c r="B104" t="s">
        <v>45</v>
      </c>
    </row>
    <row r="105" spans="1:2" x14ac:dyDescent="0.25">
      <c r="A105">
        <v>105</v>
      </c>
      <c r="B105">
        <v>34</v>
      </c>
    </row>
    <row r="106" spans="1:2" x14ac:dyDescent="0.25">
      <c r="A106">
        <v>106</v>
      </c>
      <c r="B106">
        <v>146140</v>
      </c>
    </row>
    <row r="107" spans="1:2" x14ac:dyDescent="0.25">
      <c r="A107">
        <v>107</v>
      </c>
      <c r="B107" t="s">
        <v>5</v>
      </c>
    </row>
    <row r="108" spans="1:2" x14ac:dyDescent="0.25">
      <c r="A108">
        <v>108</v>
      </c>
      <c r="B108" t="s">
        <v>121</v>
      </c>
    </row>
    <row r="109" spans="1:2" x14ac:dyDescent="0.25">
      <c r="A109">
        <v>109</v>
      </c>
      <c r="B109" t="s">
        <v>105</v>
      </c>
    </row>
    <row r="110" spans="1:2" x14ac:dyDescent="0.25">
      <c r="A110">
        <v>110</v>
      </c>
      <c r="B110" t="s">
        <v>358</v>
      </c>
    </row>
    <row r="111" spans="1:2" x14ac:dyDescent="0.25">
      <c r="A111">
        <v>111</v>
      </c>
      <c r="B111" t="s">
        <v>9</v>
      </c>
    </row>
    <row r="112" spans="1:2" x14ac:dyDescent="0.25">
      <c r="A112">
        <v>112</v>
      </c>
      <c r="B112" t="s">
        <v>359</v>
      </c>
    </row>
    <row r="113" spans="1:2" x14ac:dyDescent="0.25">
      <c r="A113">
        <v>113</v>
      </c>
      <c r="B113" t="s">
        <v>360</v>
      </c>
    </row>
    <row r="114" spans="1:2" x14ac:dyDescent="0.25">
      <c r="A114">
        <v>114</v>
      </c>
      <c r="B114" t="s">
        <v>35</v>
      </c>
    </row>
    <row r="115" spans="1:2" x14ac:dyDescent="0.25">
      <c r="A115">
        <v>115</v>
      </c>
      <c r="B115">
        <v>13</v>
      </c>
    </row>
    <row r="116" spans="1:2" x14ac:dyDescent="0.25">
      <c r="A116">
        <v>116</v>
      </c>
      <c r="B116">
        <v>670</v>
      </c>
    </row>
    <row r="117" spans="1:2" x14ac:dyDescent="0.25">
      <c r="A117">
        <v>117</v>
      </c>
      <c r="B117" t="s">
        <v>309</v>
      </c>
    </row>
    <row r="118" spans="1:2" x14ac:dyDescent="0.25">
      <c r="A118">
        <v>118</v>
      </c>
      <c r="B118" t="s">
        <v>55</v>
      </c>
    </row>
    <row r="119" spans="1:2" x14ac:dyDescent="0.25">
      <c r="A119">
        <v>119</v>
      </c>
      <c r="B119">
        <v>17</v>
      </c>
    </row>
    <row r="120" spans="1:2" x14ac:dyDescent="0.25">
      <c r="A120">
        <v>120</v>
      </c>
      <c r="B120">
        <v>7730</v>
      </c>
    </row>
    <row r="121" spans="1:2" x14ac:dyDescent="0.25">
      <c r="A121">
        <v>121</v>
      </c>
      <c r="B121" t="s">
        <v>5</v>
      </c>
    </row>
    <row r="122" spans="1:2" x14ac:dyDescent="0.25">
      <c r="A122">
        <v>122</v>
      </c>
      <c r="B122" t="s">
        <v>66</v>
      </c>
    </row>
    <row r="123" spans="1:2" x14ac:dyDescent="0.25">
      <c r="A123">
        <v>123</v>
      </c>
      <c r="B123" t="s">
        <v>197</v>
      </c>
    </row>
    <row r="124" spans="1:2" x14ac:dyDescent="0.25">
      <c r="A124">
        <v>124</v>
      </c>
      <c r="B124" t="s">
        <v>361</v>
      </c>
    </row>
    <row r="125" spans="1:2" x14ac:dyDescent="0.25">
      <c r="A125">
        <v>125</v>
      </c>
      <c r="B125" t="s">
        <v>9</v>
      </c>
    </row>
    <row r="126" spans="1:2" x14ac:dyDescent="0.25">
      <c r="A126">
        <v>126</v>
      </c>
      <c r="B126" t="s">
        <v>362</v>
      </c>
    </row>
    <row r="127" spans="1:2" x14ac:dyDescent="0.25">
      <c r="A127">
        <v>127</v>
      </c>
      <c r="B127" t="s">
        <v>350</v>
      </c>
    </row>
    <row r="128" spans="1:2" x14ac:dyDescent="0.25">
      <c r="A128">
        <v>128</v>
      </c>
      <c r="B128" t="s">
        <v>46</v>
      </c>
    </row>
    <row r="129" spans="1:2" x14ac:dyDescent="0.25">
      <c r="A129">
        <v>129</v>
      </c>
      <c r="B129">
        <v>26</v>
      </c>
    </row>
    <row r="130" spans="1:2" x14ac:dyDescent="0.25">
      <c r="A130">
        <v>130</v>
      </c>
      <c r="B130">
        <v>733130</v>
      </c>
    </row>
    <row r="131" spans="1:2" x14ac:dyDescent="0.25">
      <c r="A131">
        <v>131</v>
      </c>
      <c r="B131" t="s">
        <v>339</v>
      </c>
    </row>
    <row r="132" spans="1:2" x14ac:dyDescent="0.25">
      <c r="A132">
        <v>132</v>
      </c>
      <c r="B132" t="s">
        <v>17</v>
      </c>
    </row>
    <row r="133" spans="1:2" x14ac:dyDescent="0.25">
      <c r="A133">
        <v>133</v>
      </c>
      <c r="B133">
        <v>29</v>
      </c>
    </row>
    <row r="134" spans="1:2" x14ac:dyDescent="0.25">
      <c r="A134">
        <v>134</v>
      </c>
      <c r="B134">
        <v>142733</v>
      </c>
    </row>
    <row r="135" spans="1:2" x14ac:dyDescent="0.25">
      <c r="A135">
        <v>135</v>
      </c>
      <c r="B135" t="s">
        <v>5</v>
      </c>
    </row>
    <row r="136" spans="1:2" x14ac:dyDescent="0.25">
      <c r="A136">
        <v>136</v>
      </c>
      <c r="B136" t="s">
        <v>30</v>
      </c>
    </row>
    <row r="137" spans="1:2" x14ac:dyDescent="0.25">
      <c r="A137">
        <v>137</v>
      </c>
      <c r="B137" t="s">
        <v>190</v>
      </c>
    </row>
    <row r="138" spans="1:2" x14ac:dyDescent="0.25">
      <c r="A138">
        <v>138</v>
      </c>
      <c r="B138" t="s">
        <v>363</v>
      </c>
    </row>
    <row r="139" spans="1:2" x14ac:dyDescent="0.25">
      <c r="A139">
        <v>139</v>
      </c>
      <c r="B139" t="s">
        <v>9</v>
      </c>
    </row>
    <row r="140" spans="1:2" x14ac:dyDescent="0.25">
      <c r="A140">
        <v>140</v>
      </c>
      <c r="B140" t="s">
        <v>364</v>
      </c>
    </row>
    <row r="141" spans="1:2" x14ac:dyDescent="0.25">
      <c r="A141">
        <v>141</v>
      </c>
      <c r="B141" t="s">
        <v>306</v>
      </c>
    </row>
    <row r="142" spans="1:2" x14ac:dyDescent="0.25">
      <c r="A142">
        <v>142</v>
      </c>
      <c r="B142" t="s">
        <v>51</v>
      </c>
    </row>
    <row r="143" spans="1:2" x14ac:dyDescent="0.25">
      <c r="A143">
        <v>143</v>
      </c>
      <c r="B143">
        <v>23</v>
      </c>
    </row>
    <row r="144" spans="1:2" x14ac:dyDescent="0.25">
      <c r="A144">
        <v>144</v>
      </c>
      <c r="B144">
        <v>710330</v>
      </c>
    </row>
    <row r="145" spans="1:2" x14ac:dyDescent="0.25">
      <c r="A145">
        <v>145</v>
      </c>
      <c r="B145" t="s">
        <v>303</v>
      </c>
    </row>
    <row r="146" spans="1:2" x14ac:dyDescent="0.25">
      <c r="A146">
        <v>146</v>
      </c>
      <c r="B146" t="s">
        <v>85</v>
      </c>
    </row>
    <row r="147" spans="1:2" x14ac:dyDescent="0.25">
      <c r="A147">
        <v>147</v>
      </c>
      <c r="B147">
        <v>26</v>
      </c>
    </row>
    <row r="148" spans="1:2" x14ac:dyDescent="0.25">
      <c r="A148">
        <v>148</v>
      </c>
      <c r="B148">
        <v>337103</v>
      </c>
    </row>
    <row r="149" spans="1:2" x14ac:dyDescent="0.25">
      <c r="A149">
        <v>149</v>
      </c>
      <c r="B149" t="s">
        <v>5</v>
      </c>
    </row>
    <row r="150" spans="1:2" x14ac:dyDescent="0.25">
      <c r="A150">
        <v>150</v>
      </c>
      <c r="B150" t="s">
        <v>19</v>
      </c>
    </row>
    <row r="151" spans="1:2" x14ac:dyDescent="0.25">
      <c r="A151">
        <v>151</v>
      </c>
      <c r="B151" t="s">
        <v>25</v>
      </c>
    </row>
    <row r="152" spans="1:2" x14ac:dyDescent="0.25">
      <c r="A152">
        <v>152</v>
      </c>
      <c r="B152" t="s">
        <v>365</v>
      </c>
    </row>
    <row r="153" spans="1:2" x14ac:dyDescent="0.25">
      <c r="A153">
        <v>153</v>
      </c>
      <c r="B153" t="s">
        <v>9</v>
      </c>
    </row>
    <row r="154" spans="1:2" x14ac:dyDescent="0.25">
      <c r="A154">
        <v>154</v>
      </c>
      <c r="B154" t="s">
        <v>366</v>
      </c>
    </row>
    <row r="155" spans="1:2" x14ac:dyDescent="0.25">
      <c r="A155">
        <v>155</v>
      </c>
      <c r="B155" t="s">
        <v>309</v>
      </c>
    </row>
    <row r="156" spans="1:2" x14ac:dyDescent="0.25">
      <c r="A156">
        <v>156</v>
      </c>
      <c r="B156" t="s">
        <v>75</v>
      </c>
    </row>
    <row r="157" spans="1:2" x14ac:dyDescent="0.25">
      <c r="A157">
        <v>157</v>
      </c>
      <c r="B157">
        <v>24</v>
      </c>
    </row>
    <row r="158" spans="1:2" x14ac:dyDescent="0.25">
      <c r="A158">
        <v>158</v>
      </c>
      <c r="B158">
        <v>31137</v>
      </c>
    </row>
    <row r="159" spans="1:2" x14ac:dyDescent="0.25">
      <c r="A159">
        <v>159</v>
      </c>
      <c r="B159" t="s">
        <v>350</v>
      </c>
    </row>
    <row r="160" spans="1:2" x14ac:dyDescent="0.25">
      <c r="A160">
        <v>160</v>
      </c>
      <c r="B160" t="s">
        <v>80</v>
      </c>
    </row>
    <row r="161" spans="1:2" x14ac:dyDescent="0.25">
      <c r="A161">
        <v>161</v>
      </c>
      <c r="B161">
        <v>17</v>
      </c>
    </row>
    <row r="162" spans="1:2" x14ac:dyDescent="0.25">
      <c r="A162">
        <v>162</v>
      </c>
      <c r="B162">
        <v>7730</v>
      </c>
    </row>
    <row r="163" spans="1:2" x14ac:dyDescent="0.25">
      <c r="A163">
        <v>163</v>
      </c>
      <c r="B163" t="s">
        <v>5</v>
      </c>
    </row>
    <row r="164" spans="1:2" x14ac:dyDescent="0.25">
      <c r="A164">
        <v>164</v>
      </c>
      <c r="B164" t="s">
        <v>53</v>
      </c>
    </row>
    <row r="165" spans="1:2" x14ac:dyDescent="0.25">
      <c r="A165">
        <v>165</v>
      </c>
      <c r="B165" t="s">
        <v>7</v>
      </c>
    </row>
    <row r="166" spans="1:2" x14ac:dyDescent="0.25">
      <c r="A166">
        <v>166</v>
      </c>
      <c r="B166" t="s">
        <v>367</v>
      </c>
    </row>
    <row r="167" spans="1:2" x14ac:dyDescent="0.25">
      <c r="A167">
        <v>167</v>
      </c>
      <c r="B167" t="s">
        <v>9</v>
      </c>
    </row>
    <row r="168" spans="1:2" x14ac:dyDescent="0.25">
      <c r="A168">
        <v>168</v>
      </c>
      <c r="B168" t="s">
        <v>368</v>
      </c>
    </row>
    <row r="169" spans="1:2" x14ac:dyDescent="0.25">
      <c r="A169">
        <v>169</v>
      </c>
      <c r="B169" t="s">
        <v>303</v>
      </c>
    </row>
    <row r="170" spans="1:2" x14ac:dyDescent="0.25">
      <c r="A170">
        <v>170</v>
      </c>
      <c r="B170" t="s">
        <v>24</v>
      </c>
    </row>
    <row r="171" spans="1:2" x14ac:dyDescent="0.25">
      <c r="A171">
        <v>171</v>
      </c>
      <c r="B171">
        <v>7</v>
      </c>
    </row>
    <row r="172" spans="1:2" x14ac:dyDescent="0.25">
      <c r="A172">
        <v>172</v>
      </c>
      <c r="B172">
        <v>7</v>
      </c>
    </row>
    <row r="173" spans="1:2" x14ac:dyDescent="0.25">
      <c r="A173">
        <v>173</v>
      </c>
      <c r="B173" t="s">
        <v>322</v>
      </c>
    </row>
    <row r="174" spans="1:2" x14ac:dyDescent="0.25">
      <c r="A174">
        <v>174</v>
      </c>
      <c r="B174" t="s">
        <v>56</v>
      </c>
    </row>
    <row r="175" spans="1:2" x14ac:dyDescent="0.25">
      <c r="A175">
        <v>175</v>
      </c>
      <c r="B175">
        <v>13</v>
      </c>
    </row>
    <row r="176" spans="1:2" x14ac:dyDescent="0.25">
      <c r="A176">
        <v>176</v>
      </c>
      <c r="B176">
        <v>10030</v>
      </c>
    </row>
    <row r="177" spans="1:2" x14ac:dyDescent="0.25">
      <c r="A177">
        <v>177</v>
      </c>
      <c r="B177" t="s">
        <v>5</v>
      </c>
    </row>
    <row r="178" spans="1:2" x14ac:dyDescent="0.25">
      <c r="A178">
        <v>178</v>
      </c>
      <c r="B178" t="s">
        <v>82</v>
      </c>
    </row>
    <row r="179" spans="1:2" x14ac:dyDescent="0.25">
      <c r="A179">
        <v>179</v>
      </c>
      <c r="B179" t="s">
        <v>222</v>
      </c>
    </row>
    <row r="180" spans="1:2" x14ac:dyDescent="0.25">
      <c r="A180">
        <v>180</v>
      </c>
      <c r="B180" t="s">
        <v>369</v>
      </c>
    </row>
    <row r="181" spans="1:2" x14ac:dyDescent="0.25">
      <c r="A181">
        <v>181</v>
      </c>
      <c r="B181" t="s">
        <v>9</v>
      </c>
    </row>
    <row r="182" spans="1:2" x14ac:dyDescent="0.25">
      <c r="A182">
        <v>182</v>
      </c>
    </row>
    <row r="183" spans="1:2" x14ac:dyDescent="0.25">
      <c r="A183">
        <v>183</v>
      </c>
    </row>
    <row r="184" spans="1:2" x14ac:dyDescent="0.25">
      <c r="A184">
        <v>184</v>
      </c>
    </row>
    <row r="185" spans="1:2" x14ac:dyDescent="0.25">
      <c r="A185">
        <v>185</v>
      </c>
    </row>
    <row r="186" spans="1:2" x14ac:dyDescent="0.25">
      <c r="A186">
        <v>186</v>
      </c>
    </row>
    <row r="187" spans="1:2" x14ac:dyDescent="0.25">
      <c r="A187">
        <v>187</v>
      </c>
    </row>
    <row r="188" spans="1:2" x14ac:dyDescent="0.25">
      <c r="A188">
        <v>188</v>
      </c>
    </row>
    <row r="189" spans="1:2" x14ac:dyDescent="0.25">
      <c r="A189">
        <v>189</v>
      </c>
    </row>
    <row r="190" spans="1:2" x14ac:dyDescent="0.25">
      <c r="A190">
        <v>190</v>
      </c>
    </row>
    <row r="191" spans="1:2" x14ac:dyDescent="0.25">
      <c r="A191">
        <v>191</v>
      </c>
    </row>
    <row r="192" spans="1:2" x14ac:dyDescent="0.25">
      <c r="A192">
        <v>192</v>
      </c>
    </row>
    <row r="193" spans="1:1" x14ac:dyDescent="0.25">
      <c r="A193">
        <v>193</v>
      </c>
    </row>
    <row r="194" spans="1:1" x14ac:dyDescent="0.25">
      <c r="A194">
        <v>194</v>
      </c>
    </row>
    <row r="195" spans="1:1" x14ac:dyDescent="0.25">
      <c r="A195">
        <v>195</v>
      </c>
    </row>
    <row r="196" spans="1:1" x14ac:dyDescent="0.25">
      <c r="A196">
        <v>196</v>
      </c>
    </row>
    <row r="197" spans="1:1" x14ac:dyDescent="0.25">
      <c r="A197">
        <v>197</v>
      </c>
    </row>
    <row r="198" spans="1:1" x14ac:dyDescent="0.25">
      <c r="A198">
        <v>198</v>
      </c>
    </row>
    <row r="199" spans="1:1" x14ac:dyDescent="0.25">
      <c r="A199">
        <v>199</v>
      </c>
    </row>
    <row r="200" spans="1:1" x14ac:dyDescent="0.25">
      <c r="A200">
        <v>200</v>
      </c>
    </row>
    <row r="201" spans="1:1" x14ac:dyDescent="0.25">
      <c r="A201">
        <v>201</v>
      </c>
    </row>
    <row r="202" spans="1:1" x14ac:dyDescent="0.25">
      <c r="A202">
        <v>202</v>
      </c>
    </row>
    <row r="203" spans="1:1" x14ac:dyDescent="0.25">
      <c r="A203">
        <v>203</v>
      </c>
    </row>
    <row r="204" spans="1:1" x14ac:dyDescent="0.25">
      <c r="A204">
        <v>204</v>
      </c>
    </row>
    <row r="205" spans="1:1" x14ac:dyDescent="0.25">
      <c r="A205">
        <v>205</v>
      </c>
    </row>
    <row r="206" spans="1:1" x14ac:dyDescent="0.25">
      <c r="A206">
        <v>206</v>
      </c>
    </row>
    <row r="207" spans="1:1" x14ac:dyDescent="0.25">
      <c r="A207">
        <v>207</v>
      </c>
    </row>
    <row r="208" spans="1:1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  <row r="218" spans="1:1" x14ac:dyDescent="0.25">
      <c r="A218">
        <v>218</v>
      </c>
    </row>
    <row r="219" spans="1:1" x14ac:dyDescent="0.25">
      <c r="A219">
        <v>219</v>
      </c>
    </row>
    <row r="220" spans="1:1" x14ac:dyDescent="0.25">
      <c r="A220">
        <v>220</v>
      </c>
    </row>
    <row r="221" spans="1:1" x14ac:dyDescent="0.25">
      <c r="A221">
        <v>221</v>
      </c>
    </row>
    <row r="222" spans="1:1" x14ac:dyDescent="0.25">
      <c r="A222">
        <v>222</v>
      </c>
    </row>
    <row r="223" spans="1:1" x14ac:dyDescent="0.25">
      <c r="A223">
        <v>223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Game Schedule</vt:lpstr>
      <vt:lpstr>Week 14</vt:lpstr>
      <vt:lpstr>Week 13</vt:lpstr>
      <vt:lpstr>Week 12</vt:lpstr>
      <vt:lpstr>Week 11</vt:lpstr>
      <vt:lpstr>Week 10</vt:lpstr>
      <vt:lpstr>Week 09</vt:lpstr>
      <vt:lpstr>Week 08</vt:lpstr>
      <vt:lpstr>Week 07</vt:lpstr>
      <vt:lpstr>Week 06</vt:lpstr>
      <vt:lpstr>Week 05</vt:lpstr>
      <vt:lpstr>Week 04</vt:lpstr>
      <vt:lpstr>Week 03</vt:lpstr>
      <vt:lpstr>Week 02</vt:lpstr>
      <vt:lpstr>Week 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Hunt, Dan</dc:creator>
  <cp:lastModifiedBy>Hunt, Dan</cp:lastModifiedBy>
  <dcterms:created xsi:type="dcterms:W3CDTF">2012-12-05T18:14:22Z</dcterms:created>
  <dcterms:modified xsi:type="dcterms:W3CDTF">2012-12-13T00:07:40Z</dcterms:modified>
</cp:coreProperties>
</file>