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egan\AppData\Local\Programs\Python\Python38-32\COVID19-SIR-master\data\"/>
    </mc:Choice>
  </mc:AlternateContent>
  <xr:revisionPtr revIDLastSave="0" documentId="13_ncr:1_{71F9A1C5-CB8C-4957-A09F-F54CF09D5C7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ntal per dag region" sheetId="1" r:id="rId1"/>
    <sheet name="Antal avlidna per dag" sheetId="2" r:id="rId2"/>
    <sheet name="Antal intensivvårdade per dag" sheetId="3" r:id="rId3"/>
    <sheet name="Totalt antal per region" sheetId="4" r:id="rId4"/>
    <sheet name="Totalt antal per kön" sheetId="5" r:id="rId5"/>
    <sheet name="Totalt antal per åldersgrupp" sheetId="6" r:id="rId6"/>
    <sheet name="FOHM  9 Apr 20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K90" i="2" l="1"/>
  <c r="GK91" i="2"/>
  <c r="GI91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5" i="2"/>
  <c r="R4" i="2"/>
  <c r="R3" i="2"/>
  <c r="T9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3" i="2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4" i="2"/>
  <c r="E3" i="2"/>
  <c r="H3" i="2"/>
  <c r="J3" i="2"/>
  <c r="K3" i="2"/>
  <c r="L3" i="2"/>
  <c r="O3" i="2"/>
  <c r="Q3" i="2"/>
  <c r="U3" i="2"/>
  <c r="W3" i="2"/>
  <c r="X3" i="2"/>
  <c r="Z3" i="2"/>
  <c r="AA3" i="2"/>
  <c r="AC3" i="2"/>
  <c r="AD3" i="2"/>
  <c r="AF3" i="2"/>
  <c r="AG3" i="2"/>
  <c r="AI3" i="2"/>
  <c r="AJ3" i="2"/>
  <c r="AL3" i="2"/>
  <c r="AM3" i="2"/>
  <c r="AO3" i="2"/>
  <c r="AP3" i="2"/>
  <c r="AR3" i="2"/>
  <c r="AS3" i="2"/>
  <c r="AU3" i="2"/>
  <c r="AV3" i="2"/>
  <c r="AX3" i="2"/>
  <c r="AY3" i="2"/>
  <c r="BA3" i="2"/>
  <c r="BB3" i="2"/>
  <c r="BD3" i="2"/>
  <c r="BE3" i="2"/>
  <c r="BG3" i="2"/>
  <c r="BH3" i="2"/>
  <c r="BJ3" i="2"/>
  <c r="BK3" i="2"/>
  <c r="BM3" i="2"/>
  <c r="BN3" i="2"/>
  <c r="BP3" i="2"/>
  <c r="BQ3" i="2"/>
  <c r="BS3" i="2"/>
  <c r="BT3" i="2"/>
  <c r="BV3" i="2"/>
  <c r="BW3" i="2"/>
  <c r="BY3" i="2"/>
  <c r="BZ3" i="2"/>
  <c r="CB3" i="2"/>
  <c r="CC3" i="2"/>
  <c r="CE3" i="2"/>
  <c r="CF3" i="2"/>
  <c r="CH3" i="2"/>
  <c r="CI3" i="2"/>
  <c r="CK3" i="2"/>
  <c r="CL3" i="2"/>
  <c r="CN3" i="2"/>
  <c r="CO3" i="2"/>
  <c r="CQ3" i="2"/>
  <c r="CR3" i="2"/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4" i="2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GI90" i="2" l="1"/>
  <c r="AA4" i="2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4" i="2" s="1"/>
  <c r="GK89" i="2" l="1"/>
  <c r="GI89" i="2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4" i="2" l="1"/>
  <c r="X9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GU66" i="2"/>
  <c r="GW66" i="2" s="1"/>
  <c r="GY66" i="2" s="1"/>
  <c r="GS4" i="2"/>
  <c r="GU4" i="2" s="1"/>
  <c r="GW4" i="2" s="1"/>
  <c r="GY4" i="2" s="1"/>
  <c r="GS5" i="2"/>
  <c r="GU5" i="2" s="1"/>
  <c r="GW5" i="2" s="1"/>
  <c r="GY5" i="2" s="1"/>
  <c r="GS6" i="2"/>
  <c r="GU6" i="2" s="1"/>
  <c r="GW6" i="2" s="1"/>
  <c r="GY6" i="2" s="1"/>
  <c r="GS7" i="2"/>
  <c r="GU7" i="2" s="1"/>
  <c r="GW7" i="2" s="1"/>
  <c r="GY7" i="2" s="1"/>
  <c r="GS8" i="2"/>
  <c r="GU8" i="2" s="1"/>
  <c r="GW8" i="2" s="1"/>
  <c r="GY8" i="2" s="1"/>
  <c r="GS9" i="2"/>
  <c r="GU9" i="2" s="1"/>
  <c r="GW9" i="2" s="1"/>
  <c r="GY9" i="2" s="1"/>
  <c r="GS10" i="2"/>
  <c r="GU10" i="2" s="1"/>
  <c r="GW10" i="2" s="1"/>
  <c r="GY10" i="2" s="1"/>
  <c r="GS11" i="2"/>
  <c r="GU11" i="2" s="1"/>
  <c r="GW11" i="2" s="1"/>
  <c r="GY11" i="2" s="1"/>
  <c r="GS12" i="2"/>
  <c r="GU12" i="2" s="1"/>
  <c r="GW12" i="2" s="1"/>
  <c r="GY12" i="2" s="1"/>
  <c r="GS13" i="2"/>
  <c r="GU13" i="2" s="1"/>
  <c r="GW13" i="2" s="1"/>
  <c r="GY13" i="2" s="1"/>
  <c r="GS14" i="2"/>
  <c r="GU14" i="2" s="1"/>
  <c r="GW14" i="2" s="1"/>
  <c r="GY14" i="2" s="1"/>
  <c r="GS15" i="2"/>
  <c r="GU15" i="2" s="1"/>
  <c r="GW15" i="2" s="1"/>
  <c r="GY15" i="2" s="1"/>
  <c r="GS16" i="2"/>
  <c r="GU16" i="2" s="1"/>
  <c r="GW16" i="2" s="1"/>
  <c r="GY16" i="2" s="1"/>
  <c r="GS17" i="2"/>
  <c r="GU17" i="2" s="1"/>
  <c r="GW17" i="2" s="1"/>
  <c r="GY17" i="2" s="1"/>
  <c r="GS18" i="2"/>
  <c r="GU18" i="2" s="1"/>
  <c r="GW18" i="2" s="1"/>
  <c r="GY18" i="2" s="1"/>
  <c r="GS19" i="2"/>
  <c r="GU19" i="2" s="1"/>
  <c r="GW19" i="2" s="1"/>
  <c r="GY19" i="2" s="1"/>
  <c r="GS20" i="2"/>
  <c r="GU20" i="2" s="1"/>
  <c r="GW20" i="2" s="1"/>
  <c r="GY20" i="2" s="1"/>
  <c r="GS21" i="2"/>
  <c r="GU21" i="2" s="1"/>
  <c r="GW21" i="2" s="1"/>
  <c r="GY21" i="2" s="1"/>
  <c r="GS22" i="2"/>
  <c r="GU22" i="2" s="1"/>
  <c r="GW22" i="2" s="1"/>
  <c r="GY22" i="2" s="1"/>
  <c r="GS23" i="2"/>
  <c r="GU23" i="2" s="1"/>
  <c r="GW23" i="2" s="1"/>
  <c r="GY23" i="2" s="1"/>
  <c r="GS24" i="2"/>
  <c r="GU24" i="2" s="1"/>
  <c r="GW24" i="2" s="1"/>
  <c r="GY24" i="2" s="1"/>
  <c r="GS25" i="2"/>
  <c r="GU25" i="2" s="1"/>
  <c r="GW25" i="2" s="1"/>
  <c r="GY25" i="2" s="1"/>
  <c r="GS26" i="2"/>
  <c r="GU26" i="2" s="1"/>
  <c r="GW26" i="2" s="1"/>
  <c r="GY26" i="2" s="1"/>
  <c r="GS27" i="2"/>
  <c r="GU27" i="2" s="1"/>
  <c r="GW27" i="2" s="1"/>
  <c r="GY27" i="2" s="1"/>
  <c r="GS28" i="2"/>
  <c r="GU28" i="2" s="1"/>
  <c r="GW28" i="2" s="1"/>
  <c r="GY28" i="2" s="1"/>
  <c r="GS29" i="2"/>
  <c r="GU29" i="2" s="1"/>
  <c r="GW29" i="2" s="1"/>
  <c r="GY29" i="2" s="1"/>
  <c r="GS30" i="2"/>
  <c r="GU30" i="2" s="1"/>
  <c r="GW30" i="2" s="1"/>
  <c r="GY30" i="2" s="1"/>
  <c r="GS31" i="2"/>
  <c r="GU31" i="2" s="1"/>
  <c r="GW31" i="2" s="1"/>
  <c r="GY31" i="2" s="1"/>
  <c r="GS32" i="2"/>
  <c r="GU32" i="2" s="1"/>
  <c r="GW32" i="2" s="1"/>
  <c r="GY32" i="2" s="1"/>
  <c r="GS33" i="2"/>
  <c r="GU33" i="2" s="1"/>
  <c r="GW33" i="2" s="1"/>
  <c r="GY33" i="2" s="1"/>
  <c r="GS34" i="2"/>
  <c r="GU34" i="2" s="1"/>
  <c r="GW34" i="2" s="1"/>
  <c r="GY34" i="2" s="1"/>
  <c r="GS35" i="2"/>
  <c r="GU35" i="2" s="1"/>
  <c r="GW35" i="2" s="1"/>
  <c r="GY35" i="2" s="1"/>
  <c r="GS36" i="2"/>
  <c r="GU36" i="2" s="1"/>
  <c r="GW36" i="2" s="1"/>
  <c r="GY36" i="2" s="1"/>
  <c r="GS37" i="2"/>
  <c r="GU37" i="2" s="1"/>
  <c r="GW37" i="2" s="1"/>
  <c r="GY37" i="2" s="1"/>
  <c r="GS38" i="2"/>
  <c r="GU38" i="2" s="1"/>
  <c r="GW38" i="2" s="1"/>
  <c r="GY38" i="2" s="1"/>
  <c r="GS39" i="2"/>
  <c r="GU39" i="2" s="1"/>
  <c r="GW39" i="2" s="1"/>
  <c r="GY39" i="2" s="1"/>
  <c r="GS40" i="2"/>
  <c r="GU40" i="2" s="1"/>
  <c r="GW40" i="2" s="1"/>
  <c r="GY40" i="2" s="1"/>
  <c r="GS41" i="2"/>
  <c r="GU41" i="2" s="1"/>
  <c r="GW41" i="2" s="1"/>
  <c r="GY41" i="2" s="1"/>
  <c r="GS42" i="2"/>
  <c r="GU42" i="2" s="1"/>
  <c r="GW42" i="2" s="1"/>
  <c r="GY42" i="2" s="1"/>
  <c r="GS43" i="2"/>
  <c r="GU43" i="2" s="1"/>
  <c r="GW43" i="2" s="1"/>
  <c r="GY43" i="2" s="1"/>
  <c r="GS44" i="2"/>
  <c r="GU44" i="2" s="1"/>
  <c r="GW44" i="2" s="1"/>
  <c r="GY44" i="2" s="1"/>
  <c r="GS45" i="2"/>
  <c r="GU45" i="2" s="1"/>
  <c r="GW45" i="2" s="1"/>
  <c r="GY45" i="2" s="1"/>
  <c r="GS46" i="2"/>
  <c r="GU46" i="2" s="1"/>
  <c r="GW46" i="2" s="1"/>
  <c r="GY46" i="2" s="1"/>
  <c r="GS47" i="2"/>
  <c r="GU47" i="2" s="1"/>
  <c r="GW47" i="2" s="1"/>
  <c r="GY47" i="2" s="1"/>
  <c r="GS48" i="2"/>
  <c r="GU48" i="2" s="1"/>
  <c r="GW48" i="2" s="1"/>
  <c r="GY48" i="2" s="1"/>
  <c r="GS49" i="2"/>
  <c r="GU49" i="2" s="1"/>
  <c r="GW49" i="2" s="1"/>
  <c r="GY49" i="2" s="1"/>
  <c r="GS50" i="2"/>
  <c r="GU50" i="2" s="1"/>
  <c r="GW50" i="2" s="1"/>
  <c r="GY50" i="2" s="1"/>
  <c r="GS51" i="2"/>
  <c r="GU51" i="2" s="1"/>
  <c r="GW51" i="2" s="1"/>
  <c r="GY51" i="2" s="1"/>
  <c r="GS52" i="2"/>
  <c r="GU52" i="2" s="1"/>
  <c r="GW52" i="2" s="1"/>
  <c r="GY52" i="2" s="1"/>
  <c r="GS53" i="2"/>
  <c r="GU53" i="2" s="1"/>
  <c r="GW53" i="2" s="1"/>
  <c r="GY53" i="2" s="1"/>
  <c r="GS54" i="2"/>
  <c r="GU54" i="2" s="1"/>
  <c r="GW54" i="2" s="1"/>
  <c r="GY54" i="2" s="1"/>
  <c r="GS55" i="2"/>
  <c r="GU55" i="2" s="1"/>
  <c r="GW55" i="2" s="1"/>
  <c r="GY55" i="2" s="1"/>
  <c r="GS56" i="2"/>
  <c r="GU56" i="2" s="1"/>
  <c r="GW56" i="2" s="1"/>
  <c r="GY56" i="2" s="1"/>
  <c r="GS57" i="2"/>
  <c r="GU57" i="2" s="1"/>
  <c r="GW57" i="2" s="1"/>
  <c r="GY57" i="2" s="1"/>
  <c r="GS58" i="2"/>
  <c r="GU58" i="2" s="1"/>
  <c r="GW58" i="2" s="1"/>
  <c r="GY58" i="2" s="1"/>
  <c r="GS59" i="2"/>
  <c r="GU59" i="2" s="1"/>
  <c r="GW59" i="2" s="1"/>
  <c r="GY59" i="2" s="1"/>
  <c r="GS60" i="2"/>
  <c r="GU60" i="2" s="1"/>
  <c r="GW60" i="2" s="1"/>
  <c r="GY60" i="2" s="1"/>
  <c r="GS61" i="2"/>
  <c r="GU61" i="2" s="1"/>
  <c r="GW61" i="2" s="1"/>
  <c r="GY61" i="2" s="1"/>
  <c r="GS62" i="2"/>
  <c r="GU62" i="2" s="1"/>
  <c r="GW62" i="2" s="1"/>
  <c r="GY62" i="2" s="1"/>
  <c r="GS63" i="2"/>
  <c r="GU63" i="2" s="1"/>
  <c r="GW63" i="2" s="1"/>
  <c r="GY63" i="2" s="1"/>
  <c r="GS64" i="2"/>
  <c r="GU64" i="2" s="1"/>
  <c r="GW64" i="2" s="1"/>
  <c r="GY64" i="2" s="1"/>
  <c r="GS65" i="2"/>
  <c r="GU65" i="2" s="1"/>
  <c r="GW65" i="2" s="1"/>
  <c r="GY65" i="2" s="1"/>
  <c r="GS66" i="2"/>
  <c r="GS67" i="2"/>
  <c r="GU67" i="2" s="1"/>
  <c r="GW67" i="2" s="1"/>
  <c r="GY67" i="2" s="1"/>
  <c r="GS3" i="2"/>
  <c r="GI88" i="2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94" i="2" s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GI87" i="2" l="1"/>
  <c r="AG4" i="2" l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94" i="2" s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GM88" i="2" s="1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GI86" i="2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94" i="2" s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GM87" i="2" s="1"/>
  <c r="GI85" i="2"/>
  <c r="AM4" i="2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94" i="2" s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GM56" i="2" l="1"/>
  <c r="GM64" i="2"/>
  <c r="GM48" i="2"/>
  <c r="GM40" i="2"/>
  <c r="GM32" i="2"/>
  <c r="GM24" i="2"/>
  <c r="GM16" i="2"/>
  <c r="GM8" i="2"/>
  <c r="GM62" i="2"/>
  <c r="GM54" i="2"/>
  <c r="GM46" i="2"/>
  <c r="GM38" i="2"/>
  <c r="GM30" i="2"/>
  <c r="GM22" i="2"/>
  <c r="GM14" i="2"/>
  <c r="GM6" i="2"/>
  <c r="GM65" i="2"/>
  <c r="GM57" i="2"/>
  <c r="GM49" i="2"/>
  <c r="GM41" i="2"/>
  <c r="GM33" i="2"/>
  <c r="GM25" i="2"/>
  <c r="GM17" i="2"/>
  <c r="GM9" i="2"/>
  <c r="GR75" i="2"/>
  <c r="GM73" i="2"/>
  <c r="GR88" i="2"/>
  <c r="GM86" i="2"/>
  <c r="GR72" i="2"/>
  <c r="GM70" i="2"/>
  <c r="GM85" i="2"/>
  <c r="GR87" i="2"/>
  <c r="GM77" i="2"/>
  <c r="GR79" i="2"/>
  <c r="GR71" i="2"/>
  <c r="GM69" i="2"/>
  <c r="GM61" i="2"/>
  <c r="GM53" i="2"/>
  <c r="GM45" i="2"/>
  <c r="GM37" i="2"/>
  <c r="GM29" i="2"/>
  <c r="GM21" i="2"/>
  <c r="GM13" i="2"/>
  <c r="GM5" i="2"/>
  <c r="GM81" i="2"/>
  <c r="GR83" i="2"/>
  <c r="GR80" i="2"/>
  <c r="GM78" i="2"/>
  <c r="GR86" i="2"/>
  <c r="GM84" i="2"/>
  <c r="GM76" i="2"/>
  <c r="GR78" i="2"/>
  <c r="GR70" i="2"/>
  <c r="GM68" i="2"/>
  <c r="GM60" i="2"/>
  <c r="GM52" i="2"/>
  <c r="GM44" i="2"/>
  <c r="GM36" i="2"/>
  <c r="GM28" i="2"/>
  <c r="GM20" i="2"/>
  <c r="GM12" i="2"/>
  <c r="GM4" i="2"/>
  <c r="GR85" i="2"/>
  <c r="GM83" i="2"/>
  <c r="GM75" i="2"/>
  <c r="GR77" i="2"/>
  <c r="GR69" i="2"/>
  <c r="GM67" i="2"/>
  <c r="GM59" i="2"/>
  <c r="GM51" i="2"/>
  <c r="GM43" i="2"/>
  <c r="GM35" i="2"/>
  <c r="GM27" i="2"/>
  <c r="GM19" i="2"/>
  <c r="GM11" i="2"/>
  <c r="GM82" i="2"/>
  <c r="GR84" i="2"/>
  <c r="GR76" i="2"/>
  <c r="GM74" i="2"/>
  <c r="GM66" i="2"/>
  <c r="GR68" i="2"/>
  <c r="GM58" i="2"/>
  <c r="GM50" i="2"/>
  <c r="GM42" i="2"/>
  <c r="GM34" i="2"/>
  <c r="GM26" i="2"/>
  <c r="GM18" i="2"/>
  <c r="GM10" i="2"/>
  <c r="GM3" i="2"/>
  <c r="GM80" i="2"/>
  <c r="GR82" i="2"/>
  <c r="GR74" i="2"/>
  <c r="GM72" i="2"/>
  <c r="GM79" i="2"/>
  <c r="GR81" i="2"/>
  <c r="GR73" i="2"/>
  <c r="GM71" i="2"/>
  <c r="GM63" i="2"/>
  <c r="GM55" i="2"/>
  <c r="GM47" i="2"/>
  <c r="GM39" i="2"/>
  <c r="GM31" i="2"/>
  <c r="GM23" i="2"/>
  <c r="GM15" i="2"/>
  <c r="GM7" i="2"/>
  <c r="GI83" i="2"/>
  <c r="GI84" i="2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94" i="2" s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GY69" i="2" l="1"/>
  <c r="GY77" i="2"/>
  <c r="GY85" i="2"/>
  <c r="GY70" i="2"/>
  <c r="GY78" i="2"/>
  <c r="GY86" i="2"/>
  <c r="GY71" i="2"/>
  <c r="GY79" i="2"/>
  <c r="GY87" i="2"/>
  <c r="GY72" i="2"/>
  <c r="GY80" i="2"/>
  <c r="GY88" i="2"/>
  <c r="GY73" i="2"/>
  <c r="GY81" i="2"/>
  <c r="GY68" i="2"/>
  <c r="GY84" i="2"/>
  <c r="GY74" i="2"/>
  <c r="GY82" i="2"/>
  <c r="GY75" i="2"/>
  <c r="GY83" i="2"/>
  <c r="GY76" i="2"/>
  <c r="GI82" i="2"/>
  <c r="GK88" i="2" s="1"/>
  <c r="AS4" i="2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94" i="2" s="1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GU3" i="2" l="1"/>
  <c r="GI81" i="2"/>
  <c r="GK87" i="2" s="1"/>
  <c r="AV4" i="2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94" i="2" s="1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GQ68" i="2" s="1"/>
  <c r="AX62" i="2"/>
  <c r="AX63" i="2"/>
  <c r="AX64" i="2"/>
  <c r="AX65" i="2"/>
  <c r="GQ72" i="2" s="1"/>
  <c r="AX66" i="2"/>
  <c r="GQ73" i="2" s="1"/>
  <c r="AX67" i="2"/>
  <c r="GQ74" i="2" s="1"/>
  <c r="AX68" i="2"/>
  <c r="GQ75" i="2" s="1"/>
  <c r="AX69" i="2"/>
  <c r="GQ76" i="2" s="1"/>
  <c r="AX70" i="2"/>
  <c r="AX71" i="2"/>
  <c r="GQ78" i="2" s="1"/>
  <c r="AX72" i="2"/>
  <c r="GQ79" i="2" s="1"/>
  <c r="AX73" i="2"/>
  <c r="GQ80" i="2" s="1"/>
  <c r="AX74" i="2"/>
  <c r="GQ81" i="2" s="1"/>
  <c r="AX75" i="2"/>
  <c r="GQ82" i="2" s="1"/>
  <c r="AX76" i="2"/>
  <c r="AX77" i="2"/>
  <c r="GQ84" i="2" s="1"/>
  <c r="AX78" i="2"/>
  <c r="GQ85" i="2" s="1"/>
  <c r="AX79" i="2"/>
  <c r="GQ86" i="2" s="1"/>
  <c r="AX80" i="2"/>
  <c r="AX81" i="2"/>
  <c r="AX82" i="2"/>
  <c r="GQ87" i="2" l="1"/>
  <c r="GW68" i="2"/>
  <c r="GQ69" i="2"/>
  <c r="GQ88" i="2"/>
  <c r="GQ83" i="2"/>
  <c r="GQ77" i="2"/>
  <c r="GQ71" i="2"/>
  <c r="GQ70" i="2"/>
  <c r="GI80" i="2"/>
  <c r="GK86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94" i="2" s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GW78" i="2" l="1"/>
  <c r="GW83" i="2"/>
  <c r="GW88" i="2"/>
  <c r="GW70" i="2"/>
  <c r="GW75" i="2"/>
  <c r="GW80" i="2"/>
  <c r="GW77" i="2"/>
  <c r="GW72" i="2"/>
  <c r="GW82" i="2"/>
  <c r="GW87" i="2"/>
  <c r="GW85" i="2"/>
  <c r="GW74" i="2"/>
  <c r="GW79" i="2"/>
  <c r="GW84" i="2"/>
  <c r="GW71" i="2"/>
  <c r="GW76" i="2"/>
  <c r="GW81" i="2"/>
  <c r="GW86" i="2"/>
  <c r="GW69" i="2"/>
  <c r="GW7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GI79" i="2"/>
  <c r="GK85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5" i="2" s="1"/>
  <c r="BB76" i="2" s="1"/>
  <c r="BB77" i="2" s="1"/>
  <c r="BB78" i="2" s="1"/>
  <c r="BB79" i="2" s="1"/>
  <c r="BB80" i="2" s="1"/>
  <c r="BB94" i="2" s="1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D89" i="1"/>
  <c r="GI73" i="2"/>
  <c r="GI74" i="2"/>
  <c r="GI75" i="2"/>
  <c r="GI76" i="2"/>
  <c r="GI77" i="2"/>
  <c r="GI78" i="2"/>
  <c r="BE4" i="2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E54" i="2" s="1"/>
  <c r="BE55" i="2" s="1"/>
  <c r="BE56" i="2" s="1"/>
  <c r="BE57" i="2" s="1"/>
  <c r="BE58" i="2" s="1"/>
  <c r="BE59" i="2" s="1"/>
  <c r="BE60" i="2" s="1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E72" i="2" s="1"/>
  <c r="BE73" i="2" s="1"/>
  <c r="BE74" i="2" s="1"/>
  <c r="BE75" i="2" s="1"/>
  <c r="BE76" i="2" s="1"/>
  <c r="BE77" i="2" s="1"/>
  <c r="BE78" i="2" s="1"/>
  <c r="BE79" i="2" s="1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H4" i="2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K61" i="2" s="1"/>
  <c r="BK62" i="2" s="1"/>
  <c r="BK63" i="2" s="1"/>
  <c r="BK64" i="2" s="1"/>
  <c r="BK65" i="2" s="1"/>
  <c r="BK66" i="2" s="1"/>
  <c r="BK67" i="2" s="1"/>
  <c r="BK68" i="2" s="1"/>
  <c r="BK69" i="2" s="1"/>
  <c r="BK70" i="2" s="1"/>
  <c r="BK71" i="2" s="1"/>
  <c r="BK72" i="2" s="1"/>
  <c r="BK73" i="2" s="1"/>
  <c r="BK74" i="2" s="1"/>
  <c r="BK75" i="2" s="1"/>
  <c r="BK76" i="2" s="1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GK84" i="2" l="1"/>
  <c r="GK81" i="2"/>
  <c r="GK82" i="2"/>
  <c r="GK80" i="2"/>
  <c r="GK79" i="2"/>
  <c r="GK83" i="2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N23" i="2" s="1"/>
  <c r="BN24" i="2" s="1"/>
  <c r="BN25" i="2" s="1"/>
  <c r="BN26" i="2" s="1"/>
  <c r="BN27" i="2" s="1"/>
  <c r="BN28" i="2" s="1"/>
  <c r="BN29" i="2" s="1"/>
  <c r="BN30" i="2" s="1"/>
  <c r="BN31" i="2" s="1"/>
  <c r="BN32" i="2" s="1"/>
  <c r="BN33" i="2" s="1"/>
  <c r="BN34" i="2" s="1"/>
  <c r="BN35" i="2" s="1"/>
  <c r="BN36" i="2" s="1"/>
  <c r="BN37" i="2" s="1"/>
  <c r="BN38" i="2" s="1"/>
  <c r="BN39" i="2" s="1"/>
  <c r="BN40" i="2" s="1"/>
  <c r="BN41" i="2" s="1"/>
  <c r="BN42" i="2" s="1"/>
  <c r="BN43" i="2" s="1"/>
  <c r="BN44" i="2" s="1"/>
  <c r="BN45" i="2" s="1"/>
  <c r="BN46" i="2" s="1"/>
  <c r="BN47" i="2" s="1"/>
  <c r="BN48" i="2" s="1"/>
  <c r="BN49" i="2" s="1"/>
  <c r="BN50" i="2" s="1"/>
  <c r="BN51" i="2" s="1"/>
  <c r="BN52" i="2" s="1"/>
  <c r="BN53" i="2" s="1"/>
  <c r="BN54" i="2" s="1"/>
  <c r="BN55" i="2" s="1"/>
  <c r="BN56" i="2" s="1"/>
  <c r="BN57" i="2" s="1"/>
  <c r="BN58" i="2" s="1"/>
  <c r="BN59" i="2" s="1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N72" i="2" s="1"/>
  <c r="BN73" i="2" s="1"/>
  <c r="BN74" i="2" s="1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Q4" i="2"/>
  <c r="BQ5" i="2" s="1"/>
  <c r="BQ6" i="2" s="1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Q44" i="2" s="1"/>
  <c r="BQ45" i="2" s="1"/>
  <c r="BQ46" i="2" s="1"/>
  <c r="BQ47" i="2" s="1"/>
  <c r="BQ48" i="2" s="1"/>
  <c r="BQ49" i="2" s="1"/>
  <c r="BQ50" i="2" s="1"/>
  <c r="BQ51" i="2" s="1"/>
  <c r="BQ52" i="2" s="1"/>
  <c r="BQ53" i="2" s="1"/>
  <c r="BQ54" i="2" s="1"/>
  <c r="BQ55" i="2" s="1"/>
  <c r="BQ56" i="2" s="1"/>
  <c r="BQ57" i="2" s="1"/>
  <c r="BQ58" i="2" s="1"/>
  <c r="BQ59" i="2" s="1"/>
  <c r="BQ60" i="2" s="1"/>
  <c r="BQ61" i="2" s="1"/>
  <c r="BQ62" i="2" s="1"/>
  <c r="BQ63" i="2" s="1"/>
  <c r="BQ64" i="2" s="1"/>
  <c r="BQ65" i="2" s="1"/>
  <c r="BQ66" i="2" s="1"/>
  <c r="BQ67" i="2" s="1"/>
  <c r="BQ68" i="2" s="1"/>
  <c r="BQ69" i="2" s="1"/>
  <c r="BQ70" i="2" s="1"/>
  <c r="BQ71" i="2" s="1"/>
  <c r="BQ72" i="2" s="1"/>
  <c r="BQ73" i="2" s="1"/>
  <c r="BQ94" i="2" s="1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N47" i="2"/>
  <c r="GI72" i="2"/>
  <c r="GK78" i="2" s="1"/>
  <c r="N69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70" i="2"/>
  <c r="N71" i="2"/>
  <c r="N7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BT4" i="2"/>
  <c r="BT5" i="2" s="1"/>
  <c r="BT6" i="2" s="1"/>
  <c r="BT7" i="2" s="1"/>
  <c r="BT8" i="2" s="1"/>
  <c r="BT9" i="2" s="1"/>
  <c r="BT10" i="2" s="1"/>
  <c r="BT11" i="2" s="1"/>
  <c r="BT12" i="2" s="1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T23" i="2" s="1"/>
  <c r="BT24" i="2" s="1"/>
  <c r="BT25" i="2" s="1"/>
  <c r="BT26" i="2" s="1"/>
  <c r="BT27" i="2" s="1"/>
  <c r="BT28" i="2" s="1"/>
  <c r="BT29" i="2" s="1"/>
  <c r="BT30" i="2" s="1"/>
  <c r="BT31" i="2" s="1"/>
  <c r="BT32" i="2" s="1"/>
  <c r="BT33" i="2" s="1"/>
  <c r="BT34" i="2" s="1"/>
  <c r="BT35" i="2" s="1"/>
  <c r="BT36" i="2" s="1"/>
  <c r="BT37" i="2" s="1"/>
  <c r="BT38" i="2" s="1"/>
  <c r="BT39" i="2" s="1"/>
  <c r="BT40" i="2" s="1"/>
  <c r="BT41" i="2" s="1"/>
  <c r="BT42" i="2" s="1"/>
  <c r="BT43" i="2" s="1"/>
  <c r="BT44" i="2" s="1"/>
  <c r="BT45" i="2" s="1"/>
  <c r="BT46" i="2" s="1"/>
  <c r="BT47" i="2" s="1"/>
  <c r="BT48" i="2" s="1"/>
  <c r="BT49" i="2" s="1"/>
  <c r="BT50" i="2" s="1"/>
  <c r="BT51" i="2" s="1"/>
  <c r="BT52" i="2" s="1"/>
  <c r="BT53" i="2" s="1"/>
  <c r="BT54" i="2" s="1"/>
  <c r="BT55" i="2" s="1"/>
  <c r="BT56" i="2" s="1"/>
  <c r="BT57" i="2" s="1"/>
  <c r="BT58" i="2" s="1"/>
  <c r="BT59" i="2" s="1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T72" i="2" s="1"/>
  <c r="BT73" i="2" s="1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GI71" i="2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94" i="2" s="1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GI69" i="2"/>
  <c r="GI70" i="2"/>
  <c r="GI68" i="2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17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3" i="2" s="1"/>
  <c r="BZ54" i="2" s="1"/>
  <c r="BZ55" i="2" s="1"/>
  <c r="BZ56" i="2" s="1"/>
  <c r="BZ57" i="2" s="1"/>
  <c r="BZ58" i="2" s="1"/>
  <c r="BZ59" i="2" s="1"/>
  <c r="BZ60" i="2" s="1"/>
  <c r="BZ61" i="2" s="1"/>
  <c r="BZ62" i="2" s="1"/>
  <c r="BZ63" i="2" s="1"/>
  <c r="BZ64" i="2" s="1"/>
  <c r="BZ65" i="2" s="1"/>
  <c r="BZ66" i="2" s="1"/>
  <c r="BZ67" i="2" s="1"/>
  <c r="BZ68" i="2" s="1"/>
  <c r="BZ69" i="2" s="1"/>
  <c r="BZ70" i="2" s="1"/>
  <c r="BZ71" i="2" s="1"/>
  <c r="BZ94" i="2" s="1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C23" i="2" s="1"/>
  <c r="CC24" i="2" s="1"/>
  <c r="CC25" i="2" s="1"/>
  <c r="CC26" i="2" s="1"/>
  <c r="CC27" i="2" s="1"/>
  <c r="CC28" i="2" s="1"/>
  <c r="CC29" i="2" s="1"/>
  <c r="CC30" i="2" s="1"/>
  <c r="CC31" i="2" s="1"/>
  <c r="CC32" i="2" s="1"/>
  <c r="CC33" i="2" s="1"/>
  <c r="CC34" i="2" s="1"/>
  <c r="CC35" i="2" s="1"/>
  <c r="CC36" i="2" s="1"/>
  <c r="CC37" i="2" s="1"/>
  <c r="CC38" i="2" s="1"/>
  <c r="CC39" i="2" s="1"/>
  <c r="CC40" i="2" s="1"/>
  <c r="CC41" i="2" s="1"/>
  <c r="CC42" i="2" s="1"/>
  <c r="CC43" i="2" s="1"/>
  <c r="CC44" i="2" s="1"/>
  <c r="CC45" i="2" s="1"/>
  <c r="CC46" i="2" s="1"/>
  <c r="CC47" i="2" s="1"/>
  <c r="CC48" i="2" s="1"/>
  <c r="CC49" i="2" s="1"/>
  <c r="CC50" i="2" s="1"/>
  <c r="CC51" i="2" s="1"/>
  <c r="CC52" i="2" s="1"/>
  <c r="CC53" i="2" s="1"/>
  <c r="CC54" i="2" s="1"/>
  <c r="CC55" i="2" s="1"/>
  <c r="CC56" i="2" s="1"/>
  <c r="CC57" i="2" s="1"/>
  <c r="CC58" i="2" s="1"/>
  <c r="CC59" i="2" s="1"/>
  <c r="CC60" i="2" s="1"/>
  <c r="CC61" i="2" s="1"/>
  <c r="CC62" i="2" s="1"/>
  <c r="CC63" i="2" s="1"/>
  <c r="CC64" i="2" s="1"/>
  <c r="CC65" i="2" s="1"/>
  <c r="CC66" i="2" s="1"/>
  <c r="CC67" i="2" s="1"/>
  <c r="CC68" i="2" s="1"/>
  <c r="CC94" i="2" s="1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GP80" i="2" l="1"/>
  <c r="GP72" i="2"/>
  <c r="GP68" i="2"/>
  <c r="GU68" i="2" s="1"/>
  <c r="GP82" i="2"/>
  <c r="GP74" i="2"/>
  <c r="GP87" i="2"/>
  <c r="GP79" i="2"/>
  <c r="GP71" i="2"/>
  <c r="GP88" i="2"/>
  <c r="GP86" i="2"/>
  <c r="GP78" i="2"/>
  <c r="GP70" i="2"/>
  <c r="GP85" i="2"/>
  <c r="GP77" i="2"/>
  <c r="GP69" i="2"/>
  <c r="GP76" i="2"/>
  <c r="GP84" i="2"/>
  <c r="GP83" i="2"/>
  <c r="GP75" i="2"/>
  <c r="GP81" i="2"/>
  <c r="GP73" i="2"/>
  <c r="GK74" i="2"/>
  <c r="GK76" i="2"/>
  <c r="GK75" i="2"/>
  <c r="GK77" i="2"/>
  <c r="GI67" i="2"/>
  <c r="GK73" i="2" s="1"/>
  <c r="CH68" i="2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F23" i="2" s="1"/>
  <c r="CF24" i="2" s="1"/>
  <c r="CF25" i="2" s="1"/>
  <c r="CF26" i="2" s="1"/>
  <c r="CF27" i="2" s="1"/>
  <c r="CF28" i="2" s="1"/>
  <c r="CF29" i="2" s="1"/>
  <c r="CF30" i="2" s="1"/>
  <c r="CF31" i="2" s="1"/>
  <c r="CF32" i="2" s="1"/>
  <c r="CF33" i="2" s="1"/>
  <c r="CF34" i="2" s="1"/>
  <c r="CF35" i="2" s="1"/>
  <c r="CF36" i="2" s="1"/>
  <c r="CF37" i="2" s="1"/>
  <c r="CF38" i="2" s="1"/>
  <c r="CF39" i="2" s="1"/>
  <c r="CF40" i="2" s="1"/>
  <c r="CF41" i="2" s="1"/>
  <c r="CF42" i="2" s="1"/>
  <c r="CF43" i="2" s="1"/>
  <c r="CF44" i="2" s="1"/>
  <c r="CF45" i="2" s="1"/>
  <c r="CF46" i="2" s="1"/>
  <c r="CF47" i="2" s="1"/>
  <c r="CF48" i="2" s="1"/>
  <c r="CF49" i="2" s="1"/>
  <c r="CF50" i="2" s="1"/>
  <c r="CF51" i="2" s="1"/>
  <c r="CF52" i="2" s="1"/>
  <c r="CF53" i="2" s="1"/>
  <c r="CF54" i="2" s="1"/>
  <c r="CF55" i="2" s="1"/>
  <c r="CF56" i="2" s="1"/>
  <c r="CF57" i="2" s="1"/>
  <c r="CF58" i="2" s="1"/>
  <c r="CF59" i="2" s="1"/>
  <c r="CF60" i="2" s="1"/>
  <c r="CF61" i="2" s="1"/>
  <c r="CF62" i="2" s="1"/>
  <c r="CF63" i="2" s="1"/>
  <c r="CF64" i="2" s="1"/>
  <c r="CF65" i="2" s="1"/>
  <c r="CF66" i="2" s="1"/>
  <c r="CF67" i="2" s="1"/>
  <c r="CF68" i="2" s="1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GU69" i="2" l="1"/>
  <c r="GU74" i="2"/>
  <c r="GU87" i="2"/>
  <c r="GU82" i="2"/>
  <c r="GU71" i="2"/>
  <c r="GU84" i="2"/>
  <c r="GU73" i="2"/>
  <c r="GU78" i="2"/>
  <c r="GU76" i="2"/>
  <c r="GU88" i="2"/>
  <c r="GU85" i="2"/>
  <c r="GU81" i="2"/>
  <c r="GU86" i="2"/>
  <c r="GU70" i="2"/>
  <c r="GU83" i="2"/>
  <c r="GU80" i="2"/>
  <c r="GU79" i="2"/>
  <c r="GU75" i="2"/>
  <c r="GU72" i="2"/>
  <c r="GU77" i="2"/>
  <c r="GI66" i="2"/>
  <c r="GK72" i="2" s="1"/>
  <c r="CI4" i="2"/>
  <c r="CI5" i="2" s="1"/>
  <c r="CI6" i="2" s="1"/>
  <c r="CI7" i="2" s="1"/>
  <c r="CI8" i="2" s="1"/>
  <c r="CI9" i="2" s="1"/>
  <c r="CI10" i="2" s="1"/>
  <c r="CI11" i="2" s="1"/>
  <c r="CI12" i="2" s="1"/>
  <c r="CI13" i="2" s="1"/>
  <c r="CI14" i="2" s="1"/>
  <c r="CI15" i="2" s="1"/>
  <c r="CI16" i="2" s="1"/>
  <c r="CI17" i="2" s="1"/>
  <c r="CI18" i="2" s="1"/>
  <c r="CI19" i="2" s="1"/>
  <c r="CI20" i="2" s="1"/>
  <c r="CI21" i="2" s="1"/>
  <c r="CI22" i="2" s="1"/>
  <c r="CI23" i="2" s="1"/>
  <c r="CI24" i="2" s="1"/>
  <c r="CI25" i="2" s="1"/>
  <c r="CI26" i="2" s="1"/>
  <c r="CI27" i="2" s="1"/>
  <c r="CI28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I44" i="2" s="1"/>
  <c r="CI45" i="2" s="1"/>
  <c r="CI46" i="2" s="1"/>
  <c r="CI47" i="2" s="1"/>
  <c r="CI48" i="2" s="1"/>
  <c r="CI49" i="2" s="1"/>
  <c r="CI50" i="2" s="1"/>
  <c r="CI51" i="2" s="1"/>
  <c r="CI52" i="2" s="1"/>
  <c r="CI53" i="2" s="1"/>
  <c r="CI54" i="2" s="1"/>
  <c r="CI55" i="2" s="1"/>
  <c r="CI56" i="2" s="1"/>
  <c r="CI57" i="2" s="1"/>
  <c r="CI58" i="2" s="1"/>
  <c r="CI59" i="2" s="1"/>
  <c r="CI60" i="2" s="1"/>
  <c r="CI61" i="2" s="1"/>
  <c r="CI62" i="2" s="1"/>
  <c r="CI63" i="2" s="1"/>
  <c r="CI64" i="2" s="1"/>
  <c r="CI65" i="2" s="1"/>
  <c r="CI66" i="2" s="1"/>
  <c r="CI67" i="2" s="1"/>
  <c r="CI94" i="2" s="1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GI65" i="2"/>
  <c r="CL4" i="2"/>
  <c r="CL5" i="2" s="1"/>
  <c r="CL6" i="2" s="1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5" i="2" s="1"/>
  <c r="CL56" i="2" s="1"/>
  <c r="CL57" i="2" s="1"/>
  <c r="CL58" i="2" s="1"/>
  <c r="CL59" i="2" s="1"/>
  <c r="CL60" i="2" s="1"/>
  <c r="CL61" i="2" s="1"/>
  <c r="CL62" i="2" s="1"/>
  <c r="CL63" i="2" s="1"/>
  <c r="CL64" i="2" s="1"/>
  <c r="CL65" i="2" s="1"/>
  <c r="CL66" i="2" s="1"/>
  <c r="CL94" i="2" s="1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GK71" i="2" l="1"/>
  <c r="GI63" i="2"/>
  <c r="GI64" i="2"/>
  <c r="GK70" i="2" s="1"/>
  <c r="CO4" i="2"/>
  <c r="CO5" i="2" s="1"/>
  <c r="CO6" i="2" s="1"/>
  <c r="CO7" i="2" s="1"/>
  <c r="CO8" i="2" s="1"/>
  <c r="CO9" i="2" s="1"/>
  <c r="CO10" i="2" s="1"/>
  <c r="CO11" i="2" s="1"/>
  <c r="CO12" i="2" s="1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O23" i="2" s="1"/>
  <c r="CO24" i="2" s="1"/>
  <c r="CO25" i="2" s="1"/>
  <c r="CO26" i="2" s="1"/>
  <c r="CO27" i="2" s="1"/>
  <c r="CO28" i="2" s="1"/>
  <c r="CO29" i="2" s="1"/>
  <c r="CO30" i="2" s="1"/>
  <c r="CO31" i="2" s="1"/>
  <c r="CO32" i="2" s="1"/>
  <c r="CO33" i="2" s="1"/>
  <c r="CO34" i="2" s="1"/>
  <c r="CO35" i="2" s="1"/>
  <c r="CO36" i="2" s="1"/>
  <c r="CO37" i="2" s="1"/>
  <c r="CO38" i="2" s="1"/>
  <c r="CO39" i="2" s="1"/>
  <c r="CO40" i="2" s="1"/>
  <c r="CO41" i="2" s="1"/>
  <c r="CO42" i="2" s="1"/>
  <c r="CO43" i="2" s="1"/>
  <c r="CO44" i="2" s="1"/>
  <c r="CO45" i="2" s="1"/>
  <c r="CO46" i="2" s="1"/>
  <c r="CO47" i="2" s="1"/>
  <c r="CO48" i="2" s="1"/>
  <c r="CO49" i="2" s="1"/>
  <c r="CO50" i="2" s="1"/>
  <c r="CO51" i="2" s="1"/>
  <c r="CO52" i="2" s="1"/>
  <c r="CO53" i="2" s="1"/>
  <c r="CO54" i="2" s="1"/>
  <c r="CO55" i="2" s="1"/>
  <c r="CO56" i="2" s="1"/>
  <c r="CO57" i="2" s="1"/>
  <c r="CO58" i="2" s="1"/>
  <c r="CO59" i="2" s="1"/>
  <c r="CO60" i="2" s="1"/>
  <c r="CO61" i="2" s="1"/>
  <c r="CO62" i="2" s="1"/>
  <c r="CO63" i="2" s="1"/>
  <c r="CO64" i="2" s="1"/>
  <c r="CO65" i="2" s="1"/>
  <c r="CO94" i="2" s="1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GK69" i="2" l="1"/>
  <c r="CR4" i="2"/>
  <c r="CR5" i="2" s="1"/>
  <c r="CR6" i="2" s="1"/>
  <c r="CR7" i="2" s="1"/>
  <c r="CR8" i="2" s="1"/>
  <c r="CR9" i="2" s="1"/>
  <c r="CR10" i="2" s="1"/>
  <c r="CR11" i="2" s="1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R23" i="2" s="1"/>
  <c r="CR24" i="2" s="1"/>
  <c r="CR25" i="2" s="1"/>
  <c r="CR26" i="2" s="1"/>
  <c r="CR27" i="2" s="1"/>
  <c r="CR28" i="2" s="1"/>
  <c r="CR29" i="2" s="1"/>
  <c r="CR30" i="2" s="1"/>
  <c r="CR31" i="2" s="1"/>
  <c r="CR32" i="2" s="1"/>
  <c r="CR33" i="2" s="1"/>
  <c r="CR34" i="2" s="1"/>
  <c r="CR35" i="2" s="1"/>
  <c r="CR36" i="2" s="1"/>
  <c r="CR37" i="2" s="1"/>
  <c r="CR38" i="2" s="1"/>
  <c r="CR39" i="2" s="1"/>
  <c r="CR40" i="2" s="1"/>
  <c r="CR41" i="2" s="1"/>
  <c r="CR42" i="2" s="1"/>
  <c r="CR43" i="2" s="1"/>
  <c r="CR44" i="2" s="1"/>
  <c r="CR45" i="2" s="1"/>
  <c r="CR46" i="2" s="1"/>
  <c r="CR47" i="2" s="1"/>
  <c r="CR48" i="2" s="1"/>
  <c r="CR49" i="2" s="1"/>
  <c r="CR50" i="2" s="1"/>
  <c r="CR51" i="2" s="1"/>
  <c r="CR52" i="2" s="1"/>
  <c r="CR53" i="2" s="1"/>
  <c r="CR54" i="2" s="1"/>
  <c r="CR55" i="2" s="1"/>
  <c r="CR56" i="2" s="1"/>
  <c r="CR57" i="2" s="1"/>
  <c r="CR58" i="2" s="1"/>
  <c r="CR59" i="2" s="1"/>
  <c r="CR60" i="2" s="1"/>
  <c r="CR61" i="2" s="1"/>
  <c r="CR62" i="2" s="1"/>
  <c r="CR63" i="2" s="1"/>
  <c r="CR64" i="2" s="1"/>
  <c r="CR94" i="2" s="1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3" i="2"/>
  <c r="GI61" i="2"/>
  <c r="GI62" i="2"/>
  <c r="GK68" i="2" s="1"/>
  <c r="GK67" i="2" l="1"/>
  <c r="CU3" i="2"/>
  <c r="CU4" i="2" s="1"/>
  <c r="CU5" i="2" s="1"/>
  <c r="CU6" i="2" s="1"/>
  <c r="CU7" i="2" s="1"/>
  <c r="CU8" i="2" s="1"/>
  <c r="CU9" i="2" s="1"/>
  <c r="CU10" i="2" s="1"/>
  <c r="CU11" i="2" s="1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CU23" i="2" s="1"/>
  <c r="CU24" i="2" s="1"/>
  <c r="CU25" i="2" s="1"/>
  <c r="CU26" i="2" s="1"/>
  <c r="CU27" i="2" s="1"/>
  <c r="CU28" i="2" s="1"/>
  <c r="CU29" i="2" s="1"/>
  <c r="CU30" i="2" s="1"/>
  <c r="CU31" i="2" s="1"/>
  <c r="CU32" i="2" s="1"/>
  <c r="CU33" i="2" s="1"/>
  <c r="CU34" i="2" s="1"/>
  <c r="CU35" i="2" s="1"/>
  <c r="CU36" i="2" s="1"/>
  <c r="CU37" i="2" s="1"/>
  <c r="CU38" i="2" s="1"/>
  <c r="CU39" i="2" s="1"/>
  <c r="CU40" i="2" s="1"/>
  <c r="CU41" i="2" s="1"/>
  <c r="CU42" i="2" s="1"/>
  <c r="CU43" i="2" s="1"/>
  <c r="CU44" i="2" s="1"/>
  <c r="CU45" i="2" s="1"/>
  <c r="CU46" i="2" s="1"/>
  <c r="CU47" i="2" s="1"/>
  <c r="CU48" i="2" s="1"/>
  <c r="CU49" i="2" s="1"/>
  <c r="CU50" i="2" s="1"/>
  <c r="CU51" i="2" s="1"/>
  <c r="CU52" i="2" s="1"/>
  <c r="CU53" i="2" s="1"/>
  <c r="CU54" i="2" s="1"/>
  <c r="CU55" i="2" s="1"/>
  <c r="CU56" i="2" s="1"/>
  <c r="CU57" i="2" s="1"/>
  <c r="CU58" i="2" s="1"/>
  <c r="CU59" i="2" s="1"/>
  <c r="CU60" i="2" s="1"/>
  <c r="CU61" i="2" s="1"/>
  <c r="CU62" i="2" s="1"/>
  <c r="CU63" i="2" s="1"/>
  <c r="CU94" i="2" s="1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3" i="2"/>
  <c r="FL3" i="2"/>
  <c r="FL4" i="2" s="1"/>
  <c r="FL5" i="2" s="1"/>
  <c r="FL6" i="2" s="1"/>
  <c r="FL7" i="2" s="1"/>
  <c r="FL8" i="2" s="1"/>
  <c r="FL9" i="2" s="1"/>
  <c r="FL10" i="2" s="1"/>
  <c r="FL11" i="2" s="1"/>
  <c r="FL12" i="2" s="1"/>
  <c r="FL13" i="2" s="1"/>
  <c r="FL14" i="2" s="1"/>
  <c r="FL15" i="2" s="1"/>
  <c r="FL16" i="2" s="1"/>
  <c r="FL17" i="2" s="1"/>
  <c r="FL18" i="2" s="1"/>
  <c r="FL19" i="2" s="1"/>
  <c r="FL20" i="2" s="1"/>
  <c r="FL21" i="2" s="1"/>
  <c r="FL22" i="2" s="1"/>
  <c r="FL23" i="2" s="1"/>
  <c r="FL24" i="2" s="1"/>
  <c r="FL25" i="2" s="1"/>
  <c r="FL26" i="2" s="1"/>
  <c r="FL27" i="2" s="1"/>
  <c r="FL28" i="2" s="1"/>
  <c r="FL29" i="2" s="1"/>
  <c r="FL30" i="2" s="1"/>
  <c r="FL31" i="2" s="1"/>
  <c r="FL32" i="2" s="1"/>
  <c r="FL33" i="2" s="1"/>
  <c r="FL34" i="2" s="1"/>
  <c r="FL35" i="2" s="1"/>
  <c r="FL36" i="2" s="1"/>
  <c r="CX3" i="2" l="1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X23" i="2" s="1"/>
  <c r="CX24" i="2" s="1"/>
  <c r="CX25" i="2" s="1"/>
  <c r="CX26" i="2" s="1"/>
  <c r="CX27" i="2" s="1"/>
  <c r="CX28" i="2" s="1"/>
  <c r="CX29" i="2" s="1"/>
  <c r="CX30" i="2" s="1"/>
  <c r="CX31" i="2" s="1"/>
  <c r="CX32" i="2" s="1"/>
  <c r="CX33" i="2" s="1"/>
  <c r="CX34" i="2" s="1"/>
  <c r="CX35" i="2" s="1"/>
  <c r="CX36" i="2" s="1"/>
  <c r="CX37" i="2" s="1"/>
  <c r="CX38" i="2" s="1"/>
  <c r="CX39" i="2" s="1"/>
  <c r="CX40" i="2" s="1"/>
  <c r="CX41" i="2" s="1"/>
  <c r="CX42" i="2" s="1"/>
  <c r="CX43" i="2" s="1"/>
  <c r="CX44" i="2" s="1"/>
  <c r="CX45" i="2" s="1"/>
  <c r="CX46" i="2" s="1"/>
  <c r="CX47" i="2" s="1"/>
  <c r="CX48" i="2" s="1"/>
  <c r="CX49" i="2" s="1"/>
  <c r="CX50" i="2" s="1"/>
  <c r="CX51" i="2" s="1"/>
  <c r="CX52" i="2" s="1"/>
  <c r="CX53" i="2" s="1"/>
  <c r="CX54" i="2" s="1"/>
  <c r="CX55" i="2" s="1"/>
  <c r="CX56" i="2" s="1"/>
  <c r="CX57" i="2" s="1"/>
  <c r="CX58" i="2" s="1"/>
  <c r="CX59" i="2" s="1"/>
  <c r="CX60" i="2" s="1"/>
  <c r="CX61" i="2" s="1"/>
  <c r="CX62" i="2" s="1"/>
  <c r="CX94" i="2" s="1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3" i="2"/>
  <c r="GI60" i="2" l="1"/>
  <c r="GK66" i="2" s="1"/>
  <c r="DA3" i="2"/>
  <c r="DA4" i="2" s="1"/>
  <c r="DA5" i="2" s="1"/>
  <c r="DA6" i="2" s="1"/>
  <c r="DA7" i="2" s="1"/>
  <c r="DA8" i="2" s="1"/>
  <c r="DA9" i="2" s="1"/>
  <c r="DA10" i="2" s="1"/>
  <c r="DA11" i="2" s="1"/>
  <c r="DA12" i="2" s="1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A23" i="2" s="1"/>
  <c r="DA24" i="2" s="1"/>
  <c r="DA25" i="2" s="1"/>
  <c r="DA26" i="2" s="1"/>
  <c r="DA27" i="2" s="1"/>
  <c r="DA28" i="2" s="1"/>
  <c r="DA29" i="2" s="1"/>
  <c r="DA30" i="2" s="1"/>
  <c r="DA31" i="2" s="1"/>
  <c r="DA32" i="2" s="1"/>
  <c r="DA33" i="2" s="1"/>
  <c r="DA34" i="2" s="1"/>
  <c r="DA35" i="2" s="1"/>
  <c r="DA36" i="2" s="1"/>
  <c r="DA37" i="2" s="1"/>
  <c r="DA38" i="2" s="1"/>
  <c r="DA39" i="2" s="1"/>
  <c r="DA40" i="2" s="1"/>
  <c r="DA41" i="2" s="1"/>
  <c r="DA42" i="2" s="1"/>
  <c r="DA43" i="2" s="1"/>
  <c r="DA44" i="2" s="1"/>
  <c r="DA45" i="2" s="1"/>
  <c r="DA46" i="2" s="1"/>
  <c r="DA47" i="2" s="1"/>
  <c r="DA48" i="2" s="1"/>
  <c r="DA49" i="2" s="1"/>
  <c r="DA50" i="2" s="1"/>
  <c r="DA51" i="2" s="1"/>
  <c r="DA52" i="2" s="1"/>
  <c r="DA53" i="2" s="1"/>
  <c r="DA54" i="2" s="1"/>
  <c r="DA55" i="2" s="1"/>
  <c r="DA56" i="2" s="1"/>
  <c r="DA57" i="2" s="1"/>
  <c r="DA58" i="2" s="1"/>
  <c r="DA59" i="2" s="1"/>
  <c r="DA60" i="2" s="1"/>
  <c r="DA61" i="2" s="1"/>
  <c r="DA94" i="2" s="1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3" i="2"/>
  <c r="GA3" i="2" l="1"/>
  <c r="GA4" i="2" s="1"/>
  <c r="GA5" i="2" s="1"/>
  <c r="GA6" i="2" s="1"/>
  <c r="GA7" i="2" s="1"/>
  <c r="GA8" i="2" s="1"/>
  <c r="GA9" i="2" s="1"/>
  <c r="GA10" i="2" s="1"/>
  <c r="GA11" i="2" s="1"/>
  <c r="GA12" i="2" s="1"/>
  <c r="GA13" i="2" s="1"/>
  <c r="GA14" i="2" s="1"/>
  <c r="GA15" i="2" s="1"/>
  <c r="GA16" i="2" s="1"/>
  <c r="GA17" i="2" s="1"/>
  <c r="GA18" i="2" s="1"/>
  <c r="GA19" i="2" s="1"/>
  <c r="GA20" i="2" s="1"/>
  <c r="GA21" i="2" s="1"/>
  <c r="GA22" i="2" s="1"/>
  <c r="GA23" i="2" s="1"/>
  <c r="GA24" i="2" s="1"/>
  <c r="GA25" i="2" s="1"/>
  <c r="GA26" i="2" s="1"/>
  <c r="GA27" i="2" s="1"/>
  <c r="GA28" i="2" s="1"/>
  <c r="GA29" i="2" s="1"/>
  <c r="GA30" i="2" s="1"/>
  <c r="GA31" i="2" s="1"/>
  <c r="GA32" i="2" s="1"/>
  <c r="FO3" i="2"/>
  <c r="FO4" i="2" s="1"/>
  <c r="FO5" i="2" s="1"/>
  <c r="FO6" i="2" s="1"/>
  <c r="FO7" i="2" s="1"/>
  <c r="FO8" i="2" s="1"/>
  <c r="FO9" i="2" s="1"/>
  <c r="FO10" i="2" s="1"/>
  <c r="FO11" i="2" s="1"/>
  <c r="FO12" i="2" s="1"/>
  <c r="FO13" i="2" s="1"/>
  <c r="FO14" i="2" s="1"/>
  <c r="FO15" i="2" s="1"/>
  <c r="FO16" i="2" s="1"/>
  <c r="FO17" i="2" s="1"/>
  <c r="FO18" i="2" s="1"/>
  <c r="FO19" i="2" s="1"/>
  <c r="FO20" i="2" s="1"/>
  <c r="FO21" i="2" s="1"/>
  <c r="FO22" i="2" s="1"/>
  <c r="FO23" i="2" s="1"/>
  <c r="FO24" i="2" s="1"/>
  <c r="FO25" i="2" s="1"/>
  <c r="FO26" i="2" s="1"/>
  <c r="FO27" i="2" s="1"/>
  <c r="FO28" i="2" s="1"/>
  <c r="FO29" i="2" s="1"/>
  <c r="FO30" i="2" s="1"/>
  <c r="FO31" i="2" s="1"/>
  <c r="FO32" i="2" s="1"/>
  <c r="FO33" i="2" s="1"/>
  <c r="FO34" i="2" s="1"/>
  <c r="FO35" i="2" s="1"/>
  <c r="FO36" i="2" s="1"/>
  <c r="FU3" i="2"/>
  <c r="FU4" i="2" s="1"/>
  <c r="FU5" i="2" s="1"/>
  <c r="FU6" i="2" s="1"/>
  <c r="FU7" i="2" s="1"/>
  <c r="FU8" i="2" s="1"/>
  <c r="FU9" i="2" s="1"/>
  <c r="FU10" i="2" s="1"/>
  <c r="FU11" i="2" s="1"/>
  <c r="FU12" i="2" s="1"/>
  <c r="FU13" i="2" s="1"/>
  <c r="FU14" i="2" s="1"/>
  <c r="FU15" i="2" s="1"/>
  <c r="FU16" i="2" s="1"/>
  <c r="FU17" i="2" s="1"/>
  <c r="FU18" i="2" s="1"/>
  <c r="FU19" i="2" s="1"/>
  <c r="FU20" i="2" s="1"/>
  <c r="FU21" i="2" s="1"/>
  <c r="FU22" i="2" s="1"/>
  <c r="FU23" i="2" s="1"/>
  <c r="FU24" i="2" s="1"/>
  <c r="FU25" i="2" s="1"/>
  <c r="FU26" i="2" s="1"/>
  <c r="FU27" i="2" s="1"/>
  <c r="FU28" i="2" s="1"/>
  <c r="FU29" i="2" s="1"/>
  <c r="FU30" i="2" s="1"/>
  <c r="FU31" i="2" s="1"/>
  <c r="FU32" i="2" s="1"/>
  <c r="FU33" i="2" s="1"/>
  <c r="FX3" i="2"/>
  <c r="FX4" i="2" s="1"/>
  <c r="FX5" i="2" s="1"/>
  <c r="FX6" i="2" s="1"/>
  <c r="FX7" i="2" s="1"/>
  <c r="FX8" i="2" s="1"/>
  <c r="FX9" i="2" s="1"/>
  <c r="FX10" i="2" s="1"/>
  <c r="FX11" i="2" s="1"/>
  <c r="FX12" i="2" s="1"/>
  <c r="FX13" i="2" s="1"/>
  <c r="FX14" i="2" s="1"/>
  <c r="FX15" i="2" s="1"/>
  <c r="FX16" i="2" s="1"/>
  <c r="FX17" i="2" s="1"/>
  <c r="FX18" i="2" s="1"/>
  <c r="FX19" i="2" s="1"/>
  <c r="FX20" i="2" s="1"/>
  <c r="FX21" i="2" s="1"/>
  <c r="FX22" i="2" s="1"/>
  <c r="FX23" i="2" s="1"/>
  <c r="FX24" i="2" s="1"/>
  <c r="FX25" i="2" s="1"/>
  <c r="FX26" i="2" s="1"/>
  <c r="FX27" i="2" s="1"/>
  <c r="FX28" i="2" s="1"/>
  <c r="FX29" i="2" s="1"/>
  <c r="FX30" i="2" s="1"/>
  <c r="FX31" i="2" s="1"/>
  <c r="FX32" i="2" s="1"/>
  <c r="FX33" i="2" s="1"/>
  <c r="GI59" i="2"/>
  <c r="GK65" i="2" s="1"/>
  <c r="DD3" i="2"/>
  <c r="DD4" i="2" s="1"/>
  <c r="DD5" i="2" s="1"/>
  <c r="DD6" i="2" s="1"/>
  <c r="DD7" i="2" s="1"/>
  <c r="DD8" i="2" s="1"/>
  <c r="DD9" i="2" s="1"/>
  <c r="DD10" i="2" s="1"/>
  <c r="DD11" i="2" s="1"/>
  <c r="DD12" i="2" s="1"/>
  <c r="DD13" i="2" s="1"/>
  <c r="DD14" i="2" s="1"/>
  <c r="DD15" i="2" s="1"/>
  <c r="DD16" i="2" s="1"/>
  <c r="DD17" i="2" s="1"/>
  <c r="DD18" i="2" s="1"/>
  <c r="DD19" i="2" s="1"/>
  <c r="DD20" i="2" s="1"/>
  <c r="DD21" i="2" s="1"/>
  <c r="DD22" i="2" s="1"/>
  <c r="DD23" i="2" s="1"/>
  <c r="DD24" i="2" s="1"/>
  <c r="DD25" i="2" s="1"/>
  <c r="DD26" i="2" s="1"/>
  <c r="DD27" i="2" s="1"/>
  <c r="DD28" i="2" s="1"/>
  <c r="DD29" i="2" s="1"/>
  <c r="DD30" i="2" s="1"/>
  <c r="DD31" i="2" s="1"/>
  <c r="DD32" i="2" s="1"/>
  <c r="DD33" i="2" s="1"/>
  <c r="DD34" i="2" s="1"/>
  <c r="DD35" i="2" s="1"/>
  <c r="DD36" i="2" s="1"/>
  <c r="DD37" i="2" s="1"/>
  <c r="DD38" i="2" s="1"/>
  <c r="DD39" i="2" s="1"/>
  <c r="DD40" i="2" s="1"/>
  <c r="DD41" i="2" s="1"/>
  <c r="DD42" i="2" s="1"/>
  <c r="DD43" i="2" s="1"/>
  <c r="DD44" i="2" s="1"/>
  <c r="DD45" i="2" s="1"/>
  <c r="DD46" i="2" s="1"/>
  <c r="DD47" i="2" s="1"/>
  <c r="DD48" i="2" s="1"/>
  <c r="DD49" i="2" s="1"/>
  <c r="DD50" i="2" s="1"/>
  <c r="DD51" i="2" s="1"/>
  <c r="DD52" i="2" s="1"/>
  <c r="DD53" i="2" s="1"/>
  <c r="DD54" i="2" s="1"/>
  <c r="DD55" i="2" s="1"/>
  <c r="DD56" i="2" s="1"/>
  <c r="DD57" i="2" s="1"/>
  <c r="DD58" i="2" s="1"/>
  <c r="DD59" i="2" s="1"/>
  <c r="DD60" i="2" s="1"/>
  <c r="DF60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6" i="2"/>
  <c r="DF27" i="2"/>
  <c r="DF28" i="2"/>
  <c r="DF29" i="2"/>
  <c r="DF30" i="2"/>
  <c r="DF31" i="2"/>
  <c r="DF32" i="2"/>
  <c r="DF33" i="2"/>
  <c r="DF34" i="2"/>
  <c r="DF35" i="2"/>
  <c r="DF36" i="2"/>
  <c r="DF37" i="2"/>
  <c r="DF38" i="2"/>
  <c r="DF39" i="2"/>
  <c r="DF40" i="2"/>
  <c r="DF41" i="2"/>
  <c r="DF42" i="2"/>
  <c r="DF43" i="2"/>
  <c r="DF44" i="2"/>
  <c r="DF45" i="2"/>
  <c r="DF46" i="2"/>
  <c r="DF47" i="2"/>
  <c r="DF48" i="2"/>
  <c r="DF49" i="2"/>
  <c r="DF50" i="2"/>
  <c r="DF51" i="2"/>
  <c r="DF52" i="2"/>
  <c r="DF53" i="2"/>
  <c r="DF54" i="2"/>
  <c r="DF55" i="2"/>
  <c r="DF56" i="2"/>
  <c r="DF57" i="2"/>
  <c r="DF58" i="2"/>
  <c r="DF59" i="2"/>
  <c r="DF3" i="2"/>
  <c r="GT3" i="2" l="1"/>
  <c r="GW3" i="2" l="1"/>
  <c r="FT34" i="2"/>
  <c r="FT4" i="2"/>
  <c r="FT5" i="2"/>
  <c r="FT6" i="2"/>
  <c r="FT7" i="2"/>
  <c r="FT8" i="2"/>
  <c r="FT9" i="2"/>
  <c r="FT10" i="2"/>
  <c r="FT11" i="2"/>
  <c r="FT12" i="2"/>
  <c r="FT13" i="2"/>
  <c r="FT14" i="2"/>
  <c r="FT15" i="2"/>
  <c r="FT16" i="2"/>
  <c r="FT17" i="2"/>
  <c r="FT18" i="2"/>
  <c r="FT19" i="2"/>
  <c r="FT20" i="2"/>
  <c r="FT21" i="2"/>
  <c r="FT22" i="2"/>
  <c r="FT23" i="2"/>
  <c r="FT24" i="2"/>
  <c r="FT25" i="2"/>
  <c r="FT26" i="2"/>
  <c r="FT27" i="2"/>
  <c r="FT28" i="2"/>
  <c r="FT29" i="2"/>
  <c r="FT30" i="2"/>
  <c r="FT31" i="2"/>
  <c r="FT32" i="2"/>
  <c r="FT33" i="2"/>
  <c r="FT3" i="2"/>
  <c r="GV3" i="2" l="1"/>
  <c r="GV4" i="2" s="1"/>
  <c r="GV5" i="2" s="1"/>
  <c r="GV6" i="2" s="1"/>
  <c r="GV7" i="2" s="1"/>
  <c r="GV8" i="2" s="1"/>
  <c r="GV9" i="2" s="1"/>
  <c r="GV10" i="2" s="1"/>
  <c r="GV11" i="2" s="1"/>
  <c r="GV12" i="2" s="1"/>
  <c r="GV13" i="2" s="1"/>
  <c r="GV14" i="2" s="1"/>
  <c r="GV15" i="2" s="1"/>
  <c r="GV16" i="2" s="1"/>
  <c r="GV17" i="2" s="1"/>
  <c r="GV18" i="2" s="1"/>
  <c r="GV19" i="2" s="1"/>
  <c r="GV20" i="2" s="1"/>
  <c r="GV21" i="2" s="1"/>
  <c r="GV22" i="2" s="1"/>
  <c r="GV23" i="2" s="1"/>
  <c r="GV24" i="2" s="1"/>
  <c r="GV25" i="2" s="1"/>
  <c r="GV26" i="2" s="1"/>
  <c r="GV27" i="2" s="1"/>
  <c r="GV28" i="2" s="1"/>
  <c r="GV29" i="2" s="1"/>
  <c r="GV30" i="2" s="1"/>
  <c r="GV31" i="2" s="1"/>
  <c r="GV32" i="2" s="1"/>
  <c r="GV33" i="2" s="1"/>
  <c r="GV34" i="2" s="1"/>
  <c r="GV35" i="2" s="1"/>
  <c r="GV36" i="2" s="1"/>
  <c r="GV37" i="2" s="1"/>
  <c r="GV38" i="2" s="1"/>
  <c r="GV39" i="2" s="1"/>
  <c r="GV40" i="2" s="1"/>
  <c r="GV41" i="2" s="1"/>
  <c r="GV42" i="2" s="1"/>
  <c r="GV43" i="2" s="1"/>
  <c r="GV44" i="2" s="1"/>
  <c r="GV45" i="2" s="1"/>
  <c r="GV46" i="2" s="1"/>
  <c r="GV47" i="2" s="1"/>
  <c r="GV48" i="2" s="1"/>
  <c r="GV49" i="2" s="1"/>
  <c r="GV50" i="2" s="1"/>
  <c r="GV51" i="2" s="1"/>
  <c r="GV52" i="2" s="1"/>
  <c r="GV53" i="2" s="1"/>
  <c r="GV54" i="2" s="1"/>
  <c r="GV55" i="2" s="1"/>
  <c r="GV56" i="2" s="1"/>
  <c r="GV57" i="2" s="1"/>
  <c r="GV58" i="2" s="1"/>
  <c r="GV59" i="2" s="1"/>
  <c r="GI58" i="2"/>
  <c r="GK64" i="2" s="1"/>
  <c r="DG3" i="2"/>
  <c r="DG4" i="2" s="1"/>
  <c r="DG5" i="2" s="1"/>
  <c r="DG6" i="2" s="1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50" i="2"/>
  <c r="DI51" i="2"/>
  <c r="DI52" i="2"/>
  <c r="DI53" i="2"/>
  <c r="DI54" i="2"/>
  <c r="DI55" i="2"/>
  <c r="DI56" i="2"/>
  <c r="DI57" i="2"/>
  <c r="DI58" i="2"/>
  <c r="DI59" i="2"/>
  <c r="DI3" i="2"/>
  <c r="GX3" i="2" l="1"/>
  <c r="GX4" i="2" s="1"/>
  <c r="GX5" i="2" s="1"/>
  <c r="GX6" i="2" s="1"/>
  <c r="GX7" i="2" s="1"/>
  <c r="GX8" i="2" s="1"/>
  <c r="GX9" i="2" s="1"/>
  <c r="GX10" i="2" s="1"/>
  <c r="GX11" i="2" s="1"/>
  <c r="GX12" i="2" s="1"/>
  <c r="GX13" i="2" s="1"/>
  <c r="GX14" i="2" s="1"/>
  <c r="GX15" i="2" s="1"/>
  <c r="GX16" i="2" s="1"/>
  <c r="GX17" i="2" s="1"/>
  <c r="GX18" i="2" s="1"/>
  <c r="GX19" i="2" s="1"/>
  <c r="GX20" i="2" s="1"/>
  <c r="GX21" i="2" s="1"/>
  <c r="GX22" i="2" s="1"/>
  <c r="GX23" i="2" s="1"/>
  <c r="GX24" i="2" s="1"/>
  <c r="GX25" i="2" s="1"/>
  <c r="GX26" i="2" s="1"/>
  <c r="GX27" i="2" s="1"/>
  <c r="GX28" i="2" s="1"/>
  <c r="GX29" i="2" s="1"/>
  <c r="GX30" i="2" s="1"/>
  <c r="GX31" i="2" s="1"/>
  <c r="GX32" i="2" s="1"/>
  <c r="GX33" i="2" s="1"/>
  <c r="GX34" i="2" s="1"/>
  <c r="GX35" i="2" s="1"/>
  <c r="GX36" i="2" s="1"/>
  <c r="GX37" i="2" s="1"/>
  <c r="GX38" i="2" s="1"/>
  <c r="GX39" i="2" s="1"/>
  <c r="GY3" i="2"/>
  <c r="GZ3" i="2" s="1"/>
  <c r="GZ4" i="2" s="1"/>
  <c r="GZ5" i="2" s="1"/>
  <c r="GZ6" i="2" s="1"/>
  <c r="GZ7" i="2" s="1"/>
  <c r="GZ8" i="2" s="1"/>
  <c r="GZ9" i="2" s="1"/>
  <c r="GZ10" i="2" s="1"/>
  <c r="GZ11" i="2" s="1"/>
  <c r="GZ12" i="2" s="1"/>
  <c r="GZ13" i="2" s="1"/>
  <c r="GZ14" i="2" s="1"/>
  <c r="GZ15" i="2" s="1"/>
  <c r="GZ16" i="2" s="1"/>
  <c r="GZ17" i="2" s="1"/>
  <c r="GZ18" i="2" s="1"/>
  <c r="GZ19" i="2" s="1"/>
  <c r="GZ20" i="2" s="1"/>
  <c r="GZ21" i="2" s="1"/>
  <c r="GZ22" i="2" s="1"/>
  <c r="GZ23" i="2" s="1"/>
  <c r="GZ24" i="2" s="1"/>
  <c r="GZ25" i="2" s="1"/>
  <c r="GZ26" i="2" s="1"/>
  <c r="GZ27" i="2" s="1"/>
  <c r="GZ28" i="2" s="1"/>
  <c r="GZ29" i="2" s="1"/>
  <c r="GZ30" i="2" s="1"/>
  <c r="GZ31" i="2" s="1"/>
  <c r="GZ32" i="2" s="1"/>
  <c r="GZ33" i="2" s="1"/>
  <c r="GZ34" i="2" s="1"/>
  <c r="GZ35" i="2" s="1"/>
  <c r="GZ36" i="2" s="1"/>
  <c r="GZ37" i="2" s="1"/>
  <c r="GZ38" i="2" s="1"/>
  <c r="GZ39" i="2" s="1"/>
  <c r="GI5" i="2"/>
  <c r="GI6" i="2"/>
  <c r="GI7" i="2"/>
  <c r="GI8" i="2"/>
  <c r="GI9" i="2"/>
  <c r="GI10" i="2"/>
  <c r="GI11" i="2"/>
  <c r="GI12" i="2"/>
  <c r="GI13" i="2"/>
  <c r="GI14" i="2"/>
  <c r="GI15" i="2"/>
  <c r="GI16" i="2"/>
  <c r="GI17" i="2"/>
  <c r="GI18" i="2"/>
  <c r="GI19" i="2"/>
  <c r="GI20" i="2"/>
  <c r="GI21" i="2"/>
  <c r="GI22" i="2"/>
  <c r="GI23" i="2"/>
  <c r="GI24" i="2"/>
  <c r="GI25" i="2"/>
  <c r="GI26" i="2"/>
  <c r="GI27" i="2"/>
  <c r="GI28" i="2"/>
  <c r="GI29" i="2"/>
  <c r="GI30" i="2"/>
  <c r="GI31" i="2"/>
  <c r="GI32" i="2"/>
  <c r="GI33" i="2"/>
  <c r="GI34" i="2"/>
  <c r="GI35" i="2"/>
  <c r="GI36" i="2"/>
  <c r="GI37" i="2"/>
  <c r="GI38" i="2"/>
  <c r="GI39" i="2"/>
  <c r="GI40" i="2"/>
  <c r="GI41" i="2"/>
  <c r="GI42" i="2"/>
  <c r="GI43" i="2"/>
  <c r="GI44" i="2"/>
  <c r="GI45" i="2"/>
  <c r="GI46" i="2"/>
  <c r="GI47" i="2"/>
  <c r="GI48" i="2"/>
  <c r="GI49" i="2"/>
  <c r="GI50" i="2"/>
  <c r="GI51" i="2"/>
  <c r="GI52" i="2"/>
  <c r="GI53" i="2"/>
  <c r="GI54" i="2"/>
  <c r="GI55" i="2"/>
  <c r="GI56" i="2"/>
  <c r="GI57" i="2"/>
  <c r="GK63" i="2" s="1"/>
  <c r="HC3" i="2"/>
  <c r="HE3" i="2" s="1"/>
  <c r="DJ3" i="2"/>
  <c r="DJ4" i="2" s="1"/>
  <c r="DJ5" i="2" s="1"/>
  <c r="DJ6" i="2" s="1"/>
  <c r="DJ7" i="2" s="1"/>
  <c r="DJ8" i="2" s="1"/>
  <c r="DJ9" i="2" s="1"/>
  <c r="DJ10" i="2" s="1"/>
  <c r="DJ11" i="2" s="1"/>
  <c r="DJ12" i="2" s="1"/>
  <c r="DJ13" i="2" s="1"/>
  <c r="DJ14" i="2" s="1"/>
  <c r="DJ15" i="2" s="1"/>
  <c r="DJ16" i="2" s="1"/>
  <c r="DJ17" i="2" s="1"/>
  <c r="DJ18" i="2" s="1"/>
  <c r="DJ19" i="2" s="1"/>
  <c r="DJ20" i="2" s="1"/>
  <c r="DJ21" i="2" s="1"/>
  <c r="DJ22" i="2" s="1"/>
  <c r="DJ23" i="2" s="1"/>
  <c r="DJ24" i="2" s="1"/>
  <c r="DJ25" i="2" s="1"/>
  <c r="DJ26" i="2" s="1"/>
  <c r="DJ27" i="2" s="1"/>
  <c r="DJ28" i="2" s="1"/>
  <c r="DJ29" i="2" s="1"/>
  <c r="DJ30" i="2" s="1"/>
  <c r="DJ31" i="2" s="1"/>
  <c r="DJ32" i="2" s="1"/>
  <c r="DJ33" i="2" s="1"/>
  <c r="DJ34" i="2" s="1"/>
  <c r="DJ35" i="2" s="1"/>
  <c r="DJ36" i="2" s="1"/>
  <c r="DJ37" i="2" s="1"/>
  <c r="DJ38" i="2" s="1"/>
  <c r="DJ39" i="2" s="1"/>
  <c r="DJ40" i="2" s="1"/>
  <c r="DJ41" i="2" s="1"/>
  <c r="DJ42" i="2" s="1"/>
  <c r="DJ43" i="2" s="1"/>
  <c r="DJ44" i="2" s="1"/>
  <c r="DJ45" i="2" s="1"/>
  <c r="DJ46" i="2" s="1"/>
  <c r="DJ47" i="2" s="1"/>
  <c r="DJ48" i="2" s="1"/>
  <c r="DJ49" i="2" s="1"/>
  <c r="DJ50" i="2" s="1"/>
  <c r="DJ51" i="2" s="1"/>
  <c r="DJ52" i="2" s="1"/>
  <c r="DJ53" i="2" s="1"/>
  <c r="DJ54" i="2" s="1"/>
  <c r="DJ55" i="2" s="1"/>
  <c r="DJ56" i="2" s="1"/>
  <c r="DJ57" i="2" s="1"/>
  <c r="DJ58" i="2" s="1"/>
  <c r="DL4" i="2"/>
  <c r="DL5" i="2"/>
  <c r="DL6" i="2"/>
  <c r="DL7" i="2"/>
  <c r="DL8" i="2"/>
  <c r="DL9" i="2"/>
  <c r="DL10" i="2"/>
  <c r="DL11" i="2"/>
  <c r="DL12" i="2"/>
  <c r="DL13" i="2"/>
  <c r="DL14" i="2"/>
  <c r="DL15" i="2"/>
  <c r="DL16" i="2"/>
  <c r="DL17" i="2"/>
  <c r="DL18" i="2"/>
  <c r="DL1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49" i="2"/>
  <c r="DL50" i="2"/>
  <c r="DL51" i="2"/>
  <c r="DL52" i="2"/>
  <c r="DL53" i="2"/>
  <c r="DL54" i="2"/>
  <c r="DL55" i="2"/>
  <c r="DL56" i="2"/>
  <c r="DL57" i="2"/>
  <c r="DL58" i="2"/>
  <c r="DL3" i="2"/>
  <c r="DM3" i="2"/>
  <c r="DM4" i="2" s="1"/>
  <c r="DM5" i="2" s="1"/>
  <c r="DM6" i="2" s="1"/>
  <c r="DM7" i="2" s="1"/>
  <c r="DM8" i="2" s="1"/>
  <c r="DM9" i="2" s="1"/>
  <c r="DM10" i="2" s="1"/>
  <c r="DM11" i="2" s="1"/>
  <c r="DM12" i="2" s="1"/>
  <c r="DM13" i="2" s="1"/>
  <c r="DM14" i="2" s="1"/>
  <c r="DM15" i="2" s="1"/>
  <c r="DM16" i="2" s="1"/>
  <c r="DM17" i="2" s="1"/>
  <c r="DM18" i="2" s="1"/>
  <c r="DM19" i="2" s="1"/>
  <c r="DM20" i="2" s="1"/>
  <c r="DM21" i="2" s="1"/>
  <c r="DM22" i="2" s="1"/>
  <c r="DM23" i="2" s="1"/>
  <c r="DM24" i="2" s="1"/>
  <c r="DM25" i="2" s="1"/>
  <c r="DM26" i="2" s="1"/>
  <c r="DM27" i="2" s="1"/>
  <c r="DM28" i="2" s="1"/>
  <c r="DM29" i="2" s="1"/>
  <c r="DM30" i="2" s="1"/>
  <c r="DM31" i="2" s="1"/>
  <c r="DM32" i="2" s="1"/>
  <c r="DM33" i="2" s="1"/>
  <c r="DM34" i="2" s="1"/>
  <c r="DM35" i="2" s="1"/>
  <c r="DM36" i="2" s="1"/>
  <c r="DM37" i="2" s="1"/>
  <c r="DM38" i="2" s="1"/>
  <c r="DM39" i="2" s="1"/>
  <c r="DM40" i="2" s="1"/>
  <c r="DM41" i="2" s="1"/>
  <c r="DM42" i="2" s="1"/>
  <c r="DM43" i="2" s="1"/>
  <c r="DM44" i="2" s="1"/>
  <c r="DM45" i="2" s="1"/>
  <c r="DM46" i="2" s="1"/>
  <c r="DM47" i="2" s="1"/>
  <c r="DM48" i="2" s="1"/>
  <c r="DM49" i="2" s="1"/>
  <c r="DM50" i="2" s="1"/>
  <c r="DM51" i="2" s="1"/>
  <c r="DM52" i="2" s="1"/>
  <c r="DM53" i="2" s="1"/>
  <c r="DM54" i="2" s="1"/>
  <c r="DM55" i="2" s="1"/>
  <c r="DM56" i="2" s="1"/>
  <c r="DM57" i="2" s="1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3" i="2"/>
  <c r="GK58" i="2" l="1"/>
  <c r="GK42" i="2"/>
  <c r="GK34" i="2"/>
  <c r="GK26" i="2"/>
  <c r="GK18" i="2"/>
  <c r="GK50" i="2"/>
  <c r="GK39" i="2"/>
  <c r="GK46" i="2"/>
  <c r="GK14" i="2"/>
  <c r="GK45" i="2"/>
  <c r="GK21" i="2"/>
  <c r="GK47" i="2"/>
  <c r="GK23" i="2"/>
  <c r="GK54" i="2"/>
  <c r="GK38" i="2"/>
  <c r="GK22" i="2"/>
  <c r="GK61" i="2"/>
  <c r="GK53" i="2"/>
  <c r="GK37" i="2"/>
  <c r="GK29" i="2"/>
  <c r="GK13" i="2"/>
  <c r="GK60" i="2"/>
  <c r="GK52" i="2"/>
  <c r="GK44" i="2"/>
  <c r="GK36" i="2"/>
  <c r="GK28" i="2"/>
  <c r="GK20" i="2"/>
  <c r="GK12" i="2"/>
  <c r="GK55" i="2"/>
  <c r="GK31" i="2"/>
  <c r="GK62" i="2"/>
  <c r="GK30" i="2"/>
  <c r="GK59" i="2"/>
  <c r="GK51" i="2"/>
  <c r="GK43" i="2"/>
  <c r="GK35" i="2"/>
  <c r="GK27" i="2"/>
  <c r="GK19" i="2"/>
  <c r="GK11" i="2"/>
  <c r="GK57" i="2"/>
  <c r="GK49" i="2"/>
  <c r="GK41" i="2"/>
  <c r="GK33" i="2"/>
  <c r="GK25" i="2"/>
  <c r="GK17" i="2"/>
  <c r="GK56" i="2"/>
  <c r="GK48" i="2"/>
  <c r="GK40" i="2"/>
  <c r="GK32" i="2"/>
  <c r="GK24" i="2"/>
  <c r="GK16" i="2"/>
  <c r="GK15" i="2"/>
  <c r="GZ40" i="2"/>
  <c r="DP3" i="2"/>
  <c r="DP4" i="2" s="1"/>
  <c r="DP5" i="2" s="1"/>
  <c r="DP6" i="2" s="1"/>
  <c r="DP7" i="2" s="1"/>
  <c r="DP8" i="2" s="1"/>
  <c r="DP9" i="2" s="1"/>
  <c r="DP10" i="2" s="1"/>
  <c r="DP11" i="2" s="1"/>
  <c r="DP12" i="2" s="1"/>
  <c r="DP13" i="2" s="1"/>
  <c r="DP14" i="2" s="1"/>
  <c r="DP15" i="2" s="1"/>
  <c r="DP16" i="2" s="1"/>
  <c r="DP17" i="2" s="1"/>
  <c r="DP18" i="2" s="1"/>
  <c r="DP19" i="2" s="1"/>
  <c r="DP20" i="2" s="1"/>
  <c r="DP21" i="2" s="1"/>
  <c r="DP22" i="2" s="1"/>
  <c r="DP23" i="2" s="1"/>
  <c r="DP24" i="2" s="1"/>
  <c r="DP25" i="2" s="1"/>
  <c r="DP26" i="2" s="1"/>
  <c r="DP27" i="2" s="1"/>
  <c r="DP28" i="2" s="1"/>
  <c r="DP29" i="2" s="1"/>
  <c r="DP30" i="2" s="1"/>
  <c r="DP31" i="2" s="1"/>
  <c r="DP32" i="2" s="1"/>
  <c r="DP33" i="2" s="1"/>
  <c r="DP34" i="2" s="1"/>
  <c r="DP35" i="2" s="1"/>
  <c r="DP36" i="2" s="1"/>
  <c r="DP37" i="2" s="1"/>
  <c r="DP38" i="2" s="1"/>
  <c r="DP39" i="2" s="1"/>
  <c r="DP40" i="2" s="1"/>
  <c r="DP41" i="2" s="1"/>
  <c r="DP42" i="2" s="1"/>
  <c r="DP43" i="2" s="1"/>
  <c r="DP44" i="2" s="1"/>
  <c r="DP45" i="2" s="1"/>
  <c r="DP46" i="2" s="1"/>
  <c r="DP47" i="2" s="1"/>
  <c r="DP48" i="2" s="1"/>
  <c r="DP49" i="2" s="1"/>
  <c r="DP50" i="2" s="1"/>
  <c r="DP51" i="2" s="1"/>
  <c r="DP52" i="2" s="1"/>
  <c r="DP53" i="2" s="1"/>
  <c r="DP54" i="2" s="1"/>
  <c r="DP55" i="2" s="1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R51" i="2"/>
  <c r="DR52" i="2"/>
  <c r="DR53" i="2"/>
  <c r="DR54" i="2"/>
  <c r="DR55" i="2"/>
  <c r="DR3" i="2"/>
  <c r="GZ41" i="2" l="1"/>
  <c r="GZ42" i="2" s="1"/>
  <c r="GZ43" i="2" s="1"/>
  <c r="GZ44" i="2" s="1"/>
  <c r="GZ45" i="2" s="1"/>
  <c r="GZ46" i="2" s="1"/>
  <c r="GZ47" i="2" s="1"/>
  <c r="GZ48" i="2" s="1"/>
  <c r="GZ49" i="2" s="1"/>
  <c r="GZ50" i="2" s="1"/>
  <c r="GZ51" i="2" s="1"/>
  <c r="GZ52" i="2" s="1"/>
  <c r="GZ53" i="2" s="1"/>
  <c r="GZ54" i="2" s="1"/>
  <c r="GZ55" i="2" s="1"/>
  <c r="GZ56" i="2" s="1"/>
  <c r="GZ57" i="2" s="1"/>
  <c r="GZ58" i="2" s="1"/>
  <c r="GZ59" i="2" s="1"/>
  <c r="GZ60" i="2" s="1"/>
  <c r="GZ61" i="2" s="1"/>
  <c r="GZ62" i="2" s="1"/>
  <c r="GZ63" i="2" s="1"/>
  <c r="GZ64" i="2" s="1"/>
  <c r="GZ65" i="2" s="1"/>
  <c r="GZ66" i="2" s="1"/>
  <c r="GZ67" i="2" s="1"/>
  <c r="GZ68" i="2" s="1"/>
  <c r="GZ69" i="2" s="1"/>
  <c r="GZ70" i="2" s="1"/>
  <c r="GZ71" i="2" s="1"/>
  <c r="GZ72" i="2" s="1"/>
  <c r="GZ73" i="2" s="1"/>
  <c r="GZ74" i="2" s="1"/>
  <c r="GZ75" i="2" s="1"/>
  <c r="GZ76" i="2" s="1"/>
  <c r="GZ77" i="2" s="1"/>
  <c r="GZ78" i="2" s="1"/>
  <c r="GZ79" i="2" s="1"/>
  <c r="GZ80" i="2" s="1"/>
  <c r="GZ81" i="2" s="1"/>
  <c r="GZ82" i="2" s="1"/>
  <c r="GZ83" i="2" s="1"/>
  <c r="GZ84" i="2" s="1"/>
  <c r="GZ85" i="2" s="1"/>
  <c r="GZ86" i="2" s="1"/>
  <c r="GZ87" i="2" s="1"/>
  <c r="GZ88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3" i="1"/>
  <c r="D2" i="1"/>
  <c r="B84" i="1"/>
  <c r="B85" i="1"/>
  <c r="B86" i="1"/>
  <c r="B87" i="1" s="1"/>
  <c r="B88" i="1" s="1"/>
  <c r="B89" i="1" s="1"/>
  <c r="GT4" i="2"/>
  <c r="GT5" i="2" s="1"/>
  <c r="GT6" i="2" s="1"/>
  <c r="GT7" i="2" s="1"/>
  <c r="GT8" i="2" s="1"/>
  <c r="GT9" i="2" s="1"/>
  <c r="DS3" i="2"/>
  <c r="DS4" i="2" s="1"/>
  <c r="DS5" i="2" s="1"/>
  <c r="DS6" i="2" s="1"/>
  <c r="DS7" i="2" s="1"/>
  <c r="DS8" i="2" s="1"/>
  <c r="DS9" i="2" s="1"/>
  <c r="DS10" i="2" s="1"/>
  <c r="DS11" i="2" s="1"/>
  <c r="DS12" i="2" s="1"/>
  <c r="DS13" i="2" s="1"/>
  <c r="DS14" i="2" s="1"/>
  <c r="DS15" i="2" s="1"/>
  <c r="DS16" i="2" s="1"/>
  <c r="DS17" i="2" s="1"/>
  <c r="DS18" i="2" s="1"/>
  <c r="DS19" i="2" s="1"/>
  <c r="DS20" i="2" s="1"/>
  <c r="DS21" i="2" s="1"/>
  <c r="DS22" i="2" s="1"/>
  <c r="DS23" i="2" s="1"/>
  <c r="DS24" i="2" s="1"/>
  <c r="DS25" i="2" s="1"/>
  <c r="DS26" i="2" s="1"/>
  <c r="DS27" i="2" s="1"/>
  <c r="DS28" i="2" s="1"/>
  <c r="DS29" i="2" s="1"/>
  <c r="DS30" i="2" s="1"/>
  <c r="DS31" i="2" s="1"/>
  <c r="DS32" i="2" s="1"/>
  <c r="DS33" i="2" s="1"/>
  <c r="DS34" i="2" s="1"/>
  <c r="DS35" i="2" s="1"/>
  <c r="DS36" i="2" s="1"/>
  <c r="DS37" i="2" s="1"/>
  <c r="DS38" i="2" s="1"/>
  <c r="DS39" i="2" s="1"/>
  <c r="DS40" i="2" s="1"/>
  <c r="DS41" i="2" s="1"/>
  <c r="DS42" i="2" s="1"/>
  <c r="DS43" i="2" s="1"/>
  <c r="DS44" i="2" s="1"/>
  <c r="DS45" i="2" s="1"/>
  <c r="DS46" i="2" s="1"/>
  <c r="DS47" i="2" s="1"/>
  <c r="DS48" i="2" s="1"/>
  <c r="DS49" i="2" s="1"/>
  <c r="DS50" i="2" s="1"/>
  <c r="DS51" i="2" s="1"/>
  <c r="DS52" i="2" s="1"/>
  <c r="DS53" i="2" s="1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3" i="2"/>
  <c r="DV3" i="2"/>
  <c r="DV4" i="2" s="1"/>
  <c r="DV5" i="2" s="1"/>
  <c r="DV6" i="2" s="1"/>
  <c r="DV7" i="2" s="1"/>
  <c r="DV8" i="2" s="1"/>
  <c r="DV9" i="2" s="1"/>
  <c r="DV10" i="2" s="1"/>
  <c r="DV11" i="2" s="1"/>
  <c r="DV12" i="2" s="1"/>
  <c r="DV13" i="2" s="1"/>
  <c r="DV14" i="2" s="1"/>
  <c r="DV15" i="2" s="1"/>
  <c r="DV16" i="2" s="1"/>
  <c r="DV17" i="2" s="1"/>
  <c r="DV18" i="2" s="1"/>
  <c r="DV19" i="2" s="1"/>
  <c r="DV20" i="2" s="1"/>
  <c r="DV21" i="2" s="1"/>
  <c r="DV22" i="2" s="1"/>
  <c r="DV23" i="2" s="1"/>
  <c r="DV24" i="2" s="1"/>
  <c r="DV25" i="2" s="1"/>
  <c r="DV26" i="2" s="1"/>
  <c r="DV27" i="2" s="1"/>
  <c r="DV28" i="2" s="1"/>
  <c r="DV29" i="2" s="1"/>
  <c r="DV30" i="2" s="1"/>
  <c r="DV31" i="2" s="1"/>
  <c r="DV32" i="2" s="1"/>
  <c r="DV33" i="2" s="1"/>
  <c r="DV34" i="2" s="1"/>
  <c r="DV35" i="2" s="1"/>
  <c r="DV36" i="2" s="1"/>
  <c r="DV37" i="2" s="1"/>
  <c r="DV38" i="2" s="1"/>
  <c r="DV39" i="2" s="1"/>
  <c r="DV40" i="2" s="1"/>
  <c r="DV41" i="2" s="1"/>
  <c r="DV42" i="2" s="1"/>
  <c r="DV43" i="2" s="1"/>
  <c r="DV44" i="2" s="1"/>
  <c r="DV45" i="2" s="1"/>
  <c r="DV46" i="2" s="1"/>
  <c r="DV47" i="2" s="1"/>
  <c r="DV48" i="2" s="1"/>
  <c r="DV49" i="2" s="1"/>
  <c r="DV50" i="2" s="1"/>
  <c r="DV51" i="2" s="1"/>
  <c r="DV52" i="2" s="1"/>
  <c r="DV53" i="2" s="1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3" i="2"/>
  <c r="DY3" i="2"/>
  <c r="DY4" i="2" s="1"/>
  <c r="DY5" i="2" s="1"/>
  <c r="DY6" i="2" s="1"/>
  <c r="DY7" i="2" s="1"/>
  <c r="DY8" i="2" s="1"/>
  <c r="DY9" i="2" s="1"/>
  <c r="DY10" i="2" s="1"/>
  <c r="DY11" i="2" s="1"/>
  <c r="DY12" i="2" s="1"/>
  <c r="DY13" i="2" s="1"/>
  <c r="DY14" i="2" s="1"/>
  <c r="DY15" i="2" s="1"/>
  <c r="DY16" i="2" s="1"/>
  <c r="DY17" i="2" s="1"/>
  <c r="DY18" i="2" s="1"/>
  <c r="DY19" i="2" s="1"/>
  <c r="DY20" i="2" s="1"/>
  <c r="DY21" i="2" s="1"/>
  <c r="DY22" i="2" s="1"/>
  <c r="DY23" i="2" s="1"/>
  <c r="DY24" i="2" s="1"/>
  <c r="DY25" i="2" s="1"/>
  <c r="DY26" i="2" s="1"/>
  <c r="DY27" i="2" s="1"/>
  <c r="DY28" i="2" s="1"/>
  <c r="DY29" i="2" s="1"/>
  <c r="DY30" i="2" s="1"/>
  <c r="DY31" i="2" s="1"/>
  <c r="DY32" i="2" s="1"/>
  <c r="DY33" i="2" s="1"/>
  <c r="DY34" i="2" s="1"/>
  <c r="DY35" i="2" s="1"/>
  <c r="DY36" i="2" s="1"/>
  <c r="DY37" i="2" s="1"/>
  <c r="DY38" i="2" s="1"/>
  <c r="DY39" i="2" s="1"/>
  <c r="DY40" i="2" s="1"/>
  <c r="DY41" i="2" s="1"/>
  <c r="DY42" i="2" s="1"/>
  <c r="DY43" i="2" s="1"/>
  <c r="DY44" i="2" s="1"/>
  <c r="DY45" i="2" s="1"/>
  <c r="DY46" i="2" s="1"/>
  <c r="DY47" i="2" s="1"/>
  <c r="DY48" i="2" s="1"/>
  <c r="DY49" i="2" s="1"/>
  <c r="DY50" i="2" s="1"/>
  <c r="DY51" i="2" s="1"/>
  <c r="DY52" i="2" s="1"/>
  <c r="EB3" i="2"/>
  <c r="EB4" i="2" s="1"/>
  <c r="EB5" i="2" s="1"/>
  <c r="EB6" i="2" s="1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EB44" i="2" s="1"/>
  <c r="EB45" i="2" s="1"/>
  <c r="EB46" i="2" s="1"/>
  <c r="EB47" i="2" s="1"/>
  <c r="EB48" i="2" s="1"/>
  <c r="EB49" i="2" s="1"/>
  <c r="EB50" i="2" s="1"/>
  <c r="EB51" i="2" s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A50" i="2"/>
  <c r="EA51" i="2"/>
  <c r="EA52" i="2"/>
  <c r="EA3" i="2"/>
  <c r="GX40" i="2" l="1"/>
  <c r="GT10" i="2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ED4" i="2"/>
  <c r="ED5" i="2"/>
  <c r="ED6" i="2"/>
  <c r="ED7" i="2"/>
  <c r="ED8" i="2"/>
  <c r="ED9" i="2"/>
  <c r="ED10" i="2"/>
  <c r="ED11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3" i="2"/>
  <c r="GX41" i="2" l="1"/>
  <c r="GX42" i="2" s="1"/>
  <c r="EE3" i="2"/>
  <c r="EE4" i="2" s="1"/>
  <c r="EE5" i="2" s="1"/>
  <c r="EE6" i="2" s="1"/>
  <c r="EE7" i="2" s="1"/>
  <c r="EE8" i="2" s="1"/>
  <c r="EE9" i="2" s="1"/>
  <c r="EE10" i="2" s="1"/>
  <c r="EE11" i="2" s="1"/>
  <c r="EE12" i="2" s="1"/>
  <c r="EE13" i="2" s="1"/>
  <c r="EE14" i="2" s="1"/>
  <c r="EE15" i="2" s="1"/>
  <c r="EE16" i="2" s="1"/>
  <c r="EE17" i="2" s="1"/>
  <c r="EE18" i="2" s="1"/>
  <c r="EE19" i="2" s="1"/>
  <c r="EE20" i="2" s="1"/>
  <c r="EE21" i="2" s="1"/>
  <c r="EE22" i="2" s="1"/>
  <c r="EE23" i="2" s="1"/>
  <c r="EE24" i="2" s="1"/>
  <c r="EE25" i="2" s="1"/>
  <c r="EE26" i="2" s="1"/>
  <c r="EE27" i="2" s="1"/>
  <c r="EE28" i="2" s="1"/>
  <c r="EE29" i="2" s="1"/>
  <c r="EE30" i="2" s="1"/>
  <c r="EE31" i="2" s="1"/>
  <c r="EE32" i="2" s="1"/>
  <c r="EE33" i="2" s="1"/>
  <c r="EE34" i="2" s="1"/>
  <c r="EE35" i="2" s="1"/>
  <c r="EE36" i="2" s="1"/>
  <c r="EE37" i="2" s="1"/>
  <c r="EE38" i="2" s="1"/>
  <c r="EE39" i="2" s="1"/>
  <c r="EE40" i="2" s="1"/>
  <c r="EE41" i="2" s="1"/>
  <c r="EE42" i="2" s="1"/>
  <c r="EE43" i="2" s="1"/>
  <c r="EE44" i="2" s="1"/>
  <c r="EE45" i="2" s="1"/>
  <c r="EE46" i="2" s="1"/>
  <c r="EE47" i="2" s="1"/>
  <c r="EE48" i="2" s="1"/>
  <c r="EE49" i="2" s="1"/>
  <c r="EE50" i="2" s="1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3" i="2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EH3" i="2"/>
  <c r="EH4" i="2" s="1"/>
  <c r="EH5" i="2" s="1"/>
  <c r="EH6" i="2" s="1"/>
  <c r="EH7" i="2" s="1"/>
  <c r="EH8" i="2" s="1"/>
  <c r="EH9" i="2" s="1"/>
  <c r="EH10" i="2" s="1"/>
  <c r="EH11" i="2" s="1"/>
  <c r="EH12" i="2" s="1"/>
  <c r="EH13" i="2" s="1"/>
  <c r="EH14" i="2" s="1"/>
  <c r="EH15" i="2" s="1"/>
  <c r="EH16" i="2" s="1"/>
  <c r="EH17" i="2" s="1"/>
  <c r="EH18" i="2" s="1"/>
  <c r="EH19" i="2" s="1"/>
  <c r="EH20" i="2" s="1"/>
  <c r="EH21" i="2" s="1"/>
  <c r="EH22" i="2" s="1"/>
  <c r="EH23" i="2" s="1"/>
  <c r="EH24" i="2" s="1"/>
  <c r="EH25" i="2" s="1"/>
  <c r="EH26" i="2" s="1"/>
  <c r="EH27" i="2" s="1"/>
  <c r="EH28" i="2" s="1"/>
  <c r="EH29" i="2" s="1"/>
  <c r="EH30" i="2" s="1"/>
  <c r="EH31" i="2" s="1"/>
  <c r="EH32" i="2" s="1"/>
  <c r="EH33" i="2" s="1"/>
  <c r="EH34" i="2" s="1"/>
  <c r="EH35" i="2" s="1"/>
  <c r="EH36" i="2" s="1"/>
  <c r="EH37" i="2" s="1"/>
  <c r="EH38" i="2" s="1"/>
  <c r="EH39" i="2" s="1"/>
  <c r="EH40" i="2" s="1"/>
  <c r="EH41" i="2" s="1"/>
  <c r="EH42" i="2" s="1"/>
  <c r="EH43" i="2" s="1"/>
  <c r="EH44" i="2" s="1"/>
  <c r="EH45" i="2" s="1"/>
  <c r="EH46" i="2" s="1"/>
  <c r="EH47" i="2" s="1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3" i="2"/>
  <c r="EK3" i="2"/>
  <c r="EK4" i="2" s="1"/>
  <c r="EK5" i="2" s="1"/>
  <c r="EK6" i="2" s="1"/>
  <c r="EK7" i="2" s="1"/>
  <c r="EK8" i="2" s="1"/>
  <c r="EK9" i="2" s="1"/>
  <c r="EK10" i="2" s="1"/>
  <c r="EK11" i="2" s="1"/>
  <c r="EK12" i="2" s="1"/>
  <c r="EK13" i="2" s="1"/>
  <c r="EK14" i="2" s="1"/>
  <c r="EK15" i="2" s="1"/>
  <c r="EK16" i="2" s="1"/>
  <c r="EK17" i="2" s="1"/>
  <c r="EK18" i="2" s="1"/>
  <c r="EK19" i="2" s="1"/>
  <c r="EK20" i="2" s="1"/>
  <c r="EK21" i="2" s="1"/>
  <c r="EK22" i="2" s="1"/>
  <c r="EK23" i="2" s="1"/>
  <c r="EK24" i="2" s="1"/>
  <c r="EK25" i="2" s="1"/>
  <c r="EK26" i="2" s="1"/>
  <c r="EK27" i="2" s="1"/>
  <c r="EK28" i="2" s="1"/>
  <c r="EK29" i="2" s="1"/>
  <c r="EK30" i="2" s="1"/>
  <c r="EK31" i="2" s="1"/>
  <c r="EK32" i="2" s="1"/>
  <c r="EK33" i="2" s="1"/>
  <c r="EK34" i="2" s="1"/>
  <c r="EK35" i="2" s="1"/>
  <c r="EK36" i="2" s="1"/>
  <c r="EK37" i="2" s="1"/>
  <c r="EK38" i="2" s="1"/>
  <c r="EK39" i="2" s="1"/>
  <c r="EK40" i="2" s="1"/>
  <c r="EK41" i="2" s="1"/>
  <c r="EK42" i="2" s="1"/>
  <c r="EK43" i="2" s="1"/>
  <c r="EK44" i="2" s="1"/>
  <c r="EK45" i="2" s="1"/>
  <c r="GX43" i="2" l="1"/>
  <c r="GX44" i="2" s="1"/>
  <c r="GX45" i="2" s="1"/>
  <c r="GX46" i="2" s="1"/>
  <c r="GX47" i="2" s="1"/>
  <c r="GX48" i="2" s="1"/>
  <c r="GX49" i="2" s="1"/>
  <c r="GX50" i="2" s="1"/>
  <c r="GX51" i="2" s="1"/>
  <c r="GX52" i="2" s="1"/>
  <c r="GX53" i="2" s="1"/>
  <c r="GX54" i="2" s="1"/>
  <c r="GX55" i="2" s="1"/>
  <c r="GX56" i="2" s="1"/>
  <c r="GX57" i="2" s="1"/>
  <c r="GX58" i="2" s="1"/>
  <c r="GX59" i="2" s="1"/>
  <c r="GX60" i="2" s="1"/>
  <c r="GX61" i="2" s="1"/>
  <c r="GX62" i="2" s="1"/>
  <c r="GX63" i="2" s="1"/>
  <c r="GX64" i="2" s="1"/>
  <c r="GX65" i="2" s="1"/>
  <c r="GX66" i="2" s="1"/>
  <c r="GX67" i="2" s="1"/>
  <c r="GX68" i="2" s="1"/>
  <c r="GX69" i="2" s="1"/>
  <c r="GX70" i="2" s="1"/>
  <c r="GX71" i="2" s="1"/>
  <c r="GX72" i="2" s="1"/>
  <c r="GX73" i="2" s="1"/>
  <c r="GX74" i="2" s="1"/>
  <c r="GX75" i="2" s="1"/>
  <c r="GX76" i="2" s="1"/>
  <c r="GX77" i="2" s="1"/>
  <c r="GX78" i="2" s="1"/>
  <c r="GX79" i="2" s="1"/>
  <c r="GX80" i="2" s="1"/>
  <c r="GX81" i="2" s="1"/>
  <c r="GX82" i="2" s="1"/>
  <c r="GX83" i="2" s="1"/>
  <c r="GX84" i="2" s="1"/>
  <c r="GX85" i="2" s="1"/>
  <c r="GX86" i="2" s="1"/>
  <c r="GX87" i="2" s="1"/>
  <c r="GX88" i="2" s="1"/>
  <c r="HC4" i="2"/>
  <c r="EK46" i="2" l="1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M43" i="2"/>
  <c r="EM44" i="2"/>
  <c r="EM45" i="2"/>
  <c r="EM46" i="2"/>
  <c r="EM3" i="2"/>
  <c r="GD95" i="2" l="1"/>
  <c r="EQ95" i="2"/>
  <c r="ET95" i="2"/>
  <c r="EW95" i="2"/>
  <c r="EZ95" i="2"/>
  <c r="FC95" i="2"/>
  <c r="FF95" i="2"/>
  <c r="FI95" i="2"/>
  <c r="FN95" i="2"/>
  <c r="FR95" i="2"/>
  <c r="FS95" i="2"/>
  <c r="FW95" i="2"/>
  <c r="FZ95" i="2"/>
  <c r="EN95" i="2"/>
  <c r="EN3" i="2"/>
  <c r="EN4" i="2" s="1"/>
  <c r="EN5" i="2" s="1"/>
  <c r="EN6" i="2" s="1"/>
  <c r="EN7" i="2" s="1"/>
  <c r="EN8" i="2" s="1"/>
  <c r="EN9" i="2" s="1"/>
  <c r="EN10" i="2" s="1"/>
  <c r="EN11" i="2" s="1"/>
  <c r="EN12" i="2" s="1"/>
  <c r="EN13" i="2" s="1"/>
  <c r="EN14" i="2" s="1"/>
  <c r="EN15" i="2" s="1"/>
  <c r="EN16" i="2" s="1"/>
  <c r="EN17" i="2" s="1"/>
  <c r="EN18" i="2" s="1"/>
  <c r="EN19" i="2" s="1"/>
  <c r="EN20" i="2" s="1"/>
  <c r="EN21" i="2" s="1"/>
  <c r="EN22" i="2" s="1"/>
  <c r="EN23" i="2" s="1"/>
  <c r="EN24" i="2" s="1"/>
  <c r="EN25" i="2" s="1"/>
  <c r="EN26" i="2" s="1"/>
  <c r="EN27" i="2" s="1"/>
  <c r="EN28" i="2" s="1"/>
  <c r="EN29" i="2" s="1"/>
  <c r="EN30" i="2" s="1"/>
  <c r="EN31" i="2" s="1"/>
  <c r="EN32" i="2" s="1"/>
  <c r="EN33" i="2" s="1"/>
  <c r="EN34" i="2" s="1"/>
  <c r="EN35" i="2" s="1"/>
  <c r="EN36" i="2" s="1"/>
  <c r="EN37" i="2" s="1"/>
  <c r="EN38" i="2" s="1"/>
  <c r="EN39" i="2" s="1"/>
  <c r="EN40" i="2" s="1"/>
  <c r="EN41" i="2" s="1"/>
  <c r="EN42" i="2" s="1"/>
  <c r="EN43" i="2" s="1"/>
  <c r="EN44" i="2" s="1"/>
  <c r="EN45" i="2" s="1"/>
  <c r="EP45" i="2"/>
  <c r="EP4" i="2"/>
  <c r="EP5" i="2"/>
  <c r="EP6" i="2"/>
  <c r="EP7" i="2"/>
  <c r="EP8" i="2"/>
  <c r="EP9" i="2"/>
  <c r="EP10" i="2"/>
  <c r="EP11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25" i="2"/>
  <c r="EP26" i="2"/>
  <c r="EP27" i="2"/>
  <c r="EP28" i="2"/>
  <c r="EP29" i="2"/>
  <c r="EP30" i="2"/>
  <c r="EP31" i="2"/>
  <c r="EP32" i="2"/>
  <c r="EP33" i="2"/>
  <c r="EP34" i="2"/>
  <c r="EP35" i="2"/>
  <c r="EP36" i="2"/>
  <c r="EP37" i="2"/>
  <c r="EP38" i="2"/>
  <c r="EP39" i="2"/>
  <c r="EP40" i="2"/>
  <c r="EP41" i="2"/>
  <c r="EP42" i="2"/>
  <c r="EP43" i="2"/>
  <c r="EP44" i="2"/>
  <c r="EP3" i="2"/>
  <c r="EV43" i="2" l="1"/>
  <c r="GD3" i="2"/>
  <c r="GD4" i="2" s="1"/>
  <c r="GD5" i="2" s="1"/>
  <c r="GD6" i="2" s="1"/>
  <c r="GD7" i="2" s="1"/>
  <c r="GD8" i="2" s="1"/>
  <c r="GD9" i="2" s="1"/>
  <c r="GD10" i="2" s="1"/>
  <c r="GD11" i="2" s="1"/>
  <c r="GD12" i="2" s="1"/>
  <c r="GD13" i="2" s="1"/>
  <c r="GD14" i="2" s="1"/>
  <c r="GD15" i="2" s="1"/>
  <c r="GD16" i="2" s="1"/>
  <c r="GD17" i="2" s="1"/>
  <c r="GD18" i="2" s="1"/>
  <c r="GD19" i="2" s="1"/>
  <c r="GD20" i="2" s="1"/>
  <c r="GD21" i="2" s="1"/>
  <c r="GD22" i="2" s="1"/>
  <c r="GD23" i="2" s="1"/>
  <c r="GD24" i="2" s="1"/>
  <c r="GD25" i="2" s="1"/>
  <c r="GD26" i="2" s="1"/>
  <c r="GD27" i="2" s="1"/>
  <c r="GD28" i="2" s="1"/>
  <c r="GD29" i="2" s="1"/>
  <c r="GD30" i="2" s="1"/>
  <c r="GD31" i="2" s="1"/>
  <c r="FR3" i="2"/>
  <c r="FR4" i="2" s="1"/>
  <c r="FR5" i="2" s="1"/>
  <c r="FR6" i="2" s="1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I3" i="2"/>
  <c r="FI4" i="2" s="1"/>
  <c r="FI5" i="2" s="1"/>
  <c r="FI6" i="2" s="1"/>
  <c r="FI7" i="2" s="1"/>
  <c r="FI8" i="2" s="1"/>
  <c r="FI9" i="2" s="1"/>
  <c r="FI10" i="2" s="1"/>
  <c r="FI11" i="2" s="1"/>
  <c r="FI12" i="2" s="1"/>
  <c r="FI13" i="2" s="1"/>
  <c r="FI14" i="2" s="1"/>
  <c r="FI15" i="2" s="1"/>
  <c r="FI16" i="2" s="1"/>
  <c r="FI17" i="2" s="1"/>
  <c r="FI18" i="2" s="1"/>
  <c r="FI19" i="2" s="1"/>
  <c r="FI20" i="2" s="1"/>
  <c r="FI21" i="2" s="1"/>
  <c r="FI22" i="2" s="1"/>
  <c r="FI23" i="2" s="1"/>
  <c r="FI24" i="2" s="1"/>
  <c r="FI25" i="2" s="1"/>
  <c r="FI26" i="2" s="1"/>
  <c r="FI27" i="2" s="1"/>
  <c r="FI28" i="2" s="1"/>
  <c r="FI29" i="2" s="1"/>
  <c r="FI30" i="2" s="1"/>
  <c r="FI31" i="2" s="1"/>
  <c r="FI32" i="2" s="1"/>
  <c r="FI33" i="2" s="1"/>
  <c r="FI34" i="2" s="1"/>
  <c r="FI35" i="2" s="1"/>
  <c r="FI36" i="2" s="1"/>
  <c r="FI37" i="2" s="1"/>
  <c r="FI38" i="2" s="1"/>
  <c r="EQ3" i="2" l="1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38" i="2"/>
  <c r="ES39" i="2"/>
  <c r="ES40" i="2"/>
  <c r="ES41" i="2"/>
  <c r="ES42" i="2"/>
  <c r="ES43" i="2"/>
  <c r="ES44" i="2"/>
  <c r="ES3" i="2"/>
  <c r="EQ4" i="2" l="1"/>
  <c r="EQ5" i="2" s="1"/>
  <c r="EQ6" i="2" s="1"/>
  <c r="EQ7" i="2" s="1"/>
  <c r="EQ8" i="2" s="1"/>
  <c r="EQ9" i="2" s="1"/>
  <c r="EQ10" i="2" s="1"/>
  <c r="EQ11" i="2" s="1"/>
  <c r="EQ12" i="2" s="1"/>
  <c r="EQ13" i="2" s="1"/>
  <c r="EQ14" i="2" s="1"/>
  <c r="EQ15" i="2" s="1"/>
  <c r="EQ16" i="2" s="1"/>
  <c r="EQ17" i="2" s="1"/>
  <c r="EQ18" i="2" s="1"/>
  <c r="EQ19" i="2" s="1"/>
  <c r="EQ20" i="2" s="1"/>
  <c r="EQ21" i="2" s="1"/>
  <c r="EQ22" i="2" s="1"/>
  <c r="EQ23" i="2" s="1"/>
  <c r="EQ24" i="2" s="1"/>
  <c r="EQ25" i="2" s="1"/>
  <c r="EQ26" i="2" s="1"/>
  <c r="EQ27" i="2" s="1"/>
  <c r="EQ28" i="2" s="1"/>
  <c r="EQ29" i="2" s="1"/>
  <c r="EQ30" i="2" s="1"/>
  <c r="EQ31" i="2" s="1"/>
  <c r="EQ32" i="2" s="1"/>
  <c r="EQ33" i="2" s="1"/>
  <c r="EQ34" i="2" s="1"/>
  <c r="EQ35" i="2" s="1"/>
  <c r="EQ36" i="2" s="1"/>
  <c r="EQ37" i="2" s="1"/>
  <c r="EQ38" i="2" s="1"/>
  <c r="EQ39" i="2" s="1"/>
  <c r="EQ97" i="2"/>
  <c r="ET3" i="2"/>
  <c r="ET4" i="2" s="1"/>
  <c r="ET5" i="2" s="1"/>
  <c r="ET6" i="2" s="1"/>
  <c r="ET7" i="2" s="1"/>
  <c r="ET8" i="2" s="1"/>
  <c r="ET9" i="2" s="1"/>
  <c r="ET10" i="2" s="1"/>
  <c r="ET11" i="2" s="1"/>
  <c r="ET12" i="2" s="1"/>
  <c r="ET13" i="2" s="1"/>
  <c r="ET14" i="2" s="1"/>
  <c r="ET15" i="2" s="1"/>
  <c r="ET16" i="2" s="1"/>
  <c r="ET17" i="2" s="1"/>
  <c r="ET18" i="2" s="1"/>
  <c r="ET19" i="2" s="1"/>
  <c r="ET20" i="2" s="1"/>
  <c r="ET21" i="2" s="1"/>
  <c r="ET22" i="2" s="1"/>
  <c r="ET23" i="2" s="1"/>
  <c r="ET24" i="2" s="1"/>
  <c r="ET25" i="2" s="1"/>
  <c r="ET26" i="2" s="1"/>
  <c r="ET27" i="2" s="1"/>
  <c r="ET28" i="2" s="1"/>
  <c r="ET29" i="2" s="1"/>
  <c r="ET30" i="2" s="1"/>
  <c r="ET31" i="2" s="1"/>
  <c r="ET32" i="2" s="1"/>
  <c r="ET33" i="2" s="1"/>
  <c r="ET34" i="2" s="1"/>
  <c r="ET35" i="2" s="1"/>
  <c r="ET36" i="2" s="1"/>
  <c r="ET37" i="2" s="1"/>
  <c r="ET38" i="2" s="1"/>
  <c r="ET39" i="2" s="1"/>
  <c r="ET40" i="2" s="1"/>
  <c r="ET41" i="2" s="1"/>
  <c r="ET42" i="2" s="1"/>
  <c r="ET43" i="2" s="1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3" i="2"/>
  <c r="GV60" i="2" l="1"/>
  <c r="GV61" i="2" s="1"/>
  <c r="GV62" i="2" s="1"/>
  <c r="GV63" i="2" s="1"/>
  <c r="GV64" i="2" s="1"/>
  <c r="GV65" i="2" s="1"/>
  <c r="GV66" i="2" s="1"/>
  <c r="GV67" i="2" s="1"/>
  <c r="GV68" i="2" s="1"/>
  <c r="GV69" i="2" s="1"/>
  <c r="GV70" i="2" s="1"/>
  <c r="GV71" i="2" s="1"/>
  <c r="GV72" i="2" s="1"/>
  <c r="GV73" i="2" s="1"/>
  <c r="GV74" i="2" s="1"/>
  <c r="GV75" i="2" s="1"/>
  <c r="GV76" i="2" s="1"/>
  <c r="GV77" i="2" s="1"/>
  <c r="GV78" i="2" s="1"/>
  <c r="GV79" i="2" s="1"/>
  <c r="GV80" i="2" s="1"/>
  <c r="GV81" i="2" s="1"/>
  <c r="GV82" i="2" s="1"/>
  <c r="GV83" i="2" s="1"/>
  <c r="GV84" i="2" s="1"/>
  <c r="GV85" i="2" s="1"/>
  <c r="GV86" i="2" s="1"/>
  <c r="GV87" i="2" s="1"/>
  <c r="GV88" i="2" s="1"/>
  <c r="EQ40" i="2"/>
  <c r="EW3" i="2"/>
  <c r="EW4" i="2" s="1"/>
  <c r="EW5" i="2" s="1"/>
  <c r="EW6" i="2" s="1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Y4" i="2"/>
  <c r="EY5" i="2"/>
  <c r="EY6" i="2"/>
  <c r="EY7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3" i="2"/>
  <c r="EQ41" i="2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38" i="1"/>
  <c r="EZ3" i="2"/>
  <c r="EZ4" i="2" s="1"/>
  <c r="EZ5" i="2" s="1"/>
  <c r="EZ6" i="2" s="1"/>
  <c r="EZ7" i="2" s="1"/>
  <c r="EZ8" i="2" s="1"/>
  <c r="EZ9" i="2" s="1"/>
  <c r="EZ10" i="2" s="1"/>
  <c r="EZ11" i="2" s="1"/>
  <c r="EZ12" i="2" s="1"/>
  <c r="EZ13" i="2" s="1"/>
  <c r="EZ14" i="2" s="1"/>
  <c r="EZ15" i="2" s="1"/>
  <c r="EZ16" i="2" s="1"/>
  <c r="EZ17" i="2" s="1"/>
  <c r="EZ18" i="2" s="1"/>
  <c r="EZ19" i="2" s="1"/>
  <c r="EZ20" i="2" s="1"/>
  <c r="EZ21" i="2" s="1"/>
  <c r="EZ22" i="2" s="1"/>
  <c r="EZ23" i="2" s="1"/>
  <c r="EZ24" i="2" s="1"/>
  <c r="EZ25" i="2" s="1"/>
  <c r="EZ26" i="2" s="1"/>
  <c r="EZ27" i="2" s="1"/>
  <c r="EZ28" i="2" s="1"/>
  <c r="EZ29" i="2" s="1"/>
  <c r="EZ30" i="2" s="1"/>
  <c r="EZ31" i="2" s="1"/>
  <c r="EZ32" i="2" s="1"/>
  <c r="EZ33" i="2" s="1"/>
  <c r="EZ34" i="2" s="1"/>
  <c r="EZ35" i="2" s="1"/>
  <c r="EZ36" i="2" s="1"/>
  <c r="EZ37" i="2" s="1"/>
  <c r="EZ38" i="2" s="1"/>
  <c r="EZ39" i="2" s="1"/>
  <c r="EZ40" i="2" s="1"/>
  <c r="EZ41" i="2" s="1"/>
  <c r="FB4" i="2"/>
  <c r="FB5" i="2"/>
  <c r="FB6" i="2"/>
  <c r="FB7" i="2"/>
  <c r="FB8" i="2"/>
  <c r="FB9" i="2"/>
  <c r="FB10" i="2"/>
  <c r="FB11" i="2"/>
  <c r="FB12" i="2"/>
  <c r="FB13" i="2"/>
  <c r="FB14" i="2"/>
  <c r="FB15" i="2"/>
  <c r="FB16" i="2"/>
  <c r="FB17" i="2"/>
  <c r="FB18" i="2"/>
  <c r="FB19" i="2"/>
  <c r="FB20" i="2"/>
  <c r="FB21" i="2"/>
  <c r="FB22" i="2"/>
  <c r="FB23" i="2"/>
  <c r="FB24" i="2"/>
  <c r="FB25" i="2"/>
  <c r="FB26" i="2"/>
  <c r="FB27" i="2"/>
  <c r="FB28" i="2"/>
  <c r="FB29" i="2"/>
  <c r="FB30" i="2"/>
  <c r="FB31" i="2"/>
  <c r="FB32" i="2"/>
  <c r="FB33" i="2"/>
  <c r="FB34" i="2"/>
  <c r="FB35" i="2"/>
  <c r="FB36" i="2"/>
  <c r="FB37" i="2"/>
  <c r="FB38" i="2"/>
  <c r="FB39" i="2"/>
  <c r="FB40" i="2"/>
  <c r="FB41" i="2"/>
  <c r="FB3" i="2"/>
  <c r="EQ42" i="2" l="1"/>
  <c r="FC3" i="2"/>
  <c r="FE4" i="2"/>
  <c r="FE5" i="2"/>
  <c r="FE6" i="2"/>
  <c r="FE7" i="2"/>
  <c r="FE8" i="2"/>
  <c r="FE9" i="2"/>
  <c r="FE10" i="2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3" i="2"/>
  <c r="FF3" i="2"/>
  <c r="HF19" i="2"/>
  <c r="HG19" i="2"/>
  <c r="HG18" i="2"/>
  <c r="HH19" i="2" s="1"/>
  <c r="HI19" i="2"/>
  <c r="FF4" i="2" l="1"/>
  <c r="FF5" i="2" s="1"/>
  <c r="FF6" i="2" s="1"/>
  <c r="FF7" i="2" s="1"/>
  <c r="FF8" i="2" s="1"/>
  <c r="FF9" i="2" s="1"/>
  <c r="FF10" i="2" s="1"/>
  <c r="FF11" i="2" s="1"/>
  <c r="FF12" i="2" s="1"/>
  <c r="FF13" i="2" s="1"/>
  <c r="FF14" i="2" s="1"/>
  <c r="FF15" i="2" s="1"/>
  <c r="FF16" i="2" s="1"/>
  <c r="FF17" i="2" s="1"/>
  <c r="FF18" i="2" s="1"/>
  <c r="FF19" i="2" s="1"/>
  <c r="FF20" i="2" s="1"/>
  <c r="FF21" i="2" s="1"/>
  <c r="FF22" i="2" s="1"/>
  <c r="FF23" i="2" s="1"/>
  <c r="FF24" i="2" s="1"/>
  <c r="FF25" i="2" s="1"/>
  <c r="FF26" i="2" s="1"/>
  <c r="FF27" i="2" s="1"/>
  <c r="FF28" i="2" s="1"/>
  <c r="FF29" i="2" s="1"/>
  <c r="FF30" i="2" s="1"/>
  <c r="FF31" i="2" s="1"/>
  <c r="FF32" i="2" s="1"/>
  <c r="FF33" i="2" s="1"/>
  <c r="FF34" i="2" s="1"/>
  <c r="FF35" i="2" s="1"/>
  <c r="FF36" i="2" s="1"/>
  <c r="FF37" i="2" s="1"/>
  <c r="FF38" i="2" s="1"/>
  <c r="FF39" i="2" s="1"/>
  <c r="FC4" i="2"/>
  <c r="FC5" i="2" s="1"/>
  <c r="FC6" i="2" s="1"/>
  <c r="FC7" i="2" s="1"/>
  <c r="FC8" i="2" s="1"/>
  <c r="FC9" i="2" s="1"/>
  <c r="FC10" i="2" s="1"/>
  <c r="FC11" i="2" s="1"/>
  <c r="FC12" i="2" s="1"/>
  <c r="FC13" i="2" s="1"/>
  <c r="FC14" i="2" s="1"/>
  <c r="FC15" i="2" s="1"/>
  <c r="FC16" i="2" s="1"/>
  <c r="FC17" i="2" s="1"/>
  <c r="FC18" i="2" s="1"/>
  <c r="FC19" i="2" s="1"/>
  <c r="FC20" i="2" s="1"/>
  <c r="FC21" i="2" s="1"/>
  <c r="FC22" i="2" s="1"/>
  <c r="FC23" i="2" s="1"/>
  <c r="FC24" i="2" s="1"/>
  <c r="FC25" i="2" s="1"/>
  <c r="FC26" i="2" s="1"/>
  <c r="FC27" i="2" s="1"/>
  <c r="FC28" i="2" s="1"/>
  <c r="FC29" i="2" s="1"/>
  <c r="FC30" i="2" s="1"/>
  <c r="FC31" i="2" s="1"/>
  <c r="FC32" i="2" s="1"/>
  <c r="FC33" i="2" s="1"/>
  <c r="FC34" i="2" s="1"/>
  <c r="FC35" i="2" s="1"/>
  <c r="FC36" i="2" s="1"/>
  <c r="FC37" i="2" s="1"/>
  <c r="FC38" i="2" s="1"/>
  <c r="FC39" i="2" s="1"/>
  <c r="FC40" i="2" s="1"/>
  <c r="EQ43" i="2"/>
  <c r="FH4" i="2"/>
  <c r="FH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30" i="2"/>
  <c r="FH31" i="2"/>
  <c r="FH32" i="2"/>
  <c r="FH33" i="2"/>
  <c r="FH34" i="2"/>
  <c r="FH35" i="2"/>
  <c r="FH36" i="2"/>
  <c r="FH37" i="2"/>
  <c r="FH38" i="2"/>
  <c r="FH39" i="2"/>
  <c r="FH3" i="2"/>
  <c r="EQ44" i="2" l="1"/>
  <c r="D177" i="2"/>
  <c r="D176" i="2"/>
  <c r="D175" i="2"/>
  <c r="D174" i="2"/>
  <c r="D173" i="2"/>
  <c r="D172" i="2"/>
  <c r="D171" i="2"/>
  <c r="D170" i="2"/>
  <c r="D169" i="2"/>
  <c r="C177" i="2"/>
  <c r="C176" i="2"/>
  <c r="C175" i="2"/>
  <c r="C174" i="2"/>
  <c r="C173" i="2"/>
  <c r="C172" i="2"/>
  <c r="C171" i="2"/>
  <c r="C170" i="2"/>
  <c r="C169" i="2"/>
  <c r="FK4" i="2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K29" i="2"/>
  <c r="FK30" i="2"/>
  <c r="FK31" i="2"/>
  <c r="FK32" i="2"/>
  <c r="FK33" i="2"/>
  <c r="FK34" i="2"/>
  <c r="FK35" i="2"/>
  <c r="FK36" i="2"/>
  <c r="FK3" i="2"/>
  <c r="FN4" i="2"/>
  <c r="FN5" i="2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M37" i="2"/>
  <c r="FL37" i="2" s="1"/>
  <c r="FN3" i="2"/>
  <c r="E15" i="6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4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" i="2"/>
  <c r="FW33" i="2"/>
  <c r="FK37" i="2" l="1"/>
  <c r="GI4" i="2"/>
  <c r="FZ4" i="2"/>
  <c r="FW4" i="2" s="1"/>
  <c r="FZ5" i="2"/>
  <c r="FW5" i="2" s="1"/>
  <c r="FZ6" i="2"/>
  <c r="FW6" i="2" s="1"/>
  <c r="FZ7" i="2"/>
  <c r="FW7" i="2" s="1"/>
  <c r="FZ8" i="2"/>
  <c r="FW8" i="2" s="1"/>
  <c r="FZ9" i="2"/>
  <c r="FW9" i="2" s="1"/>
  <c r="FZ10" i="2"/>
  <c r="FW10" i="2" s="1"/>
  <c r="FZ11" i="2"/>
  <c r="FW11" i="2" s="1"/>
  <c r="FZ12" i="2"/>
  <c r="FW12" i="2" s="1"/>
  <c r="FZ13" i="2"/>
  <c r="FW13" i="2" s="1"/>
  <c r="GO68" i="2" s="1"/>
  <c r="FZ14" i="2"/>
  <c r="FW14" i="2" s="1"/>
  <c r="GO69" i="2" s="1"/>
  <c r="FZ15" i="2"/>
  <c r="FW15" i="2" s="1"/>
  <c r="GO70" i="2" s="1"/>
  <c r="FZ16" i="2"/>
  <c r="FW16" i="2" s="1"/>
  <c r="FZ17" i="2"/>
  <c r="FW17" i="2" s="1"/>
  <c r="FZ18" i="2"/>
  <c r="FW18" i="2" s="1"/>
  <c r="FZ19" i="2"/>
  <c r="FW19" i="2" s="1"/>
  <c r="FZ20" i="2"/>
  <c r="FW20" i="2" s="1"/>
  <c r="FZ21" i="2"/>
  <c r="FW21" i="2" s="1"/>
  <c r="FZ22" i="2"/>
  <c r="FW22" i="2" s="1"/>
  <c r="FZ23" i="2"/>
  <c r="FW23" i="2" s="1"/>
  <c r="FZ24" i="2"/>
  <c r="FW24" i="2" s="1"/>
  <c r="FZ25" i="2"/>
  <c r="FW25" i="2" s="1"/>
  <c r="FZ26" i="2"/>
  <c r="FW26" i="2" s="1"/>
  <c r="FZ27" i="2"/>
  <c r="FW27" i="2" s="1"/>
  <c r="FZ28" i="2"/>
  <c r="FW28" i="2" s="1"/>
  <c r="FZ29" i="2"/>
  <c r="FW29" i="2" s="1"/>
  <c r="FZ30" i="2"/>
  <c r="FW30" i="2" s="1"/>
  <c r="FZ31" i="2"/>
  <c r="FW31" i="2" s="1"/>
  <c r="FZ32" i="2"/>
  <c r="FW32" i="2" s="1"/>
  <c r="FZ3" i="2"/>
  <c r="FW3" i="2" s="1"/>
  <c r="GS69" i="2" l="1"/>
  <c r="GS70" i="2"/>
  <c r="GS68" i="2"/>
  <c r="GO81" i="2"/>
  <c r="GK6" i="2"/>
  <c r="GK10" i="2"/>
  <c r="GK7" i="2"/>
  <c r="GK8" i="2"/>
  <c r="GK9" i="2"/>
  <c r="GT31" i="2"/>
  <c r="GT32" i="2" s="1"/>
  <c r="GT33" i="2" s="1"/>
  <c r="GT34" i="2" s="1"/>
  <c r="GT35" i="2" s="1"/>
  <c r="GT36" i="2" s="1"/>
  <c r="GT37" i="2" s="1"/>
  <c r="GC17" i="2"/>
  <c r="GO74" i="2" s="1"/>
  <c r="GC18" i="2"/>
  <c r="GO75" i="2" s="1"/>
  <c r="GC19" i="2"/>
  <c r="GO76" i="2" s="1"/>
  <c r="GC20" i="2"/>
  <c r="GO77" i="2" s="1"/>
  <c r="GC21" i="2"/>
  <c r="GO78" i="2" s="1"/>
  <c r="GC22" i="2"/>
  <c r="GO79" i="2" s="1"/>
  <c r="GC23" i="2"/>
  <c r="GO80" i="2" s="1"/>
  <c r="GC24" i="2"/>
  <c r="GC25" i="2"/>
  <c r="GO82" i="2" s="1"/>
  <c r="GC26" i="2"/>
  <c r="GO83" i="2" s="1"/>
  <c r="GC27" i="2"/>
  <c r="GO84" i="2" s="1"/>
  <c r="GC28" i="2"/>
  <c r="GO85" i="2" s="1"/>
  <c r="GC29" i="2"/>
  <c r="GO86" i="2" s="1"/>
  <c r="GC30" i="2"/>
  <c r="GO87" i="2" s="1"/>
  <c r="GC31" i="2"/>
  <c r="GO88" i="2" s="1"/>
  <c r="GC32" i="2"/>
  <c r="GC15" i="2"/>
  <c r="GO72" i="2" s="1"/>
  <c r="GC16" i="2"/>
  <c r="GO73" i="2" s="1"/>
  <c r="GC14" i="2"/>
  <c r="GO71" i="2" s="1"/>
  <c r="GS77" i="2" l="1"/>
  <c r="GS81" i="2"/>
  <c r="GS88" i="2"/>
  <c r="GS79" i="2"/>
  <c r="GS84" i="2"/>
  <c r="GS80" i="2"/>
  <c r="GS86" i="2"/>
  <c r="GS76" i="2"/>
  <c r="GS72" i="2"/>
  <c r="GS78" i="2"/>
  <c r="GS74" i="2"/>
  <c r="GS83" i="2"/>
  <c r="GS87" i="2"/>
  <c r="GS73" i="2"/>
  <c r="GS75" i="2"/>
  <c r="GS71" i="2"/>
  <c r="GS85" i="2"/>
  <c r="GS82" i="2"/>
  <c r="GT38" i="2"/>
  <c r="GT39" i="2" s="1"/>
  <c r="GT40" i="2" l="1"/>
  <c r="GT41" i="2" l="1"/>
  <c r="GT42" i="2" s="1"/>
  <c r="GT43" i="2" s="1"/>
  <c r="GT44" i="2" s="1"/>
  <c r="GT45" i="2" s="1"/>
  <c r="GT46" i="2" s="1"/>
  <c r="GT47" i="2" l="1"/>
  <c r="GT48" i="2" s="1"/>
  <c r="GT49" i="2" s="1"/>
  <c r="GT50" i="2" s="1"/>
  <c r="GT51" i="2" s="1"/>
  <c r="GT52" i="2" l="1"/>
  <c r="GT53" i="2" s="1"/>
  <c r="GT54" i="2" s="1"/>
  <c r="GT55" i="2" s="1"/>
  <c r="GT56" i="2" s="1"/>
  <c r="GT57" i="2" s="1"/>
  <c r="GT58" i="2" s="1"/>
  <c r="GT59" i="2" s="1"/>
  <c r="GT60" i="2" s="1"/>
  <c r="GT61" i="2" s="1"/>
  <c r="GT62" i="2" s="1"/>
  <c r="GT63" i="2" s="1"/>
  <c r="GT64" i="2" s="1"/>
  <c r="GT65" i="2" s="1"/>
  <c r="GT66" i="2" s="1"/>
  <c r="GT67" i="2" l="1"/>
  <c r="GT68" i="2" s="1"/>
  <c r="GT69" i="2" s="1"/>
  <c r="GT70" i="2" s="1"/>
  <c r="GT71" i="2" s="1"/>
  <c r="GT72" i="2" s="1"/>
  <c r="GT73" i="2" s="1"/>
  <c r="GT74" i="2" s="1"/>
  <c r="GT75" i="2" s="1"/>
  <c r="GT76" i="2" s="1"/>
  <c r="GT77" i="2" s="1"/>
  <c r="GT78" i="2" s="1"/>
  <c r="GT79" i="2" s="1"/>
  <c r="GT80" i="2" s="1"/>
  <c r="GT81" i="2" s="1"/>
  <c r="GT82" i="2" s="1"/>
  <c r="GT83" i="2" s="1"/>
  <c r="GT84" i="2" s="1"/>
  <c r="GT85" i="2" s="1"/>
  <c r="GT86" i="2" s="1"/>
  <c r="GT87" i="2" s="1"/>
  <c r="GT88" i="2" s="1"/>
</calcChain>
</file>

<file path=xl/sharedStrings.xml><?xml version="1.0" encoding="utf-8"?>
<sst xmlns="http://schemas.openxmlformats.org/spreadsheetml/2006/main" count="117" uniqueCount="87">
  <si>
    <t>Statistikdatum</t>
  </si>
  <si>
    <t>Totalt_antal_fall</t>
  </si>
  <si>
    <t>Blekinge</t>
  </si>
  <si>
    <t>Dalarna</t>
  </si>
  <si>
    <t>Gotland</t>
  </si>
  <si>
    <t>Gävleborg</t>
  </si>
  <si>
    <t>Halland</t>
  </si>
  <si>
    <t>Jämtland_Härjedalen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</si>
  <si>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</si>
  <si>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</si>
  <si>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</si>
  <si>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</si>
  <si>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</si>
  <si>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</si>
  <si>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</si>
  <si>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</si>
  <si>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</si>
  <si>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</si>
  <si>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</si>
  <si>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</si>
  <si>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Västra_Götaland</t>
  </si>
  <si>
    <t>Örebro</t>
  </si>
  <si>
    <t>Östergötland</t>
  </si>
  <si>
    <t>Datum_vårdstart</t>
  </si>
  <si>
    <t>Antal_intensivvårdade</t>
  </si>
  <si>
    <t>Region</t>
  </si>
  <si>
    <t>Jämtland Härjedalen</t>
  </si>
  <si>
    <t>Västra Götaland</t>
  </si>
  <si>
    <t>Fall_per_100000_inv</t>
  </si>
  <si>
    <t>Totalt_antal_intensivvårdade</t>
  </si>
  <si>
    <t>Totalt_antal_avlidna</t>
  </si>
  <si>
    <t>Kön</t>
  </si>
  <si>
    <t>Man</t>
  </si>
  <si>
    <t>Kvinna</t>
  </si>
  <si>
    <t>Uppgift saknas</t>
  </si>
  <si>
    <t>Åldersgrupp</t>
  </si>
  <si>
    <t>Ålder_0_9</t>
  </si>
  <si>
    <t>Ålder_10_19</t>
  </si>
  <si>
    <t>Ålder_20_29</t>
  </si>
  <si>
    <t>Ålder_30_39</t>
  </si>
  <si>
    <t>Ålder_40_49</t>
  </si>
  <si>
    <t>Ålder_50_59</t>
  </si>
  <si>
    <t>Ålder_60_69</t>
  </si>
  <si>
    <t>Ålder_70_79</t>
  </si>
  <si>
    <t>Ålder_80_90</t>
  </si>
  <si>
    <t>Ålder_90_plus</t>
  </si>
  <si>
    <t>Information</t>
  </si>
  <si>
    <t>Data uppdateras dagligen kl 11.30 och finns tillgägliga dagligen kl 14.00. Läs mer på https://www.folkhalsomyndigheten.se/smittskydd-beredskap/utbrott/aktuella-utbrott/covid-19/aktuellt-epidemiologiskt-lage/</t>
  </si>
  <si>
    <t>Sum</t>
  </si>
  <si>
    <t>Data version</t>
  </si>
  <si>
    <t>Uknown date</t>
  </si>
  <si>
    <t xml:space="preserve"> </t>
  </si>
  <si>
    <t>John Hopkins</t>
  </si>
  <si>
    <t>R0start</t>
  </si>
  <si>
    <t>R0end</t>
  </si>
  <si>
    <t>k</t>
  </si>
  <si>
    <t>t0</t>
  </si>
  <si>
    <t>gamma</t>
  </si>
  <si>
    <t>delta</t>
  </si>
  <si>
    <t>alpha</t>
  </si>
  <si>
    <t>rho</t>
  </si>
  <si>
    <t>Rolling 7 day averge</t>
  </si>
  <si>
    <t>Days</t>
  </si>
  <si>
    <t>Newest + backlog projected</t>
  </si>
  <si>
    <t>Projected infected</t>
  </si>
  <si>
    <t>Deaths</t>
  </si>
  <si>
    <t>Mortality</t>
  </si>
  <si>
    <t>FHM</t>
  </si>
  <si>
    <t>2-3 weeks back</t>
  </si>
  <si>
    <t>now</t>
  </si>
  <si>
    <t>Tot acc</t>
  </si>
  <si>
    <t>Added last 4 updates</t>
  </si>
  <si>
    <t>&lt;21 days&gt;</t>
  </si>
  <si>
    <t>&lt;7 days&gt;</t>
  </si>
  <si>
    <t>&lt;14 days&gt;</t>
  </si>
  <si>
    <t>SCB</t>
  </si>
  <si>
    <t>&lt;3 days&gt;</t>
  </si>
  <si>
    <t>Sum pred</t>
  </si>
  <si>
    <t>dPred</t>
  </si>
  <si>
    <t>Prediction 19/5</t>
  </si>
  <si>
    <t>dPred2</t>
  </si>
  <si>
    <t>Prediction 27/5</t>
  </si>
  <si>
    <t>Prediction 3/6</t>
  </si>
  <si>
    <t>dPred3</t>
  </si>
  <si>
    <t>Prediction 6/6</t>
  </si>
  <si>
    <t>dPred4</t>
  </si>
  <si>
    <t>Sum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</si>
</sst>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_ ;\-#,##0.00\ "/>
    <numFmt numFmtId="165" formatCode="#,##0_ ;\-#,##0\ "/>
    <numFmt numFmtId="166" formatCode="_-* #,##0\ &quot;kr&quot;_-;\-* #,##0\ &quot;kr&quot;_-;_-* &quot;-&quot;\ &quot;kr&quot;_-;_-@_-"/>
    <numFmt numFmtId="167" formatCode="_-* #,##0\ _k_r_-;\-* #,##0\ _k_r_-;_-* &quot;-&quot;\ _k_r_-;_-@_-"/>
  </numFmts>
  <fonts count="39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name val="Calibri"/>
      <scheme val="minor"/>
    </font>
    <font>
      <b/>
      <sz val="8"/>
      <color theme="3"/>
      <name val="Calibri"/>
      <scheme val="minor"/>
    </font>
    <font>
      <sz val="8"/>
      <color theme="3"/>
      <name val="Calibri"/>
      <scheme val="minor"/>
    </font>
    <font>
      <sz val="8"/>
      <color theme="1"/>
      <name val="Calibri"/>
      <scheme val="minor"/>
    </font>
    <font>
      <sz val="8"/>
      <name val="Calibri"/>
      <scheme val="minor"/>
    </font>
    <font>
      <b/>
      <sz val="10"/>
      <color theme="1"/>
      <name val="Calibri Light"/>
      <family val="2"/>
      <scheme val="maj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/>
      <bottom style="thin">
        <color indexed="64"/>
      </bottom>
      <diagonal/>
    </border>
  </borders>
  <cellStyleXfs count="140">
    <xf numFmtId="0" fontId="0" fillId="0" borderId="0"/>
    <xf numFmtId="0" fontId="3" fillId="0" borderId="2"/>
    <xf numFmtId="0" fontId="3" fillId="0" borderId="2"/>
    <xf numFmtId="0" fontId="3" fillId="0" borderId="2"/>
    <xf numFmtId="0" fontId="3" fillId="0" borderId="2"/>
    <xf numFmtId="0" fontId="4" fillId="0" borderId="2"/>
    <xf numFmtId="0" fontId="5" fillId="0" borderId="2"/>
    <xf numFmtId="0" fontId="6" fillId="0" borderId="2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2" applyNumberFormat="0" applyFill="0" applyAlignment="0" applyProtection="0"/>
    <xf numFmtId="0" fontId="9" fillId="0" borderId="2" applyNumberFormat="0" applyFill="0" applyAlignment="0" applyProtection="0"/>
    <xf numFmtId="0" fontId="10" fillId="0" borderId="2" applyNumberFormat="0" applyFill="0" applyBorder="0" applyAlignment="0" applyProtection="0"/>
    <xf numFmtId="0" fontId="11" fillId="0" borderId="3" applyNumberFormat="0" applyFill="0" applyAlignment="0"/>
    <xf numFmtId="0" fontId="16" fillId="2" borderId="2" applyNumberFormat="0" applyFont="0" applyBorder="0" applyAlignment="0" applyProtection="0"/>
    <xf numFmtId="0" fontId="12" fillId="0" borderId="2" applyNumberFormat="0" applyFill="0" applyBorder="0" applyAlignment="0" applyProtection="0"/>
    <xf numFmtId="0" fontId="16" fillId="0" borderId="2" applyNumberFormat="0" applyFill="0" applyBorder="0" applyAlignment="0" applyProtection="0"/>
    <xf numFmtId="0" fontId="13" fillId="0" borderId="2" applyNumberFormat="0" applyFill="0" applyBorder="0" applyAlignment="0" applyProtection="0"/>
    <xf numFmtId="0" fontId="17" fillId="0" borderId="2" applyNumberFormat="0" applyFill="0" applyBorder="0" applyAlignment="0" applyProtection="0"/>
    <xf numFmtId="0" fontId="15" fillId="0" borderId="2" applyNumberFormat="0" applyFill="0" applyBorder="0" applyAlignment="0" applyProtection="0"/>
    <xf numFmtId="0" fontId="14" fillId="0" borderId="2" applyNumberFormat="0" applyFill="0" applyBorder="0" applyAlignment="0" applyProtection="0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3" fillId="0" borderId="2"/>
    <xf numFmtId="0" fontId="21" fillId="0" borderId="2"/>
    <xf numFmtId="0" fontId="21" fillId="0" borderId="2"/>
    <xf numFmtId="0" fontId="21" fillId="0" borderId="2"/>
    <xf numFmtId="0" fontId="21" fillId="0" borderId="2"/>
    <xf numFmtId="0" fontId="22" fillId="0" borderId="2"/>
    <xf numFmtId="0" fontId="22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4" fillId="0" borderId="2"/>
    <xf numFmtId="0" fontId="29" fillId="2" borderId="2" applyNumberFormat="0" applyFont="0" applyBorder="0" applyAlignment="0" applyProtection="0"/>
    <xf numFmtId="0" fontId="25" fillId="0" borderId="2" applyNumberFormat="0" applyFill="0" applyBorder="0" applyAlignment="0" applyProtection="0"/>
    <xf numFmtId="0" fontId="29" fillId="0" borderId="2" applyNumberFormat="0" applyFill="0" applyBorder="0" applyAlignment="0" applyProtection="0"/>
    <xf numFmtId="0" fontId="26" fillId="0" borderId="2" applyNumberFormat="0" applyFill="0" applyBorder="0" applyAlignment="0" applyProtection="0"/>
    <xf numFmtId="0" fontId="30" fillId="0" borderId="2" applyNumberFormat="0" applyFill="0" applyBorder="0" applyAlignment="0" applyProtection="0"/>
    <xf numFmtId="0" fontId="28" fillId="0" borderId="2" applyNumberFormat="0" applyFill="0" applyBorder="0" applyAlignment="0" applyProtection="0"/>
    <xf numFmtId="0" fontId="27" fillId="0" borderId="2" applyNumberFormat="0" applyFill="0" applyBorder="0" applyAlignment="0" applyProtection="0"/>
    <xf numFmtId="0" fontId="16" fillId="0" borderId="2"/>
    <xf numFmtId="164" fontId="16" fillId="0" borderId="2" applyFont="0" applyFill="0" applyBorder="0" applyAlignment="0" applyProtection="0"/>
    <xf numFmtId="165" fontId="16" fillId="0" borderId="2" applyFont="0" applyFill="0" applyBorder="0" applyAlignment="0" applyProtection="0"/>
    <xf numFmtId="0" fontId="31" fillId="0" borderId="2" applyNumberFormat="0" applyFill="0" applyBorder="0" applyAlignment="0" applyProtection="0"/>
    <xf numFmtId="0" fontId="16" fillId="0" borderId="2" applyNumberFormat="0" applyFill="0" applyBorder="0" applyAlignment="0" applyProtection="0"/>
    <xf numFmtId="3" fontId="11" fillId="0" borderId="2" applyFill="0" applyBorder="0" applyProtection="0">
      <alignment vertical="center"/>
    </xf>
    <xf numFmtId="0" fontId="32" fillId="0" borderId="2" applyNumberFormat="0" applyFill="0" applyBorder="0" applyAlignment="0" applyProtection="0"/>
    <xf numFmtId="3" fontId="16" fillId="0" borderId="4" applyNumberFormat="0" applyFont="0" applyFill="0" applyAlignment="0" applyProtection="0">
      <alignment horizontal="right"/>
    </xf>
    <xf numFmtId="0" fontId="11" fillId="4" borderId="2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1" fillId="4" borderId="6" applyNumberFormat="0" applyProtection="0">
      <alignment vertical="center"/>
    </xf>
    <xf numFmtId="0" fontId="33" fillId="0" borderId="2" applyNumberFormat="0" applyFill="0" applyBorder="0" applyAlignment="0" applyProtection="0"/>
    <xf numFmtId="0" fontId="16" fillId="0" borderId="2" applyNumberFormat="0" applyFill="0" applyBorder="0" applyAlignment="0" applyProtection="0"/>
    <xf numFmtId="0" fontId="16" fillId="0" borderId="2" applyNumberFormat="0" applyFill="0" applyBorder="0" applyAlignment="0" applyProtection="0"/>
    <xf numFmtId="3" fontId="16" fillId="0" borderId="2" applyFill="0" applyBorder="0" applyAlignment="0" applyProtection="0">
      <alignment horizontal="right"/>
    </xf>
    <xf numFmtId="0" fontId="23" fillId="0" borderId="2"/>
    <xf numFmtId="164" fontId="16" fillId="0" borderId="2" applyFont="0" applyFill="0" applyBorder="0" applyAlignment="0" applyProtection="0"/>
    <xf numFmtId="0" fontId="2" fillId="0" borderId="2"/>
    <xf numFmtId="0" fontId="11" fillId="0" borderId="7">
      <alignment horizontal="center" vertical="center"/>
    </xf>
    <xf numFmtId="0" fontId="35" fillId="0" borderId="2"/>
    <xf numFmtId="0" fontId="34" fillId="0" borderId="2"/>
    <xf numFmtId="0" fontId="35" fillId="0" borderId="2"/>
    <xf numFmtId="0" fontId="36" fillId="0" borderId="2" applyNumberFormat="0" applyBorder="0" applyAlignment="0"/>
    <xf numFmtId="0" fontId="34" fillId="0" borderId="2"/>
    <xf numFmtId="0" fontId="35" fillId="0" borderId="2"/>
    <xf numFmtId="0" fontId="34" fillId="0" borderId="2"/>
    <xf numFmtId="0" fontId="35" fillId="0" borderId="2"/>
    <xf numFmtId="0" fontId="34" fillId="0" borderId="2"/>
    <xf numFmtId="0" fontId="34" fillId="0" borderId="2"/>
    <xf numFmtId="0" fontId="2" fillId="0" borderId="2"/>
    <xf numFmtId="9" fontId="2" fillId="0" borderId="2" applyFont="0" applyFill="0" applyBorder="0" applyAlignment="0" applyProtection="0"/>
    <xf numFmtId="0" fontId="37" fillId="0" borderId="2" applyNumberFormat="0" applyFill="0" applyBorder="0" applyAlignment="0" applyProtection="0"/>
    <xf numFmtId="0" fontId="37" fillId="0" borderId="2" applyNumberFormat="0" applyFill="0" applyBorder="0" applyAlignment="0" applyProtection="0"/>
    <xf numFmtId="167" fontId="34" fillId="0" borderId="2" applyFont="0" applyFill="0" applyBorder="0" applyAlignment="0" applyProtection="0"/>
    <xf numFmtId="166" fontId="34" fillId="0" borderId="2" applyFont="0" applyFill="0" applyBorder="0" applyAlignment="0" applyProtection="0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4" fillId="0" borderId="2"/>
    <xf numFmtId="0" fontId="16" fillId="0" borderId="2"/>
    <xf numFmtId="0" fontId="24" fillId="0" borderId="2"/>
    <xf numFmtId="164" fontId="16" fillId="0" borderId="2" applyFont="0" applyFill="0" applyBorder="0" applyAlignment="0" applyProtection="0"/>
    <xf numFmtId="0" fontId="24" fillId="0" borderId="2"/>
    <xf numFmtId="0" fontId="24" fillId="0" borderId="2"/>
    <xf numFmtId="0" fontId="1" fillId="0" borderId="2"/>
    <xf numFmtId="0" fontId="1" fillId="0" borderId="2"/>
    <xf numFmtId="9" fontId="1" fillId="0" borderId="2" applyFont="0" applyFill="0" applyBorder="0" applyAlignment="0" applyProtection="0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</cellStyleXfs>
  <cellXfs count="174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3" fillId="0" borderId="2" xfId="2" applyNumberFormat="1" applyBorder="1"/>
    <xf numFmtId="1" fontId="3" fillId="0" borderId="2" xfId="3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2" xfId="0" applyNumberForma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4" fillId="0" borderId="0" xfId="0" applyFont="1"/>
    <xf numFmtId="14" fontId="0" fillId="0" borderId="2" xfId="0" applyNumberFormat="1" applyBorder="1" applyAlignment="1">
      <alignment horizontal="center"/>
    </xf>
    <xf numFmtId="1" fontId="3" fillId="0" borderId="2" xfId="4" applyNumberForma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3" fillId="0" borderId="2" xfId="4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2" xfId="0" applyNumberFormat="1" applyFill="1" applyBorder="1" applyAlignment="1">
      <alignment horizontal="right"/>
    </xf>
    <xf numFmtId="14" fontId="0" fillId="0" borderId="2" xfId="0" applyNumberFormat="1" applyBorder="1"/>
    <xf numFmtId="1" fontId="4" fillId="0" borderId="2" xfId="5" applyNumberFormat="1" applyBorder="1"/>
    <xf numFmtId="1" fontId="4" fillId="0" borderId="2" xfId="5" applyNumberFormat="1" applyBorder="1"/>
    <xf numFmtId="1" fontId="4" fillId="0" borderId="2" xfId="5" applyNumberFormat="1" applyBorder="1"/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8" fillId="0" borderId="0" xfId="0" applyNumberFormat="1" applyFont="1"/>
    <xf numFmtId="1" fontId="4" fillId="0" borderId="2" xfId="5" applyNumberFormat="1" applyBorder="1"/>
    <xf numFmtId="1" fontId="3" fillId="0" borderId="2" xfId="20" applyNumberFormat="1" applyBorder="1"/>
    <xf numFmtId="3" fontId="0" fillId="0" borderId="0" xfId="0" applyNumberFormat="1" applyAlignment="1">
      <alignment horizontal="center"/>
    </xf>
    <xf numFmtId="0" fontId="19" fillId="0" borderId="0" xfId="0" applyFont="1"/>
    <xf numFmtId="0" fontId="0" fillId="0" borderId="2" xfId="0" applyNumberFormat="1" applyBorder="1" applyAlignment="1">
      <alignment horizontal="right"/>
    </xf>
    <xf numFmtId="3" fontId="0" fillId="0" borderId="0" xfId="0" applyNumberFormat="1"/>
    <xf numFmtId="16" fontId="19" fillId="0" borderId="0" xfId="0" applyNumberFormat="1" applyFont="1"/>
    <xf numFmtId="0" fontId="3" fillId="0" borderId="2" xfId="22"/>
    <xf numFmtId="1" fontId="3" fillId="0" borderId="2" xfId="22" applyNumberFormat="1" applyBorder="1"/>
    <xf numFmtId="1" fontId="3" fillId="0" borderId="2" xfId="24" applyNumberFormat="1" applyBorder="1"/>
    <xf numFmtId="1" fontId="3" fillId="0" borderId="2" xfId="26" applyNumberFormat="1" applyBorder="1"/>
    <xf numFmtId="0" fontId="3" fillId="0" borderId="2" xfId="27"/>
    <xf numFmtId="1" fontId="0" fillId="0" borderId="2" xfId="0" applyNumberFormat="1" applyBorder="1" applyAlignment="1">
      <alignment horizontal="right"/>
    </xf>
    <xf numFmtId="1" fontId="3" fillId="0" borderId="2" xfId="28" applyNumberFormat="1" applyBorder="1"/>
    <xf numFmtId="1" fontId="3" fillId="0" borderId="2" xfId="30" applyNumberFormat="1" applyBorder="1"/>
    <xf numFmtId="1" fontId="3" fillId="0" borderId="2" xfId="32" applyNumberFormat="1" applyBorder="1"/>
    <xf numFmtId="1" fontId="3" fillId="0" borderId="2" xfId="34" applyNumberFormat="1" applyBorder="1"/>
    <xf numFmtId="1" fontId="3" fillId="0" borderId="2" xfId="36" applyNumberFormat="1" applyBorder="1"/>
    <xf numFmtId="3" fontId="19" fillId="0" borderId="0" xfId="0" applyNumberFormat="1" applyFont="1"/>
    <xf numFmtId="3" fontId="5" fillId="3" borderId="2" xfId="6" applyNumberFormat="1" applyFill="1" applyAlignment="1">
      <alignment horizontal="right"/>
    </xf>
    <xf numFmtId="3" fontId="5" fillId="0" borderId="2" xfId="6" applyNumberFormat="1" applyAlignment="1">
      <alignment horizontal="right"/>
    </xf>
    <xf numFmtId="1" fontId="3" fillId="0" borderId="2" xfId="37" applyNumberFormat="1" applyBorder="1"/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left"/>
    </xf>
    <xf numFmtId="0" fontId="3" fillId="0" borderId="0" xfId="0" applyFont="1"/>
    <xf numFmtId="10" fontId="0" fillId="0" borderId="0" xfId="0" applyNumberFormat="1"/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2" xfId="22" applyNumberFormat="1" applyBorder="1"/>
    <xf numFmtId="1" fontId="3" fillId="0" borderId="2" xfId="22" applyNumberFormat="1" applyBorder="1"/>
    <xf numFmtId="1" fontId="3" fillId="0" borderId="2" xfId="22" applyNumberFormat="1" applyBorder="1"/>
    <xf numFmtId="1" fontId="21" fillId="0" borderId="2" xfId="38" applyNumberFormat="1" applyBorder="1"/>
    <xf numFmtId="1" fontId="21" fillId="0" borderId="2" xfId="39" applyNumberFormat="1" applyBorder="1"/>
    <xf numFmtId="1" fontId="21" fillId="0" borderId="2" xfId="40" applyNumberFormat="1" applyBorder="1"/>
    <xf numFmtId="0" fontId="0" fillId="0" borderId="0" xfId="0" applyNumberFormat="1" applyAlignment="1">
      <alignment horizontal="left"/>
    </xf>
    <xf numFmtId="0" fontId="0" fillId="0" borderId="2" xfId="0" applyNumberFormat="1" applyFill="1" applyBorder="1" applyAlignment="1">
      <alignment horizontal="left"/>
    </xf>
    <xf numFmtId="1" fontId="21" fillId="0" borderId="2" xfId="41" applyNumberFormat="1" applyBorder="1"/>
    <xf numFmtId="2" fontId="0" fillId="0" borderId="0" xfId="0" applyNumberFormat="1" applyAlignment="1">
      <alignment horizontal="left"/>
    </xf>
    <xf numFmtId="1" fontId="3" fillId="0" borderId="2" xfId="22" applyNumberFormat="1" applyBorder="1"/>
    <xf numFmtId="1" fontId="23" fillId="0" borderId="2" xfId="44" applyNumberFormat="1" applyBorder="1"/>
    <xf numFmtId="0" fontId="5" fillId="0" borderId="2" xfId="6" applyNumberFormat="1"/>
    <xf numFmtId="0" fontId="19" fillId="0" borderId="0" xfId="0" applyNumberFormat="1" applyFont="1"/>
    <xf numFmtId="0" fontId="3" fillId="0" borderId="0" xfId="0" applyFont="1" applyAlignment="1">
      <alignment horizontal="left"/>
    </xf>
    <xf numFmtId="1" fontId="23" fillId="0" borderId="2" xfId="45" applyNumberFormat="1" applyBorder="1"/>
    <xf numFmtId="0" fontId="3" fillId="0" borderId="0" xfId="0" applyNumberFormat="1" applyFont="1" applyAlignment="1">
      <alignment horizontal="left"/>
    </xf>
    <xf numFmtId="14" fontId="23" fillId="0" borderId="2" xfId="47" applyNumberFormat="1" applyBorder="1"/>
    <xf numFmtId="1" fontId="23" fillId="0" borderId="2" xfId="47" applyNumberFormat="1" applyBorder="1"/>
    <xf numFmtId="0" fontId="3" fillId="0" borderId="2" xfId="27" applyNumberFormat="1"/>
    <xf numFmtId="0" fontId="0" fillId="0" borderId="0" xfId="0" applyNumberFormat="1"/>
    <xf numFmtId="1" fontId="3" fillId="0" borderId="2" xfId="22" applyNumberFormat="1" applyBorder="1"/>
    <xf numFmtId="1" fontId="23" fillId="0" borderId="2" xfId="48" applyNumberFormat="1" applyBorder="1"/>
    <xf numFmtId="14" fontId="3" fillId="0" borderId="0" xfId="0" applyNumberFormat="1" applyFont="1" applyAlignment="1">
      <alignment horizontal="center"/>
    </xf>
    <xf numFmtId="1" fontId="3" fillId="0" borderId="2" xfId="22" applyNumberFormat="1" applyBorder="1"/>
    <xf numFmtId="1" fontId="23" fillId="0" borderId="2" xfId="49" applyNumberFormat="1" applyBorder="1"/>
    <xf numFmtId="1" fontId="23" fillId="0" borderId="2" xfId="50" applyNumberFormat="1" applyBorder="1"/>
    <xf numFmtId="1" fontId="23" fillId="0" borderId="2" xfId="52" applyNumberFormat="1" applyBorder="1"/>
    <xf numFmtId="1" fontId="23" fillId="0" borderId="2" xfId="53" applyNumberFormat="1" applyBorder="1"/>
    <xf numFmtId="0" fontId="3" fillId="0" borderId="2" xfId="22"/>
    <xf numFmtId="1" fontId="3" fillId="0" borderId="2" xfId="22" applyNumberFormat="1" applyBorder="1"/>
    <xf numFmtId="0" fontId="3" fillId="0" borderId="2" xfId="22"/>
    <xf numFmtId="1" fontId="3" fillId="0" borderId="2" xfId="22" applyNumberFormat="1" applyBorder="1"/>
    <xf numFmtId="0" fontId="3" fillId="0" borderId="2" xfId="22"/>
    <xf numFmtId="1" fontId="3" fillId="0" borderId="2" xfId="22" applyNumberFormat="1" applyBorder="1"/>
    <xf numFmtId="0" fontId="23" fillId="0" borderId="2" xfId="54" applyNumberFormat="1" applyBorder="1"/>
    <xf numFmtId="0" fontId="23" fillId="0" borderId="2" xfId="56" applyNumberFormat="1" applyBorder="1"/>
    <xf numFmtId="0" fontId="23" fillId="0" borderId="2" xfId="57" applyNumberFormat="1" applyBorder="1"/>
    <xf numFmtId="1" fontId="3" fillId="0" borderId="2" xfId="22" applyNumberFormat="1" applyBorder="1"/>
    <xf numFmtId="0" fontId="24" fillId="0" borderId="2" xfId="58"/>
    <xf numFmtId="49" fontId="24" fillId="0" borderId="2" xfId="58" applyNumberFormat="1"/>
    <xf numFmtId="3" fontId="24" fillId="0" borderId="2" xfId="58" applyNumberFormat="1"/>
    <xf numFmtId="1" fontId="16" fillId="0" borderId="2" xfId="66" applyNumberFormat="1"/>
    <xf numFmtId="0" fontId="3" fillId="0" borderId="2" xfId="36" applyNumberFormat="1" applyBorder="1"/>
    <xf numFmtId="1" fontId="3" fillId="0" borderId="2" xfId="22" applyNumberFormat="1" applyBorder="1"/>
    <xf numFmtId="1" fontId="3" fillId="0" borderId="2" xfId="22" applyNumberFormat="1" applyBorder="1"/>
    <xf numFmtId="0" fontId="3" fillId="0" borderId="2" xfId="30" applyNumberFormat="1" applyBorder="1"/>
    <xf numFmtId="0" fontId="3" fillId="0" borderId="2" xfId="28" applyNumberFormat="1" applyBorder="1"/>
    <xf numFmtId="0" fontId="3" fillId="0" borderId="2" xfId="20" applyNumberFormat="1" applyBorder="1"/>
    <xf numFmtId="0" fontId="3" fillId="0" borderId="2" xfId="4" applyNumberFormat="1" applyBorder="1"/>
    <xf numFmtId="0" fontId="3" fillId="0" borderId="2" xfId="4" applyNumberFormat="1" applyBorder="1" applyAlignment="1">
      <alignment horizontal="right"/>
    </xf>
    <xf numFmtId="0" fontId="0" fillId="0" borderId="2" xfId="0" applyNumberFormat="1" applyBorder="1"/>
    <xf numFmtId="0" fontId="3" fillId="0" borderId="2" xfId="2" applyNumberFormat="1" applyBorder="1"/>
    <xf numFmtId="0" fontId="3" fillId="0" borderId="2" xfId="2" applyNumberFormat="1" applyFill="1" applyBorder="1"/>
    <xf numFmtId="0" fontId="23" fillId="0" borderId="2" xfId="81" applyNumberFormat="1" applyBorder="1"/>
    <xf numFmtId="1" fontId="3" fillId="0" borderId="2" xfId="22" applyNumberFormat="1" applyBorder="1"/>
    <xf numFmtId="0" fontId="23" fillId="0" borderId="2" xfId="101" applyNumberFormat="1" applyBorder="1"/>
    <xf numFmtId="1" fontId="23" fillId="0" borderId="2" xfId="102" applyNumberFormat="1" applyBorder="1"/>
    <xf numFmtId="1" fontId="3" fillId="0" borderId="2" xfId="22" applyNumberFormat="1" applyBorder="1"/>
    <xf numFmtId="1" fontId="23" fillId="0" borderId="2" xfId="103" applyNumberFormat="1" applyBorder="1"/>
    <xf numFmtId="0" fontId="23" fillId="0" borderId="2" xfId="104" applyNumberFormat="1" applyBorder="1"/>
    <xf numFmtId="0" fontId="3" fillId="0" borderId="0" xfId="0" applyNumberFormat="1" applyFont="1"/>
    <xf numFmtId="2" fontId="0" fillId="0" borderId="0" xfId="0" applyNumberFormat="1"/>
    <xf numFmtId="1" fontId="23" fillId="0" borderId="2" xfId="105" applyNumberFormat="1" applyBorder="1"/>
    <xf numFmtId="0" fontId="23" fillId="0" borderId="2" xfId="106" applyNumberFormat="1" applyBorder="1"/>
    <xf numFmtId="0" fontId="16" fillId="0" borderId="2" xfId="66" applyNumberFormat="1"/>
    <xf numFmtId="14" fontId="0" fillId="0" borderId="0" xfId="0" applyNumberFormat="1"/>
    <xf numFmtId="1" fontId="3" fillId="0" borderId="2" xfId="22" applyNumberFormat="1" applyBorder="1"/>
    <xf numFmtId="1" fontId="3" fillId="0" borderId="2" xfId="22" applyNumberFormat="1" applyBorder="1"/>
    <xf numFmtId="1" fontId="3" fillId="0" borderId="2" xfId="22" applyNumberFormat="1" applyBorder="1"/>
    <xf numFmtId="1" fontId="23" fillId="0" borderId="2" xfId="108" applyNumberFormat="1" applyBorder="1"/>
    <xf numFmtId="1" fontId="1" fillId="0" borderId="2" xfId="66" applyNumberFormat="1" applyFont="1"/>
    <xf numFmtId="0" fontId="1" fillId="0" borderId="2" xfId="66" applyNumberFormat="1" applyFont="1"/>
    <xf numFmtId="1" fontId="3" fillId="0" borderId="2" xfId="22" applyNumberFormat="1" applyBorder="1"/>
    <xf numFmtId="3" fontId="24" fillId="3" borderId="2" xfId="114" applyNumberFormat="1" applyFill="1" applyAlignment="1">
      <alignment horizontal="right"/>
    </xf>
    <xf numFmtId="0" fontId="24" fillId="0" borderId="2" xfId="113"/>
    <xf numFmtId="3" fontId="24" fillId="0" borderId="2" xfId="113" applyNumberFormat="1"/>
    <xf numFmtId="1" fontId="1" fillId="0" borderId="2" xfId="66" applyNumberFormat="1" applyFont="1" applyAlignment="1">
      <alignment horizontal="center"/>
    </xf>
    <xf numFmtId="3" fontId="24" fillId="0" borderId="2" xfId="114" applyNumberFormat="1" applyAlignment="1">
      <alignment horizontal="right"/>
    </xf>
    <xf numFmtId="0" fontId="1" fillId="0" borderId="2" xfId="110" applyNumberFormat="1" applyFont="1" applyBorder="1" applyAlignment="1">
      <alignment horizontal="center"/>
    </xf>
    <xf numFmtId="0" fontId="1" fillId="0" borderId="2" xfId="75" applyNumberFormat="1" applyFont="1" applyBorder="1" applyAlignment="1">
      <alignment horizontal="center" vertical="center"/>
    </xf>
    <xf numFmtId="0" fontId="1" fillId="0" borderId="2" xfId="110" applyNumberFormat="1" applyFont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23" fillId="0" borderId="2" xfId="118" applyNumberFormat="1" applyBorder="1"/>
    <xf numFmtId="0" fontId="24" fillId="0" borderId="2" xfId="58" applyNumberFormat="1"/>
    <xf numFmtId="1" fontId="23" fillId="0" borderId="2" xfId="119" applyNumberFormat="1" applyBorder="1"/>
    <xf numFmtId="1" fontId="23" fillId="0" borderId="2" xfId="121" applyNumberFormat="1" applyBorder="1"/>
    <xf numFmtId="1" fontId="23" fillId="0" borderId="2" xfId="122" applyNumberFormat="1" applyBorder="1"/>
    <xf numFmtId="1" fontId="23" fillId="0" borderId="2" xfId="124" applyNumberFormat="1" applyBorder="1"/>
    <xf numFmtId="1" fontId="3" fillId="0" borderId="2" xfId="0" applyNumberFormat="1" applyFont="1" applyBorder="1" applyAlignment="1">
      <alignment horizontal="center"/>
    </xf>
    <xf numFmtId="1" fontId="3" fillId="0" borderId="2" xfId="22" applyNumberFormat="1" applyBorder="1"/>
    <xf numFmtId="1" fontId="23" fillId="0" borderId="2" xfId="126" applyNumberFormat="1" applyBorder="1"/>
    <xf numFmtId="0" fontId="0" fillId="0" borderId="0" xfId="0" applyAlignment="1"/>
    <xf numFmtId="1" fontId="38" fillId="0" borderId="0" xfId="0" applyNumberFormat="1" applyFont="1"/>
    <xf numFmtId="1" fontId="38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24" fillId="0" borderId="2" xfId="58" applyAlignment="1">
      <alignment horizontal="center"/>
    </xf>
    <xf numFmtId="0" fontId="19" fillId="0" borderId="0" xfId="0" applyNumberFormat="1" applyFont="1" applyAlignment="1">
      <alignment horizontal="center"/>
    </xf>
    <xf numFmtId="0" fontId="38" fillId="0" borderId="2" xfId="0" applyNumberFormat="1" applyFont="1" applyBorder="1" applyAlignment="1">
      <alignment horizontal="center"/>
    </xf>
    <xf numFmtId="1" fontId="23" fillId="0" borderId="2" xfId="127" applyNumberFormat="1" applyBorder="1"/>
    <xf numFmtId="1" fontId="23" fillId="0" borderId="2" xfId="128" applyNumberFormat="1" applyBorder="1"/>
    <xf numFmtId="1" fontId="23" fillId="0" borderId="2" xfId="130" applyNumberFormat="1" applyBorder="1"/>
    <xf numFmtId="1" fontId="23" fillId="0" borderId="2" xfId="131" applyNumberFormat="1" applyBorder="1"/>
    <xf numFmtId="0" fontId="38" fillId="0" borderId="0" xfId="0" applyFont="1"/>
    <xf numFmtId="1" fontId="3" fillId="0" borderId="2" xfId="22" applyNumberFormat="1" applyBorder="1"/>
    <xf numFmtId="1" fontId="23" fillId="0" borderId="2" xfId="132" applyNumberFormat="1" applyBorder="1"/>
    <xf numFmtId="1" fontId="23" fillId="0" borderId="2" xfId="134" applyNumberFormat="1" applyBorder="1"/>
    <xf numFmtId="1" fontId="3" fillId="0" borderId="2" xfId="22" applyNumberFormat="1" applyBorder="1"/>
    <xf numFmtId="1" fontId="23" fillId="0" borderId="2" xfId="135" applyNumberFormat="1" applyBorder="1"/>
    <xf numFmtId="1" fontId="23" fillId="0" borderId="2" xfId="136" applyNumberFormat="1" applyBorder="1"/>
    <xf numFmtId="1" fontId="23" fillId="0" borderId="2" xfId="137" applyNumberFormat="1" applyBorder="1"/>
    <xf numFmtId="1" fontId="23" fillId="0" borderId="2" xfId="138" applyNumberFormat="1" applyBorder="1"/>
    <xf numFmtId="1" fontId="23" fillId="0" borderId="2" xfId="139" applyNumberFormat="1" applyBorder="1"/>
    <xf numFmtId="1" fontId="3" fillId="0" borderId="2" xfId="22" applyNumberFormat="1" applyBorder="1"/>
  </cellXfs>
  <cellStyles count="140">
    <cellStyle name="Comma [0] 2" xfId="68" xr:uid="{90FCE0C3-8C94-448C-8A0A-87575293BFA8}"/>
    <cellStyle name="Comma 2" xfId="67" xr:uid="{83302107-196C-4625-BFF2-A985920CF651}"/>
    <cellStyle name="Comma 3" xfId="82" xr:uid="{EC27E164-2313-4866-9E92-854FD3DA28D5}"/>
    <cellStyle name="Comma 4" xfId="112" xr:uid="{45F568E6-2ACD-48E4-BC5D-D4734A17179D}"/>
    <cellStyle name="Diagramrubrik" xfId="84" xr:uid="{9FD183CF-7017-429F-A92D-0C9B47049B7E}"/>
    <cellStyle name="Diagramrubrik 1" xfId="14" xr:uid="{22729590-FAAF-42A4-AD55-E5FA43DB64EE}"/>
    <cellStyle name="Diagramrubrik 1 2" xfId="60" xr:uid="{2FA68B73-8B4C-4D95-A8F8-8BDF44484ED7}"/>
    <cellStyle name="Diagramrubrik 2" xfId="15" xr:uid="{78BC2282-AF9F-4A63-9089-E682239E4FA8}"/>
    <cellStyle name="Diagramrubrik 2 2" xfId="61" xr:uid="{60C58FF8-4CFA-4414-907E-19D6DC02328B}"/>
    <cellStyle name="Heading 1 2" xfId="8" xr:uid="{6934506C-7DE1-477A-8ADB-07D6DE4E3AAF}"/>
    <cellStyle name="Heading 1 3" xfId="70" xr:uid="{573E800F-4811-45B0-98F5-28921E548FEC}"/>
    <cellStyle name="Heading 2 2" xfId="9" xr:uid="{75447518-F08C-4CC9-A42E-852A95958558}"/>
    <cellStyle name="Heading 3 2" xfId="10" xr:uid="{549284A9-6E7C-4348-9BBA-6323338CED7A}"/>
    <cellStyle name="Heading 4 2" xfId="11" xr:uid="{631032D1-37B9-4BC4-86A7-F6F56C6B9FB6}"/>
    <cellStyle name="Normal" xfId="0" builtinId="0"/>
    <cellStyle name="Normal 10" xfId="22" xr:uid="{5890D590-6A19-48D5-9ECD-3F9090B61014}"/>
    <cellStyle name="Normal 11" xfId="23" xr:uid="{5352E738-C319-44ED-915D-E0EA4D298AB4}"/>
    <cellStyle name="Normal 12" xfId="24" xr:uid="{363E929C-408D-433C-9B21-48333346BD2B}"/>
    <cellStyle name="Normal 13" xfId="25" xr:uid="{D1A3BF83-C09E-472D-A967-5FC61A172D4A}"/>
    <cellStyle name="Normal 14" xfId="26" xr:uid="{A8E91BA2-8559-47C5-810E-612C8533B7CB}"/>
    <cellStyle name="Normal 15" xfId="27" xr:uid="{4DDF0FF0-2693-4AFC-8CED-1AB6DF546080}"/>
    <cellStyle name="Normal 16" xfId="28" xr:uid="{6B6D78EA-2036-4D6E-9C13-D107F828A90F}"/>
    <cellStyle name="Normal 17" xfId="29" xr:uid="{64FC1F95-E171-43C1-95EC-655FE63FE908}"/>
    <cellStyle name="Normal 18" xfId="30" xr:uid="{E49E3AFA-D08E-4D67-80BC-F15EBE21BC44}"/>
    <cellStyle name="Normal 19" xfId="31" xr:uid="{B588584A-B094-4690-91A6-000BAED27C74}"/>
    <cellStyle name="Normal 2" xfId="1" xr:uid="{36934730-5102-4661-BBEB-4DB2E4D23E05}"/>
    <cellStyle name="Normal 2 2" xfId="86" xr:uid="{95D5C0CB-100E-410F-B010-132D61A28BDF}"/>
    <cellStyle name="Normal 2 3" xfId="87" xr:uid="{D8BE4FFB-9B9C-44D0-80D6-D6EE35F3D3AF}"/>
    <cellStyle name="Normal 2 4" xfId="88" xr:uid="{1FEE92B2-646A-40E2-9C67-828B1F9A87D1}"/>
    <cellStyle name="Normal 2 5" xfId="85" xr:uid="{1FD55F05-C4C1-426B-BC2C-3611157CE52F}"/>
    <cellStyle name="Normal 2_Tab 8 _alt i större format_9p" xfId="89" xr:uid="{1D096D2D-80EB-4ED9-BB02-E0EC1E1F73F3}"/>
    <cellStyle name="Normal 20" xfId="32" xr:uid="{D2E111ED-F556-40E2-8989-BBF70C08B85D}"/>
    <cellStyle name="Normal 21" xfId="33" xr:uid="{4667D395-7128-4656-B0CF-86959C53554D}"/>
    <cellStyle name="Normal 22" xfId="34" xr:uid="{096CD760-E033-475A-AA27-B8A110E454DC}"/>
    <cellStyle name="Normal 23" xfId="35" xr:uid="{7EC72190-CE19-4BB4-BEB6-A2581BBC7B6F}"/>
    <cellStyle name="Normal 24" xfId="36" xr:uid="{C5FF554B-0544-477D-A16C-F48BA350D5C7}"/>
    <cellStyle name="Normal 25" xfId="37" xr:uid="{502B93AC-2C69-46BD-9FAA-BE6F5C4B2648}"/>
    <cellStyle name="Normal 26" xfId="38" xr:uid="{56770B52-6A05-4FF2-9963-A87FC4F0A0DA}"/>
    <cellStyle name="Normal 27" xfId="39" xr:uid="{E965FF49-6ACE-4F48-BE72-0DA75B3031FF}"/>
    <cellStyle name="Normal 28" xfId="40" xr:uid="{0D7BC7EF-112B-4F90-A429-9699D1DF5451}"/>
    <cellStyle name="Normal 29" xfId="41" xr:uid="{1BA66637-85F8-473D-886A-879162208962}"/>
    <cellStyle name="Normal 3" xfId="2" xr:uid="{B8C3C57B-9B78-40E2-9E2C-A68500A3274B}"/>
    <cellStyle name="Normal 3 2" xfId="91" xr:uid="{8E6231D5-A74A-4ED7-8BCA-48DA04682951}"/>
    <cellStyle name="Normal 3 3" xfId="92" xr:uid="{EC615C58-867A-4B2A-9210-E0EEE723295E}"/>
    <cellStyle name="Normal 3 4" xfId="90" xr:uid="{5F02CF16-6CF7-4CC5-9BEA-97FAAECF6AFC}"/>
    <cellStyle name="Normal 30" xfId="42" xr:uid="{4D6CD920-15DC-4D6E-B85F-F6E3AA5525CD}"/>
    <cellStyle name="Normal 31" xfId="43" xr:uid="{6EE5C4DA-1505-4419-8944-C866EABC152A}"/>
    <cellStyle name="Normal 32" xfId="44" xr:uid="{A7D74117-202B-4D09-9411-45A421FE4EB8}"/>
    <cellStyle name="Normal 33" xfId="45" xr:uid="{405E8E5D-EE94-4A25-ABCC-CED602F7A5E9}"/>
    <cellStyle name="Normal 34" xfId="46" xr:uid="{3310752A-5073-4007-A740-5B31E9D7CB7E}"/>
    <cellStyle name="Normal 35" xfId="47" xr:uid="{1A4178F2-9A61-4E9B-A36C-E5701F41D58B}"/>
    <cellStyle name="Normal 36" xfId="48" xr:uid="{4888A23F-399F-4790-8592-18D35D1531D2}"/>
    <cellStyle name="Normal 37" xfId="49" xr:uid="{ECC0A0F9-6747-45E9-AC47-464177211DF9}"/>
    <cellStyle name="Normal 38" xfId="50" xr:uid="{CFBBBA29-29BD-4ABF-BF2C-2F413E835707}"/>
    <cellStyle name="Normal 39" xfId="51" xr:uid="{6249627B-F111-4B33-953A-7F00F5F80B84}"/>
    <cellStyle name="Normal 4" xfId="3" xr:uid="{7A424277-AC11-4686-A8AE-3172BDF7EECE}"/>
    <cellStyle name="Normal 4 2" xfId="94" xr:uid="{7EBAB5DF-AC11-4F96-B40F-B0C5EA04B011}"/>
    <cellStyle name="Normal 4 3" xfId="93" xr:uid="{726F526E-5FA2-45D6-9676-448CC47ED219}"/>
    <cellStyle name="Normal 40" xfId="52" xr:uid="{71047A39-7CCD-404B-9036-1DA3F96C08F6}"/>
    <cellStyle name="Normal 41" xfId="53" xr:uid="{143A971D-2942-4B5A-81B0-1A78C8C482D7}"/>
    <cellStyle name="Normal 42" xfId="54" xr:uid="{39F216C2-D64B-488C-B9CD-3BF96758D171}"/>
    <cellStyle name="Normal 43" xfId="55" xr:uid="{73C343BA-93B2-4491-AA8C-4CD7F85C92E8}"/>
    <cellStyle name="Normal 44" xfId="56" xr:uid="{CD8F771D-F0B6-4425-85BA-B06D5657B0B1}"/>
    <cellStyle name="Normal 45" xfId="57" xr:uid="{A82B1FCF-92A9-435D-A0B9-BFCD27C03CAC}"/>
    <cellStyle name="Normal 46" xfId="58" xr:uid="{FA1B6F42-2BBE-406A-BF76-50B68D560F5C}"/>
    <cellStyle name="Normal 47" xfId="66" xr:uid="{77E61E87-47C6-4F7F-BC1E-3613D716211D}"/>
    <cellStyle name="Normal 48" xfId="81" xr:uid="{F95157B3-5AF4-4197-8AF1-75C8A63A9E8F}"/>
    <cellStyle name="Normal 49" xfId="101" xr:uid="{CE6BEFFE-6F67-471E-B428-4E12451E87E4}"/>
    <cellStyle name="Normal 5" xfId="4" xr:uid="{14B68E19-68E6-4157-8461-7BABE11EA6D1}"/>
    <cellStyle name="Normal 5 2" xfId="95" xr:uid="{7E5C196B-E8B4-43B3-B4E0-56D45F3EAFF0}"/>
    <cellStyle name="Normal 5 3" xfId="116" xr:uid="{1A33AA62-D76D-4C1D-A2D4-9BF0B524BCCE}"/>
    <cellStyle name="Normal 50" xfId="102" xr:uid="{BD34B360-33EB-4399-8C40-31DD43D0539C}"/>
    <cellStyle name="Normal 51" xfId="103" xr:uid="{C9289F51-F51F-4881-B566-9933F1B2ECEF}"/>
    <cellStyle name="Normal 52" xfId="104" xr:uid="{9EDC5C1B-7B24-4884-BC89-56A5ED6761B4}"/>
    <cellStyle name="Normal 53" xfId="105" xr:uid="{E45F5613-8690-498F-8B26-0DB9BA091275}"/>
    <cellStyle name="Normal 54" xfId="106" xr:uid="{7E65AA88-08C0-49C3-8525-E9C9B2924CEF}"/>
    <cellStyle name="Normal 55" xfId="107" xr:uid="{187AA2C8-8BCD-451A-969A-4C10A6CA5B6D}"/>
    <cellStyle name="Normal 56" xfId="108" xr:uid="{1E40074D-AEBC-4E67-BB7A-8811063303C5}"/>
    <cellStyle name="Normal 57" xfId="109" xr:uid="{A9FA4206-CA4C-4312-BBC6-6309A31A9AAB}"/>
    <cellStyle name="Normal 58" xfId="111" xr:uid="{D6911DFD-DF51-4E88-A3E6-88CF22B1ADF8}"/>
    <cellStyle name="Normal 59" xfId="113" xr:uid="{48E45510-9F09-4852-8745-B6797E0AE421}"/>
    <cellStyle name="Normal 6" xfId="5" xr:uid="{8752E04F-214E-4AB7-B91E-796F3B1792DE}"/>
    <cellStyle name="Normal 6 2" xfId="83" xr:uid="{447C039D-2B5B-4966-AB92-02C0594D5474}"/>
    <cellStyle name="Normal 6 3" xfId="115" xr:uid="{65844B2F-C902-4F5C-A9E8-CEA25D330538}"/>
    <cellStyle name="Normal 60" xfId="114" xr:uid="{E2C9A3CD-D99D-4531-B985-F987A31C5EB1}"/>
    <cellStyle name="Normal 61" xfId="110" xr:uid="{37106A6D-E454-4B74-A3AC-41CCCF0EEE89}"/>
    <cellStyle name="Normal 62" xfId="118" xr:uid="{21472118-B39D-4B30-828D-B218AFE1A0A2}"/>
    <cellStyle name="Normal 63" xfId="119" xr:uid="{3D5C40CC-A529-4E71-A1AC-27EA88571A43}"/>
    <cellStyle name="Normal 64" xfId="120" xr:uid="{F8E88C89-4565-46AF-9393-F9716A06D560}"/>
    <cellStyle name="Normal 65" xfId="121" xr:uid="{1DDCF3BD-EE94-4D67-9AB6-C6BE70564B25}"/>
    <cellStyle name="Normal 66" xfId="122" xr:uid="{5E0C10D8-8A38-422B-AB39-A6476F0891B9}"/>
    <cellStyle name="Normal 67" xfId="123" xr:uid="{A78FA8D8-A0E1-46ED-A72B-50E67739C8DB}"/>
    <cellStyle name="Normal 68" xfId="124" xr:uid="{7D40C581-7938-4EC9-AE59-E74AB9188587}"/>
    <cellStyle name="Normal 69" xfId="125" xr:uid="{861D8B5C-BEBA-468F-B189-1648F27C3850}"/>
    <cellStyle name="Normal 7" xfId="6" xr:uid="{F488A0E5-3B9A-4346-AEAC-C0EF1C01241E}"/>
    <cellStyle name="Normal 70" xfId="126" xr:uid="{827D8313-2A42-403B-8EE7-A952A6DB7CB1}"/>
    <cellStyle name="Normal 71" xfId="127" xr:uid="{1E79FC49-2203-4B8B-9B75-FAEEA86AE7EC}"/>
    <cellStyle name="Normal 72" xfId="128" xr:uid="{70941F92-D31D-416D-A692-7B2241438689}"/>
    <cellStyle name="Normal 73" xfId="129" xr:uid="{33F8D72A-27A2-4B4A-814C-DC146742EDD4}"/>
    <cellStyle name="Normal 74" xfId="130" xr:uid="{C24DA0B6-F6E9-4C02-B0B1-16E77E4314CD}"/>
    <cellStyle name="Normal 75" xfId="131" xr:uid="{DB7E50F5-2974-4A86-891C-C7ADAC4CC098}"/>
    <cellStyle name="Normal 76" xfId="132" xr:uid="{C956EEEA-A702-4AC4-B870-05AB57EB0CE1}"/>
    <cellStyle name="Normal 77" xfId="133" xr:uid="{050CD697-981C-4DC4-9DBA-03581DD7E221}"/>
    <cellStyle name="Normal 78" xfId="134" xr:uid="{4A329033-9D9E-41EE-B817-0E73A5BB232C}"/>
    <cellStyle name="Normal 79" xfId="135" xr:uid="{77992BE0-2A54-4015-8FE7-AB26DC920A01}"/>
    <cellStyle name="Normal 8" xfId="20" xr:uid="{F9A4C886-65D7-424B-AB30-9FCB44E09E83}"/>
    <cellStyle name="Normal 80" xfId="136" xr:uid="{836C99B1-5174-40E8-A23B-FEB59A33B216}"/>
    <cellStyle name="Normal 81" xfId="137" xr:uid="{D3A4F491-4296-4141-9018-142719C237CD}"/>
    <cellStyle name="Normal 82" xfId="138" xr:uid="{E26769F5-8F98-46A1-BC96-07CD68686E3C}"/>
    <cellStyle name="Normal 83" xfId="139" xr:uid="{52BD0F11-63AB-4F70-AF83-B47DDD469B42}"/>
    <cellStyle name="Normal 9" xfId="21" xr:uid="{9C0B4C74-2B3E-448F-A518-B229F79EC38E}"/>
    <cellStyle name="Procent 2" xfId="96" xr:uid="{F5D40787-3C3C-48C7-A212-00FD2524242F}"/>
    <cellStyle name="Procent 2 2" xfId="117" xr:uid="{D92BC2B3-D3D6-43DC-BD3F-E905E2B6DE48}"/>
    <cellStyle name="Rubrik 5" xfId="97" xr:uid="{C17B3456-F943-4A2A-B372-4ABB3A352446}"/>
    <cellStyle name="Rubrik 6" xfId="98" xr:uid="{3442B02F-6D42-4036-8502-8646A59DDC52}"/>
    <cellStyle name="Rubrik i tabell" xfId="19" xr:uid="{FA6C7764-3E3C-431B-B8A9-C71858B4FC8D}"/>
    <cellStyle name="Rubrik i tabell 2" xfId="65" xr:uid="{07AF6BE0-1745-4ACA-B3A3-EE9339F4CD5B}"/>
    <cellStyle name="Rubrik över tabell 1" xfId="16" xr:uid="{438A2F90-DCF9-419F-90F3-100B8D158051}"/>
    <cellStyle name="Rubrik över tabell 1 2" xfId="62" xr:uid="{087BA17F-AD7A-4EC3-A358-923E52C756EF}"/>
    <cellStyle name="Rubrik över tabell 2" xfId="17" xr:uid="{5E2B8910-0264-499E-8099-09F2D8CE035B}"/>
    <cellStyle name="Rubrik över tabell 2 2" xfId="63" xr:uid="{B8FFF0EE-859D-4F84-B80D-08662942E893}"/>
    <cellStyle name="Skuggning i tabell" xfId="13" xr:uid="{609D390C-9B1B-43A0-AEFA-8F3E4E46F2D5}"/>
    <cellStyle name="Skuggning i tabell 2" xfId="59" xr:uid="{4790F64C-BAD1-42EB-A32F-75EDB031C98D}"/>
    <cellStyle name="SoS Förklaringstext" xfId="72" xr:uid="{2F57D0A6-699A-40A2-A980-0ADBE457E78C}"/>
    <cellStyle name="SoS Kantlinjer Tabell" xfId="73" xr:uid="{08D4E4C5-B929-4001-B011-F8F8C81B30FC}"/>
    <cellStyle name="SoS Summarad" xfId="74" xr:uid="{AB073DDE-7650-44A6-B722-60FAF29F5669}"/>
    <cellStyle name="SoS Tabell Sistarad" xfId="75" xr:uid="{D513917C-7593-4284-A32C-A1429BF25B21}"/>
    <cellStyle name="SoS Tabellhuvud" xfId="76" xr:uid="{78148386-C566-4F51-A721-01D1CAF68B32}"/>
    <cellStyle name="SoS Tabellrubrik 1" xfId="77" xr:uid="{50BA583D-5954-4022-ABF8-CC5EC8B55E23}"/>
    <cellStyle name="SoS Tabellrubrik 2" xfId="78" xr:uid="{575E58A4-C88C-45CA-A66B-78AD33153A5D}"/>
    <cellStyle name="SoS Tabelltext" xfId="79" xr:uid="{E929D4CC-66FD-4432-8942-CB1EB9FD356A}"/>
    <cellStyle name="SoS Tal" xfId="80" xr:uid="{EAB7140A-545A-432F-8420-1CBD573E50F7}"/>
    <cellStyle name="TabellText" xfId="18" xr:uid="{B69A0DC6-911A-4FAC-8707-602AFF816333}"/>
    <cellStyle name="TabellText 2" xfId="64" xr:uid="{3F3C5A3B-5455-4CED-A1BD-D23628486B11}"/>
    <cellStyle name="Title 2" xfId="7" xr:uid="{FD929BB2-EE37-46F5-AE87-BFBFDE5272EA}"/>
    <cellStyle name="Title 3" xfId="69" xr:uid="{F69F5019-922F-4E36-B013-0F98BA15FC9A}"/>
    <cellStyle name="Total 2" xfId="12" xr:uid="{0A5452BA-69B8-4CA3-A029-DAA523B6467A}"/>
    <cellStyle name="Total 3" xfId="71" xr:uid="{01CA6FDE-AC4C-4708-82D3-D238479FC049}"/>
    <cellStyle name="Tusental (0)_Blad1" xfId="99" xr:uid="{0D5102E8-9D3C-4B0E-85F4-04CC4891A795}"/>
    <cellStyle name="Valuta (0)_Blad1" xfId="100" xr:uid="{0AADEDB1-EB61-49DA-B7CC-4F02A93AAE49}"/>
  </cellStyles>
  <dxfs count="7"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A0A85EB7-5955-4B06-A04F-965C4EF0C903}">
      <tableStyleElement type="wholeTable" dxfId="6"/>
      <tableStyleElement type="headerRow" dxfId="5"/>
      <tableStyleElement type="totalRow" dxfId="4"/>
      <tableStyleElement type="firstRowStripe" dxfId="3"/>
      <tableStyleElement type="secondRowStripe" dxfId="2"/>
    </tableStyle>
  </tableStyles>
  <colors>
    <mruColors>
      <color rgb="FF00F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Deaths per day from daily reports vs FHM data</a:t>
            </a:r>
            <a:endParaRPr lang="sv-SE"/>
          </a:p>
        </c:rich>
      </c:tx>
      <c:layout>
        <c:manualLayout>
          <c:xMode val="edge"/>
          <c:yMode val="edge"/>
          <c:x val="0.22139551117392392"/>
          <c:y val="2.650750337148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45226021401612"/>
        </c:manualLayout>
      </c:layout>
      <c:lineChart>
        <c:grouping val="standard"/>
        <c:varyColors val="0"/>
        <c:ser>
          <c:idx val="3"/>
          <c:order val="0"/>
          <c:spPr>
            <a:ln w="349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dag'!$GI$3:$GI$89</c:f>
              <c:numCache>
                <c:formatCode>General</c:formatCode>
                <c:ptCount val="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  <c:pt idx="58">
                  <c:v>135</c:v>
                </c:pt>
                <c:pt idx="59">
                  <c:v>45</c:v>
                </c:pt>
                <c:pt idx="60">
                  <c:v>5</c:v>
                </c:pt>
                <c:pt idx="61">
                  <c:v>31</c:v>
                </c:pt>
                <c:pt idx="62">
                  <c:v>57</c:v>
                </c:pt>
                <c:pt idx="63">
                  <c:v>147</c:v>
                </c:pt>
                <c:pt idx="64">
                  <c:v>69</c:v>
                </c:pt>
                <c:pt idx="65">
                  <c:v>117</c:v>
                </c:pt>
                <c:pt idx="66">
                  <c:v>28</c:v>
                </c:pt>
                <c:pt idx="67">
                  <c:v>5</c:v>
                </c:pt>
                <c:pt idx="68">
                  <c:v>19</c:v>
                </c:pt>
                <c:pt idx="69">
                  <c:v>45</c:v>
                </c:pt>
                <c:pt idx="70">
                  <c:v>88</c:v>
                </c:pt>
                <c:pt idx="71">
                  <c:v>40</c:v>
                </c:pt>
                <c:pt idx="72">
                  <c:v>54</c:v>
                </c:pt>
                <c:pt idx="73">
                  <c:v>67</c:v>
                </c:pt>
                <c:pt idx="74">
                  <c:v>6</c:v>
                </c:pt>
                <c:pt idx="75">
                  <c:v>31</c:v>
                </c:pt>
                <c:pt idx="76">
                  <c:v>96</c:v>
                </c:pt>
                <c:pt idx="77">
                  <c:v>95</c:v>
                </c:pt>
                <c:pt idx="78">
                  <c:v>46</c:v>
                </c:pt>
                <c:pt idx="79">
                  <c:v>84</c:v>
                </c:pt>
                <c:pt idx="80">
                  <c:v>45</c:v>
                </c:pt>
                <c:pt idx="81">
                  <c:v>0</c:v>
                </c:pt>
                <c:pt idx="82">
                  <c:v>8</c:v>
                </c:pt>
                <c:pt idx="83">
                  <c:v>65</c:v>
                </c:pt>
                <c:pt idx="84">
                  <c:v>74</c:v>
                </c:pt>
                <c:pt idx="85">
                  <c:v>20</c:v>
                </c:pt>
                <c:pt idx="8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62A-A7F3-F0A0D953A2FF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dag'!$AE$3:$AE$88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47</c:v>
                </c:pt>
                <c:pt idx="67">
                  <c:v>53</c:v>
                </c:pt>
                <c:pt idx="68">
                  <c:v>60</c:v>
                </c:pt>
                <c:pt idx="69">
                  <c:v>37</c:v>
                </c:pt>
                <c:pt idx="70">
                  <c:v>53</c:v>
                </c:pt>
                <c:pt idx="71">
                  <c:v>52</c:v>
                </c:pt>
                <c:pt idx="72">
                  <c:v>54</c:v>
                </c:pt>
                <c:pt idx="73">
                  <c:v>56</c:v>
                </c:pt>
                <c:pt idx="74">
                  <c:v>40</c:v>
                </c:pt>
                <c:pt idx="75">
                  <c:v>42</c:v>
                </c:pt>
                <c:pt idx="76">
                  <c:v>26</c:v>
                </c:pt>
                <c:pt idx="77">
                  <c:v>38</c:v>
                </c:pt>
                <c:pt idx="78">
                  <c:v>34</c:v>
                </c:pt>
                <c:pt idx="79">
                  <c:v>32</c:v>
                </c:pt>
                <c:pt idx="80">
                  <c:v>26</c:v>
                </c:pt>
                <c:pt idx="81">
                  <c:v>33</c:v>
                </c:pt>
                <c:pt idx="82">
                  <c:v>27</c:v>
                </c:pt>
                <c:pt idx="83">
                  <c:v>18</c:v>
                </c:pt>
                <c:pt idx="84">
                  <c:v>6</c:v>
                </c:pt>
                <c:pt idx="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7-414D-9F55-684A19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date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Offset val="100"/>
        <c:baseTimeUnit val="days"/>
        <c:majorUnit val="2"/>
        <c:minorUnit val="2"/>
      </c:date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åldersgrupp'!$C$2:$C$11</c:f>
              <c:numCache>
                <c:formatCode>0</c:formatCode>
                <c:ptCount val="10"/>
                <c:pt idx="0">
                  <c:v>59</c:v>
                </c:pt>
                <c:pt idx="1">
                  <c:v>156</c:v>
                </c:pt>
                <c:pt idx="2">
                  <c:v>754</c:v>
                </c:pt>
                <c:pt idx="3">
                  <c:v>951</c:v>
                </c:pt>
                <c:pt idx="4">
                  <c:v>1310</c:v>
                </c:pt>
                <c:pt idx="5">
                  <c:v>1759</c:v>
                </c:pt>
                <c:pt idx="6">
                  <c:v>1407</c:v>
                </c:pt>
                <c:pt idx="7">
                  <c:v>1419</c:v>
                </c:pt>
                <c:pt idx="8">
                  <c:v>1536</c:v>
                </c:pt>
                <c:pt idx="9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569-95D1-AF24A05CD9FD}"/>
            </c:ext>
          </c:extLst>
        </c:ser>
        <c:ser>
          <c:idx val="1"/>
          <c:order val="1"/>
          <c:tx>
            <c:v>Intensive care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åldersgrupp'!$D$2:$D$11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35</c:v>
                </c:pt>
                <c:pt idx="3">
                  <c:v>36</c:v>
                </c:pt>
                <c:pt idx="4">
                  <c:v>90</c:v>
                </c:pt>
                <c:pt idx="5">
                  <c:v>198</c:v>
                </c:pt>
                <c:pt idx="6">
                  <c:v>236</c:v>
                </c:pt>
                <c:pt idx="7">
                  <c:v>165</c:v>
                </c:pt>
                <c:pt idx="8">
                  <c:v>27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E-4569-95D1-AF24A05CD9FD}"/>
            </c:ext>
          </c:extLst>
        </c:ser>
        <c:ser>
          <c:idx val="2"/>
          <c:order val="2"/>
          <c:tx>
            <c:v>Deaths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åldersgrupp'!$E$2:$E$11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34</c:v>
                </c:pt>
                <c:pt idx="6">
                  <c:v>64</c:v>
                </c:pt>
                <c:pt idx="7">
                  <c:v>228</c:v>
                </c:pt>
                <c:pt idx="8">
                  <c:v>362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E-4569-95D1-AF24A05C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96591"/>
        <c:axId val="1467912959"/>
      </c:barChart>
      <c:catAx>
        <c:axId val="10595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12959"/>
        <c:crosses val="autoZero"/>
        <c:auto val="1"/>
        <c:lblAlgn val="ctr"/>
        <c:lblOffset val="100"/>
        <c:noMultiLvlLbl val="0"/>
      </c:catAx>
      <c:valAx>
        <c:axId val="1467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Deaths/day</a:t>
            </a:r>
            <a:r>
              <a:rPr lang="en-US" baseline="0"/>
              <a:t> Stockholm vs 2018/2019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dag'!$B$138:$B$177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dag'!$C$138:$C$177</c:f>
              <c:numCache>
                <c:formatCode>#,##0</c:formatCode>
                <c:ptCount val="40"/>
                <c:pt idx="0">
                  <c:v>70</c:v>
                </c:pt>
                <c:pt idx="1">
                  <c:v>51</c:v>
                </c:pt>
                <c:pt idx="2">
                  <c:v>54</c:v>
                </c:pt>
                <c:pt idx="3">
                  <c:v>48</c:v>
                </c:pt>
                <c:pt idx="4">
                  <c:v>50</c:v>
                </c:pt>
                <c:pt idx="5">
                  <c:v>49</c:v>
                </c:pt>
                <c:pt idx="6">
                  <c:v>41</c:v>
                </c:pt>
                <c:pt idx="7">
                  <c:v>63</c:v>
                </c:pt>
                <c:pt idx="8">
                  <c:v>51</c:v>
                </c:pt>
                <c:pt idx="9">
                  <c:v>59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42</c:v>
                </c:pt>
                <c:pt idx="14">
                  <c:v>49</c:v>
                </c:pt>
                <c:pt idx="15">
                  <c:v>50</c:v>
                </c:pt>
                <c:pt idx="16">
                  <c:v>42</c:v>
                </c:pt>
                <c:pt idx="17">
                  <c:v>45</c:v>
                </c:pt>
                <c:pt idx="18">
                  <c:v>41</c:v>
                </c:pt>
                <c:pt idx="19">
                  <c:v>48</c:v>
                </c:pt>
                <c:pt idx="20">
                  <c:v>49</c:v>
                </c:pt>
                <c:pt idx="21">
                  <c:v>41</c:v>
                </c:pt>
                <c:pt idx="22">
                  <c:v>53</c:v>
                </c:pt>
                <c:pt idx="23">
                  <c:v>64</c:v>
                </c:pt>
                <c:pt idx="24">
                  <c:v>37</c:v>
                </c:pt>
                <c:pt idx="25">
                  <c:v>46</c:v>
                </c:pt>
                <c:pt idx="26">
                  <c:v>44</c:v>
                </c:pt>
                <c:pt idx="27">
                  <c:v>58</c:v>
                </c:pt>
                <c:pt idx="28">
                  <c:v>59</c:v>
                </c:pt>
                <c:pt idx="29">
                  <c:v>38</c:v>
                </c:pt>
                <c:pt idx="30">
                  <c:v>42</c:v>
                </c:pt>
                <c:pt idx="31">
                  <c:v>52</c:v>
                </c:pt>
                <c:pt idx="32">
                  <c:v>72</c:v>
                </c:pt>
                <c:pt idx="33">
                  <c:v>59</c:v>
                </c:pt>
                <c:pt idx="34">
                  <c:v>39</c:v>
                </c:pt>
                <c:pt idx="35">
                  <c:v>56</c:v>
                </c:pt>
                <c:pt idx="36">
                  <c:v>58</c:v>
                </c:pt>
                <c:pt idx="37">
                  <c:v>54</c:v>
                </c:pt>
                <c:pt idx="38">
                  <c:v>54</c:v>
                </c:pt>
                <c:pt idx="3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3-4027-B17F-0AF8D73792A4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dag'!$B$138:$B$177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dag'!$D$138:$D$177</c:f>
              <c:numCache>
                <c:formatCode>General</c:formatCode>
                <c:ptCount val="40"/>
                <c:pt idx="0">
                  <c:v>54</c:v>
                </c:pt>
                <c:pt idx="1">
                  <c:v>39</c:v>
                </c:pt>
                <c:pt idx="2">
                  <c:v>31</c:v>
                </c:pt>
                <c:pt idx="3">
                  <c:v>40</c:v>
                </c:pt>
                <c:pt idx="4">
                  <c:v>48</c:v>
                </c:pt>
                <c:pt idx="5">
                  <c:v>44</c:v>
                </c:pt>
                <c:pt idx="6">
                  <c:v>34</c:v>
                </c:pt>
                <c:pt idx="7">
                  <c:v>50</c:v>
                </c:pt>
                <c:pt idx="8">
                  <c:v>49</c:v>
                </c:pt>
                <c:pt idx="9">
                  <c:v>45</c:v>
                </c:pt>
                <c:pt idx="10">
                  <c:v>43</c:v>
                </c:pt>
                <c:pt idx="11">
                  <c:v>51</c:v>
                </c:pt>
                <c:pt idx="12">
                  <c:v>36</c:v>
                </c:pt>
                <c:pt idx="13">
                  <c:v>47</c:v>
                </c:pt>
                <c:pt idx="14">
                  <c:v>52</c:v>
                </c:pt>
                <c:pt idx="15">
                  <c:v>41</c:v>
                </c:pt>
                <c:pt idx="16">
                  <c:v>52</c:v>
                </c:pt>
                <c:pt idx="17">
                  <c:v>37</c:v>
                </c:pt>
                <c:pt idx="18">
                  <c:v>45</c:v>
                </c:pt>
                <c:pt idx="19">
                  <c:v>34</c:v>
                </c:pt>
                <c:pt idx="20">
                  <c:v>34</c:v>
                </c:pt>
                <c:pt idx="21">
                  <c:v>37</c:v>
                </c:pt>
                <c:pt idx="22">
                  <c:v>37</c:v>
                </c:pt>
                <c:pt idx="23">
                  <c:v>45</c:v>
                </c:pt>
                <c:pt idx="24">
                  <c:v>46</c:v>
                </c:pt>
                <c:pt idx="25">
                  <c:v>42</c:v>
                </c:pt>
                <c:pt idx="26">
                  <c:v>40</c:v>
                </c:pt>
                <c:pt idx="27">
                  <c:v>44</c:v>
                </c:pt>
                <c:pt idx="28">
                  <c:v>48</c:v>
                </c:pt>
                <c:pt idx="29">
                  <c:v>45</c:v>
                </c:pt>
                <c:pt idx="30">
                  <c:v>39</c:v>
                </c:pt>
                <c:pt idx="31" formatCode="#,##0">
                  <c:v>40</c:v>
                </c:pt>
                <c:pt idx="32" formatCode="#,##0">
                  <c:v>42</c:v>
                </c:pt>
                <c:pt idx="33" formatCode="#,##0">
                  <c:v>41</c:v>
                </c:pt>
                <c:pt idx="34" formatCode="#,##0">
                  <c:v>42</c:v>
                </c:pt>
                <c:pt idx="35" formatCode="#,##0">
                  <c:v>56</c:v>
                </c:pt>
                <c:pt idx="36" formatCode="#,##0">
                  <c:v>35</c:v>
                </c:pt>
                <c:pt idx="37" formatCode="#,##0">
                  <c:v>41</c:v>
                </c:pt>
                <c:pt idx="38" formatCode="#,##0">
                  <c:v>50</c:v>
                </c:pt>
                <c:pt idx="39" formatCode="#,##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3-4027-B17F-0AF8D73792A4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dag'!$B$138:$B$177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027-B17F-0AF8D737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1792"/>
        <c:axId val="1359389311"/>
      </c:lineChart>
      <c:dateAx>
        <c:axId val="85941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9311"/>
        <c:crosses val="autoZero"/>
        <c:auto val="1"/>
        <c:lblOffset val="100"/>
        <c:baseTimeUnit val="days"/>
      </c:dateAx>
      <c:valAx>
        <c:axId val="13593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FHM</a:t>
            </a:r>
            <a:r>
              <a:rPr lang="en-US" baseline="0"/>
              <a:t> reports, April 5/19 vs 6/5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dag'!$BX$3:$BX$72</c:f>
              <c:numCache>
                <c:formatCode>0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78</c:v>
                </c:pt>
                <c:pt idx="49">
                  <c:v>82</c:v>
                </c:pt>
                <c:pt idx="50">
                  <c:v>75</c:v>
                </c:pt>
                <c:pt idx="51">
                  <c:v>75</c:v>
                </c:pt>
                <c:pt idx="52">
                  <c:v>71</c:v>
                </c:pt>
                <c:pt idx="53">
                  <c:v>74</c:v>
                </c:pt>
                <c:pt idx="54">
                  <c:v>81</c:v>
                </c:pt>
                <c:pt idx="55">
                  <c:v>66</c:v>
                </c:pt>
                <c:pt idx="56">
                  <c:v>72</c:v>
                </c:pt>
                <c:pt idx="57">
                  <c:v>75</c:v>
                </c:pt>
                <c:pt idx="58">
                  <c:v>51</c:v>
                </c:pt>
                <c:pt idx="59">
                  <c:v>52</c:v>
                </c:pt>
                <c:pt idx="60">
                  <c:v>62</c:v>
                </c:pt>
                <c:pt idx="61">
                  <c:v>47</c:v>
                </c:pt>
                <c:pt idx="62">
                  <c:v>35</c:v>
                </c:pt>
                <c:pt idx="63">
                  <c:v>21</c:v>
                </c:pt>
                <c:pt idx="64">
                  <c:v>21</c:v>
                </c:pt>
                <c:pt idx="65">
                  <c:v>16</c:v>
                </c:pt>
                <c:pt idx="66">
                  <c:v>10</c:v>
                </c:pt>
                <c:pt idx="67">
                  <c:v>16</c:v>
                </c:pt>
                <c:pt idx="68">
                  <c:v>6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8-417A-9550-2C58B79FD84F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solidFill>
                <a:schemeClr val="accent1">
                  <a:alpha val="50000"/>
                </a:schemeClr>
              </a:solidFill>
            </a:ln>
            <a:effectLst/>
          </c:spPr>
          <c:invertIfNegative val="0"/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dag'!$AE$3:$AE$88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47</c:v>
                </c:pt>
                <c:pt idx="67">
                  <c:v>53</c:v>
                </c:pt>
                <c:pt idx="68">
                  <c:v>60</c:v>
                </c:pt>
                <c:pt idx="69">
                  <c:v>37</c:v>
                </c:pt>
                <c:pt idx="70">
                  <c:v>53</c:v>
                </c:pt>
                <c:pt idx="71">
                  <c:v>52</c:v>
                </c:pt>
                <c:pt idx="72">
                  <c:v>54</c:v>
                </c:pt>
                <c:pt idx="73">
                  <c:v>56</c:v>
                </c:pt>
                <c:pt idx="74">
                  <c:v>40</c:v>
                </c:pt>
                <c:pt idx="75">
                  <c:v>42</c:v>
                </c:pt>
                <c:pt idx="76">
                  <c:v>26</c:v>
                </c:pt>
                <c:pt idx="77">
                  <c:v>38</c:v>
                </c:pt>
                <c:pt idx="78">
                  <c:v>34</c:v>
                </c:pt>
                <c:pt idx="79">
                  <c:v>32</c:v>
                </c:pt>
                <c:pt idx="80">
                  <c:v>26</c:v>
                </c:pt>
                <c:pt idx="81">
                  <c:v>33</c:v>
                </c:pt>
                <c:pt idx="82">
                  <c:v>27</c:v>
                </c:pt>
                <c:pt idx="83">
                  <c:v>18</c:v>
                </c:pt>
                <c:pt idx="84">
                  <c:v>6</c:v>
                </c:pt>
                <c:pt idx="8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E-4CE0-83C0-CE35DFB0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6556112"/>
        <c:axId val="1048759872"/>
      </c:barChart>
      <c:dateAx>
        <c:axId val="1716556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59872"/>
        <c:crosses val="autoZero"/>
        <c:auto val="1"/>
        <c:lblOffset val="100"/>
        <c:baseTimeUnit val="days"/>
      </c:dateAx>
      <c:valAx>
        <c:axId val="1048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Reliable data (to May</a:t>
            </a:r>
            <a:r>
              <a:rPr lang="en-US" baseline="0"/>
              <a:t> 19th)</a:t>
            </a:r>
            <a:r>
              <a:rPr lang="en-US"/>
              <a:t> vs reported deaths </a:t>
            </a:r>
          </a:p>
        </c:rich>
      </c:tx>
      <c:layout>
        <c:manualLayout>
          <c:xMode val="edge"/>
          <c:yMode val="edge"/>
          <c:x val="0.22565961672514037"/>
          <c:y val="4.679902523314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dag'!$AE$3:$AE$72</c:f>
              <c:numCache>
                <c:formatCode>0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47</c:v>
                </c:pt>
                <c:pt idx="67">
                  <c:v>53</c:v>
                </c:pt>
                <c:pt idx="68">
                  <c:v>60</c:v>
                </c:pt>
                <c:pt idx="6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4C3-B44C-017839091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dag'!$GI$3:$GI$89</c:f>
              <c:numCache>
                <c:formatCode>General</c:formatCode>
                <c:ptCount val="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  <c:pt idx="58">
                  <c:v>135</c:v>
                </c:pt>
                <c:pt idx="59">
                  <c:v>45</c:v>
                </c:pt>
                <c:pt idx="60">
                  <c:v>5</c:v>
                </c:pt>
                <c:pt idx="61">
                  <c:v>31</c:v>
                </c:pt>
                <c:pt idx="62">
                  <c:v>57</c:v>
                </c:pt>
                <c:pt idx="63">
                  <c:v>147</c:v>
                </c:pt>
                <c:pt idx="64">
                  <c:v>69</c:v>
                </c:pt>
                <c:pt idx="65">
                  <c:v>117</c:v>
                </c:pt>
                <c:pt idx="66">
                  <c:v>28</c:v>
                </c:pt>
                <c:pt idx="67">
                  <c:v>5</c:v>
                </c:pt>
                <c:pt idx="68">
                  <c:v>19</c:v>
                </c:pt>
                <c:pt idx="69">
                  <c:v>45</c:v>
                </c:pt>
                <c:pt idx="70">
                  <c:v>88</c:v>
                </c:pt>
                <c:pt idx="71">
                  <c:v>40</c:v>
                </c:pt>
                <c:pt idx="72">
                  <c:v>54</c:v>
                </c:pt>
                <c:pt idx="73">
                  <c:v>67</c:v>
                </c:pt>
                <c:pt idx="74">
                  <c:v>6</c:v>
                </c:pt>
                <c:pt idx="75">
                  <c:v>31</c:v>
                </c:pt>
                <c:pt idx="76">
                  <c:v>96</c:v>
                </c:pt>
                <c:pt idx="77">
                  <c:v>95</c:v>
                </c:pt>
                <c:pt idx="78">
                  <c:v>46</c:v>
                </c:pt>
                <c:pt idx="79">
                  <c:v>84</c:v>
                </c:pt>
                <c:pt idx="80">
                  <c:v>45</c:v>
                </c:pt>
                <c:pt idx="81">
                  <c:v>0</c:v>
                </c:pt>
                <c:pt idx="82">
                  <c:v>8</c:v>
                </c:pt>
                <c:pt idx="83">
                  <c:v>65</c:v>
                </c:pt>
                <c:pt idx="84">
                  <c:v>74</c:v>
                </c:pt>
                <c:pt idx="85">
                  <c:v>20</c:v>
                </c:pt>
                <c:pt idx="8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2-44C3-B44C-01783909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21232"/>
        <c:axId val="1704508240"/>
      </c:barChart>
      <c:dateAx>
        <c:axId val="105972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8240"/>
        <c:crosses val="autoZero"/>
        <c:auto val="1"/>
        <c:lblOffset val="100"/>
        <c:baseTimeUnit val="days"/>
      </c:dateAx>
      <c:valAx>
        <c:axId val="17045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Deaths/Day,</a:t>
            </a:r>
            <a:r>
              <a:rPr lang="en-US" baseline="0"/>
              <a:t> All reports vs projections</a:t>
            </a:r>
            <a:endParaRPr lang="en-US"/>
          </a:p>
        </c:rich>
      </c:tx>
      <c:layout>
        <c:manualLayout>
          <c:xMode val="edge"/>
          <c:yMode val="edge"/>
          <c:x val="0.27684888158943372"/>
          <c:y val="1.7502402784001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55945904656714E-2"/>
          <c:y val="0.17220886311505049"/>
          <c:w val="0.86513195479170213"/>
          <c:h val="0.60924281577717887"/>
        </c:manualLayout>
      </c:layout>
      <c:barChart>
        <c:barDir val="col"/>
        <c:grouping val="clustered"/>
        <c:varyColors val="0"/>
        <c:ser>
          <c:idx val="0"/>
          <c:order val="0"/>
          <c:tx>
            <c:v>8-Apr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dag'!$GE$3:$GE$41</c:f>
              <c:numCache>
                <c:formatCode>General</c:formatCode>
                <c:ptCount val="39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31</c:v>
                </c:pt>
                <c:pt idx="18">
                  <c:v>34</c:v>
                </c:pt>
                <c:pt idx="19">
                  <c:v>38</c:v>
                </c:pt>
                <c:pt idx="20">
                  <c:v>36</c:v>
                </c:pt>
                <c:pt idx="21">
                  <c:v>42</c:v>
                </c:pt>
                <c:pt idx="22">
                  <c:v>59</c:v>
                </c:pt>
                <c:pt idx="23">
                  <c:v>54</c:v>
                </c:pt>
                <c:pt idx="24">
                  <c:v>48</c:v>
                </c:pt>
                <c:pt idx="25">
                  <c:v>58</c:v>
                </c:pt>
                <c:pt idx="26">
                  <c:v>55</c:v>
                </c:pt>
                <c:pt idx="27">
                  <c:v>36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3-42F9-A8BD-BFCA749901B6}"/>
            </c:ext>
          </c:extLst>
        </c:ser>
        <c:ser>
          <c:idx val="1"/>
          <c:order val="1"/>
          <c:tx>
            <c:v>10-Apr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dag'!$FY$3:$FY$33</c:f>
              <c:numCache>
                <c:formatCode>General</c:formatCode>
                <c:ptCount val="31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64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67</c:v>
                </c:pt>
                <c:pt idx="29">
                  <c:v>20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3-42F9-A8BD-BFCA749901B6}"/>
            </c:ext>
          </c:extLst>
        </c:ser>
        <c:ser>
          <c:idx val="2"/>
          <c:order val="2"/>
          <c:tx>
            <c:v>12-Apr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dag'!$FS$3:$FS$35</c:f>
              <c:numCache>
                <c:formatCode>General</c:formatCode>
                <c:ptCount val="33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65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70</c:v>
                </c:pt>
                <c:pt idx="29">
                  <c:v>24</c:v>
                </c:pt>
                <c:pt idx="30">
                  <c:v>14</c:v>
                </c:pt>
                <c:pt idx="31">
                  <c:v>8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3-42F9-A8BD-BFCA749901B6}"/>
            </c:ext>
          </c:extLst>
        </c:ser>
        <c:ser>
          <c:idx val="3"/>
          <c:order val="3"/>
          <c:tx>
            <c:v>14-Apr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dag'!$FM$3:$FM$38</c:f>
              <c:numCache>
                <c:formatCode>0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48</c:v>
                </c:pt>
                <c:pt idx="22">
                  <c:v>69</c:v>
                </c:pt>
                <c:pt idx="23">
                  <c:v>68</c:v>
                </c:pt>
                <c:pt idx="24">
                  <c:v>59</c:v>
                </c:pt>
                <c:pt idx="25">
                  <c:v>76</c:v>
                </c:pt>
                <c:pt idx="26">
                  <c:v>71</c:v>
                </c:pt>
                <c:pt idx="27">
                  <c:v>65</c:v>
                </c:pt>
                <c:pt idx="28">
                  <c:v>77</c:v>
                </c:pt>
                <c:pt idx="29">
                  <c:v>43</c:v>
                </c:pt>
                <c:pt idx="30">
                  <c:v>31</c:v>
                </c:pt>
                <c:pt idx="31">
                  <c:v>26</c:v>
                </c:pt>
                <c:pt idx="32">
                  <c:v>33</c:v>
                </c:pt>
                <c:pt idx="33">
                  <c:v>21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3-42F9-A8BD-BFCA749901B6}"/>
            </c:ext>
          </c:extLst>
        </c:ser>
        <c:ser>
          <c:idx val="4"/>
          <c:order val="4"/>
          <c:tx>
            <c:v>16-Apr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dag'!$FG$3:$FG$39</c:f>
              <c:numCache>
                <c:formatCode>0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50</c:v>
                </c:pt>
                <c:pt idx="22">
                  <c:v>68</c:v>
                </c:pt>
                <c:pt idx="23">
                  <c:v>71</c:v>
                </c:pt>
                <c:pt idx="24">
                  <c:v>61</c:v>
                </c:pt>
                <c:pt idx="25">
                  <c:v>79</c:v>
                </c:pt>
                <c:pt idx="26">
                  <c:v>85</c:v>
                </c:pt>
                <c:pt idx="27">
                  <c:v>75</c:v>
                </c:pt>
                <c:pt idx="28">
                  <c:v>97</c:v>
                </c:pt>
                <c:pt idx="29">
                  <c:v>63</c:v>
                </c:pt>
                <c:pt idx="30">
                  <c:v>62</c:v>
                </c:pt>
                <c:pt idx="31">
                  <c:v>61</c:v>
                </c:pt>
                <c:pt idx="32">
                  <c:v>62</c:v>
                </c:pt>
                <c:pt idx="33">
                  <c:v>55</c:v>
                </c:pt>
                <c:pt idx="34">
                  <c:v>49</c:v>
                </c:pt>
                <c:pt idx="35">
                  <c:v>41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3-42F9-A8BD-BFCA749901B6}"/>
            </c:ext>
          </c:extLst>
        </c:ser>
        <c:ser>
          <c:idx val="6"/>
          <c:order val="5"/>
          <c:tx>
            <c:v>17-Apr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dag'!$FD$3:$FD$40</c:f>
              <c:numCache>
                <c:formatCode>0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43</c:v>
                </c:pt>
                <c:pt idx="20">
                  <c:v>44</c:v>
                </c:pt>
                <c:pt idx="21">
                  <c:v>50</c:v>
                </c:pt>
                <c:pt idx="22">
                  <c:v>67</c:v>
                </c:pt>
                <c:pt idx="23">
                  <c:v>75</c:v>
                </c:pt>
                <c:pt idx="24">
                  <c:v>66</c:v>
                </c:pt>
                <c:pt idx="25">
                  <c:v>79</c:v>
                </c:pt>
                <c:pt idx="26">
                  <c:v>87</c:v>
                </c:pt>
                <c:pt idx="27">
                  <c:v>76</c:v>
                </c:pt>
                <c:pt idx="28">
                  <c:v>99</c:v>
                </c:pt>
                <c:pt idx="29">
                  <c:v>66</c:v>
                </c:pt>
                <c:pt idx="30">
                  <c:v>62</c:v>
                </c:pt>
                <c:pt idx="31">
                  <c:v>63</c:v>
                </c:pt>
                <c:pt idx="32">
                  <c:v>67</c:v>
                </c:pt>
                <c:pt idx="33">
                  <c:v>56</c:v>
                </c:pt>
                <c:pt idx="34">
                  <c:v>56</c:v>
                </c:pt>
                <c:pt idx="35">
                  <c:v>45</c:v>
                </c:pt>
                <c:pt idx="36">
                  <c:v>38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53-42F9-A8BD-BFCA749901B6}"/>
            </c:ext>
          </c:extLst>
        </c:ser>
        <c:ser>
          <c:idx val="5"/>
          <c:order val="6"/>
          <c:tx>
            <c:v>20-Apr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dag'!$EU$3:$EU$43</c:f>
              <c:numCache>
                <c:formatCode>0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51</c:v>
                </c:pt>
                <c:pt idx="22">
                  <c:v>67</c:v>
                </c:pt>
                <c:pt idx="23">
                  <c:v>79</c:v>
                </c:pt>
                <c:pt idx="24">
                  <c:v>68</c:v>
                </c:pt>
                <c:pt idx="25">
                  <c:v>81</c:v>
                </c:pt>
                <c:pt idx="26">
                  <c:v>90</c:v>
                </c:pt>
                <c:pt idx="27">
                  <c:v>78</c:v>
                </c:pt>
                <c:pt idx="28">
                  <c:v>102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79</c:v>
                </c:pt>
                <c:pt idx="33">
                  <c:v>63</c:v>
                </c:pt>
                <c:pt idx="34">
                  <c:v>60</c:v>
                </c:pt>
                <c:pt idx="35">
                  <c:v>57</c:v>
                </c:pt>
                <c:pt idx="36">
                  <c:v>63</c:v>
                </c:pt>
                <c:pt idx="37">
                  <c:v>30</c:v>
                </c:pt>
                <c:pt idx="38">
                  <c:v>19</c:v>
                </c:pt>
                <c:pt idx="39">
                  <c:v>17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3B4-AEDD-C9EE309BE381}"/>
            </c:ext>
          </c:extLst>
        </c:ser>
        <c:ser>
          <c:idx val="7"/>
          <c:order val="7"/>
          <c:tx>
            <c:v>21-Apr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dag'!$ER$3:$ER$44</c:f>
              <c:numCache>
                <c:formatCode>0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45</c:v>
                </c:pt>
                <c:pt idx="21">
                  <c:v>52</c:v>
                </c:pt>
                <c:pt idx="22">
                  <c:v>67</c:v>
                </c:pt>
                <c:pt idx="23">
                  <c:v>81</c:v>
                </c:pt>
                <c:pt idx="24">
                  <c:v>69</c:v>
                </c:pt>
                <c:pt idx="25">
                  <c:v>82</c:v>
                </c:pt>
                <c:pt idx="26">
                  <c:v>90</c:v>
                </c:pt>
                <c:pt idx="27">
                  <c:v>81</c:v>
                </c:pt>
                <c:pt idx="28">
                  <c:v>106</c:v>
                </c:pt>
                <c:pt idx="29">
                  <c:v>79</c:v>
                </c:pt>
                <c:pt idx="30">
                  <c:v>78</c:v>
                </c:pt>
                <c:pt idx="31">
                  <c:v>84</c:v>
                </c:pt>
                <c:pt idx="32">
                  <c:v>86</c:v>
                </c:pt>
                <c:pt idx="33">
                  <c:v>72</c:v>
                </c:pt>
                <c:pt idx="34">
                  <c:v>67</c:v>
                </c:pt>
                <c:pt idx="35">
                  <c:v>77</c:v>
                </c:pt>
                <c:pt idx="36">
                  <c:v>78</c:v>
                </c:pt>
                <c:pt idx="37">
                  <c:v>49</c:v>
                </c:pt>
                <c:pt idx="38">
                  <c:v>51</c:v>
                </c:pt>
                <c:pt idx="39">
                  <c:v>43</c:v>
                </c:pt>
                <c:pt idx="40">
                  <c:v>21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B75-BFCA-E1334775E1CF}"/>
            </c:ext>
          </c:extLst>
        </c:ser>
        <c:ser>
          <c:idx val="10"/>
          <c:order val="9"/>
          <c:tx>
            <c:v>22-Apr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dag'!$EO$3:$EO$45</c:f>
              <c:numCache>
                <c:formatCode>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24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46</c:v>
                </c:pt>
                <c:pt idx="21">
                  <c:v>51</c:v>
                </c:pt>
                <c:pt idx="22">
                  <c:v>69</c:v>
                </c:pt>
                <c:pt idx="23">
                  <c:v>81</c:v>
                </c:pt>
                <c:pt idx="24">
                  <c:v>71</c:v>
                </c:pt>
                <c:pt idx="25">
                  <c:v>84</c:v>
                </c:pt>
                <c:pt idx="26">
                  <c:v>89</c:v>
                </c:pt>
                <c:pt idx="27">
                  <c:v>82</c:v>
                </c:pt>
                <c:pt idx="28">
                  <c:v>110</c:v>
                </c:pt>
                <c:pt idx="29">
                  <c:v>85</c:v>
                </c:pt>
                <c:pt idx="30">
                  <c:v>84</c:v>
                </c:pt>
                <c:pt idx="31">
                  <c:v>93</c:v>
                </c:pt>
                <c:pt idx="32">
                  <c:v>94</c:v>
                </c:pt>
                <c:pt idx="33">
                  <c:v>84</c:v>
                </c:pt>
                <c:pt idx="34">
                  <c:v>81</c:v>
                </c:pt>
                <c:pt idx="35">
                  <c:v>96</c:v>
                </c:pt>
                <c:pt idx="36">
                  <c:v>96</c:v>
                </c:pt>
                <c:pt idx="37">
                  <c:v>57</c:v>
                </c:pt>
                <c:pt idx="38">
                  <c:v>59</c:v>
                </c:pt>
                <c:pt idx="39">
                  <c:v>53</c:v>
                </c:pt>
                <c:pt idx="40">
                  <c:v>46</c:v>
                </c:pt>
                <c:pt idx="41">
                  <c:v>18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F2A-B24A-A8AF1A283B87}"/>
            </c:ext>
          </c:extLst>
        </c:ser>
        <c:ser>
          <c:idx val="12"/>
          <c:order val="10"/>
          <c:tx>
            <c:v>23-Apr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dag'!$EL$3:$EL$46</c:f>
              <c:numCache>
                <c:formatCode>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52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84</c:v>
                </c:pt>
                <c:pt idx="30">
                  <c:v>89</c:v>
                </c:pt>
                <c:pt idx="31">
                  <c:v>96</c:v>
                </c:pt>
                <c:pt idx="32">
                  <c:v>95</c:v>
                </c:pt>
                <c:pt idx="33">
                  <c:v>84</c:v>
                </c:pt>
                <c:pt idx="34">
                  <c:v>89</c:v>
                </c:pt>
                <c:pt idx="35">
                  <c:v>102</c:v>
                </c:pt>
                <c:pt idx="36">
                  <c:v>99</c:v>
                </c:pt>
                <c:pt idx="37">
                  <c:v>64</c:v>
                </c:pt>
                <c:pt idx="38">
                  <c:v>63</c:v>
                </c:pt>
                <c:pt idx="39">
                  <c:v>60</c:v>
                </c:pt>
                <c:pt idx="40">
                  <c:v>54</c:v>
                </c:pt>
                <c:pt idx="41">
                  <c:v>26</c:v>
                </c:pt>
                <c:pt idx="42">
                  <c:v>26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9-4271-90A3-8145AE51A265}"/>
            </c:ext>
          </c:extLst>
        </c:ser>
        <c:ser>
          <c:idx val="13"/>
          <c:order val="11"/>
          <c:tx>
            <c:v>24-Apr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dag'!$EI$3:$EI$47</c:f>
              <c:numCache>
                <c:formatCode>0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110</c:v>
                </c:pt>
                <c:pt idx="29">
                  <c:v>84</c:v>
                </c:pt>
                <c:pt idx="30">
                  <c:v>89</c:v>
                </c:pt>
                <c:pt idx="31">
                  <c:v>98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107</c:v>
                </c:pt>
                <c:pt idx="37">
                  <c:v>74</c:v>
                </c:pt>
                <c:pt idx="38">
                  <c:v>73</c:v>
                </c:pt>
                <c:pt idx="39">
                  <c:v>76</c:v>
                </c:pt>
                <c:pt idx="40">
                  <c:v>70</c:v>
                </c:pt>
                <c:pt idx="41">
                  <c:v>46</c:v>
                </c:pt>
                <c:pt idx="42">
                  <c:v>43</c:v>
                </c:pt>
                <c:pt idx="43">
                  <c:v>41</c:v>
                </c:pt>
                <c:pt idx="4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7-4C1A-BF51-CEDDDC93AE87}"/>
            </c:ext>
          </c:extLst>
        </c:ser>
        <c:ser>
          <c:idx val="14"/>
          <c:order val="12"/>
          <c:tx>
            <c:v>27-Apr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dag'!$EF$3:$EF$50</c:f>
              <c:numCache>
                <c:formatCode>0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69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110</c:v>
                </c:pt>
                <c:pt idx="29">
                  <c:v>84</c:v>
                </c:pt>
                <c:pt idx="30">
                  <c:v>89</c:v>
                </c:pt>
                <c:pt idx="31">
                  <c:v>100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108</c:v>
                </c:pt>
                <c:pt idx="37">
                  <c:v>74</c:v>
                </c:pt>
                <c:pt idx="38">
                  <c:v>74</c:v>
                </c:pt>
                <c:pt idx="39">
                  <c:v>77</c:v>
                </c:pt>
                <c:pt idx="40">
                  <c:v>72</c:v>
                </c:pt>
                <c:pt idx="41">
                  <c:v>48</c:v>
                </c:pt>
                <c:pt idx="42">
                  <c:v>51</c:v>
                </c:pt>
                <c:pt idx="43">
                  <c:v>47</c:v>
                </c:pt>
                <c:pt idx="44">
                  <c:v>30</c:v>
                </c:pt>
                <c:pt idx="45">
                  <c:v>21</c:v>
                </c:pt>
                <c:pt idx="46">
                  <c:v>23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1A1-B720-23A6F45DE584}"/>
            </c:ext>
          </c:extLst>
        </c:ser>
        <c:ser>
          <c:idx val="15"/>
          <c:order val="13"/>
          <c:tx>
            <c:v>28-Apr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dag'!$EC$3:$EC$51</c:f>
              <c:numCache>
                <c:formatCode>0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85</c:v>
                </c:pt>
                <c:pt idx="30">
                  <c:v>89</c:v>
                </c:pt>
                <c:pt idx="31">
                  <c:v>99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108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73</c:v>
                </c:pt>
                <c:pt idx="41">
                  <c:v>50</c:v>
                </c:pt>
                <c:pt idx="42">
                  <c:v>60</c:v>
                </c:pt>
                <c:pt idx="43">
                  <c:v>54</c:v>
                </c:pt>
                <c:pt idx="44">
                  <c:v>44</c:v>
                </c:pt>
                <c:pt idx="45">
                  <c:v>29</c:v>
                </c:pt>
                <c:pt idx="46">
                  <c:v>40</c:v>
                </c:pt>
                <c:pt idx="47">
                  <c:v>21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1A1-B720-23A6F45DE584}"/>
            </c:ext>
          </c:extLst>
        </c:ser>
        <c:ser>
          <c:idx val="16"/>
          <c:order val="14"/>
          <c:tx>
            <c:v>29-Apr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dag'!$DZ$3:$DZ$52</c:f>
              <c:numCache>
                <c:formatCode>0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113</c:v>
                </c:pt>
                <c:pt idx="29">
                  <c:v>86</c:v>
                </c:pt>
                <c:pt idx="30">
                  <c:v>91</c:v>
                </c:pt>
                <c:pt idx="31">
                  <c:v>99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110</c:v>
                </c:pt>
                <c:pt idx="36">
                  <c:v>107</c:v>
                </c:pt>
                <c:pt idx="37">
                  <c:v>80</c:v>
                </c:pt>
                <c:pt idx="38">
                  <c:v>81</c:v>
                </c:pt>
                <c:pt idx="39">
                  <c:v>86</c:v>
                </c:pt>
                <c:pt idx="40">
                  <c:v>75</c:v>
                </c:pt>
                <c:pt idx="41">
                  <c:v>59</c:v>
                </c:pt>
                <c:pt idx="42">
                  <c:v>68</c:v>
                </c:pt>
                <c:pt idx="43">
                  <c:v>65</c:v>
                </c:pt>
                <c:pt idx="44">
                  <c:v>50</c:v>
                </c:pt>
                <c:pt idx="45">
                  <c:v>39</c:v>
                </c:pt>
                <c:pt idx="46">
                  <c:v>45</c:v>
                </c:pt>
                <c:pt idx="47">
                  <c:v>35</c:v>
                </c:pt>
                <c:pt idx="48">
                  <c:v>17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0-41A1-B720-23A6F45DE584}"/>
            </c:ext>
          </c:extLst>
        </c:ser>
        <c:ser>
          <c:idx val="11"/>
          <c:order val="15"/>
          <c:tx>
            <c:v>30-Apr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dag'!$DW$3:$DW$53</c:f>
              <c:numCache>
                <c:formatCode>0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91</c:v>
                </c:pt>
                <c:pt idx="31">
                  <c:v>100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80</c:v>
                </c:pt>
                <c:pt idx="38">
                  <c:v>85</c:v>
                </c:pt>
                <c:pt idx="39">
                  <c:v>86</c:v>
                </c:pt>
                <c:pt idx="40">
                  <c:v>81</c:v>
                </c:pt>
                <c:pt idx="41">
                  <c:v>60</c:v>
                </c:pt>
                <c:pt idx="42">
                  <c:v>70</c:v>
                </c:pt>
                <c:pt idx="43">
                  <c:v>73</c:v>
                </c:pt>
                <c:pt idx="44">
                  <c:v>71</c:v>
                </c:pt>
                <c:pt idx="45">
                  <c:v>48</c:v>
                </c:pt>
                <c:pt idx="46">
                  <c:v>52</c:v>
                </c:pt>
                <c:pt idx="47">
                  <c:v>49</c:v>
                </c:pt>
                <c:pt idx="48">
                  <c:v>34</c:v>
                </c:pt>
                <c:pt idx="49">
                  <c:v>26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40-41A1-B720-23A6F45DE584}"/>
            </c:ext>
          </c:extLst>
        </c:ser>
        <c:ser>
          <c:idx val="17"/>
          <c:order val="16"/>
          <c:tx>
            <c:v>1-May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dag'!$DT$3:$DT$94</c:f>
              <c:numCache>
                <c:formatCode>0</c:formatCode>
                <c:ptCount val="9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101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79</c:v>
                </c:pt>
                <c:pt idx="38">
                  <c:v>87</c:v>
                </c:pt>
                <c:pt idx="39">
                  <c:v>87</c:v>
                </c:pt>
                <c:pt idx="40">
                  <c:v>82</c:v>
                </c:pt>
                <c:pt idx="41">
                  <c:v>63</c:v>
                </c:pt>
                <c:pt idx="42">
                  <c:v>71</c:v>
                </c:pt>
                <c:pt idx="43">
                  <c:v>76</c:v>
                </c:pt>
                <c:pt idx="44">
                  <c:v>76</c:v>
                </c:pt>
                <c:pt idx="45">
                  <c:v>56</c:v>
                </c:pt>
                <c:pt idx="46">
                  <c:v>60</c:v>
                </c:pt>
                <c:pt idx="47">
                  <c:v>54</c:v>
                </c:pt>
                <c:pt idx="48">
                  <c:v>41</c:v>
                </c:pt>
                <c:pt idx="49">
                  <c:v>41</c:v>
                </c:pt>
                <c:pt idx="50">
                  <c:v>18</c:v>
                </c:pt>
                <c:pt idx="9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40-41A1-B720-23A6F45DE584}"/>
            </c:ext>
          </c:extLst>
        </c:ser>
        <c:ser>
          <c:idx val="18"/>
          <c:order val="17"/>
          <c:tx>
            <c:v>2-May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dag'!$DQ$3:$DQ$55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101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79</c:v>
                </c:pt>
                <c:pt idx="38">
                  <c:v>87</c:v>
                </c:pt>
                <c:pt idx="39">
                  <c:v>87</c:v>
                </c:pt>
                <c:pt idx="40">
                  <c:v>83</c:v>
                </c:pt>
                <c:pt idx="41">
                  <c:v>63</c:v>
                </c:pt>
                <c:pt idx="42">
                  <c:v>71</c:v>
                </c:pt>
                <c:pt idx="43">
                  <c:v>76</c:v>
                </c:pt>
                <c:pt idx="44">
                  <c:v>76</c:v>
                </c:pt>
                <c:pt idx="45">
                  <c:v>56</c:v>
                </c:pt>
                <c:pt idx="46">
                  <c:v>60</c:v>
                </c:pt>
                <c:pt idx="47">
                  <c:v>54</c:v>
                </c:pt>
                <c:pt idx="48">
                  <c:v>41</c:v>
                </c:pt>
                <c:pt idx="49">
                  <c:v>41</c:v>
                </c:pt>
                <c:pt idx="50">
                  <c:v>22</c:v>
                </c:pt>
                <c:pt idx="51">
                  <c:v>10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F-4ECA-A008-7088BD493C4E}"/>
            </c:ext>
          </c:extLst>
        </c:ser>
        <c:ser>
          <c:idx val="19"/>
          <c:order val="18"/>
          <c:tx>
            <c:v>4-May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dag'!$DN$3:$DN$57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87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88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73</c:v>
                </c:pt>
                <c:pt idx="43">
                  <c:v>80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62</c:v>
                </c:pt>
                <c:pt idx="48">
                  <c:v>45</c:v>
                </c:pt>
                <c:pt idx="49">
                  <c:v>45</c:v>
                </c:pt>
                <c:pt idx="50">
                  <c:v>33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F-4ECA-A008-7088BD493C4E}"/>
            </c:ext>
          </c:extLst>
        </c:ser>
        <c:ser>
          <c:idx val="20"/>
          <c:order val="19"/>
          <c:tx>
            <c:v>5-May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dag'!$DK$3:$DK$58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89</c:v>
                </c:pt>
                <c:pt idx="39">
                  <c:v>88</c:v>
                </c:pt>
                <c:pt idx="40">
                  <c:v>86</c:v>
                </c:pt>
                <c:pt idx="41">
                  <c:v>62</c:v>
                </c:pt>
                <c:pt idx="42">
                  <c:v>73</c:v>
                </c:pt>
                <c:pt idx="43">
                  <c:v>81</c:v>
                </c:pt>
                <c:pt idx="44">
                  <c:v>82</c:v>
                </c:pt>
                <c:pt idx="45">
                  <c:v>62</c:v>
                </c:pt>
                <c:pt idx="46">
                  <c:v>66</c:v>
                </c:pt>
                <c:pt idx="47">
                  <c:v>66</c:v>
                </c:pt>
                <c:pt idx="48">
                  <c:v>51</c:v>
                </c:pt>
                <c:pt idx="49">
                  <c:v>55</c:v>
                </c:pt>
                <c:pt idx="50">
                  <c:v>40</c:v>
                </c:pt>
                <c:pt idx="51">
                  <c:v>32</c:v>
                </c:pt>
                <c:pt idx="52">
                  <c:v>27</c:v>
                </c:pt>
                <c:pt idx="53">
                  <c:v>31</c:v>
                </c:pt>
                <c:pt idx="54">
                  <c:v>19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F-4ECA-A008-7088BD493C4E}"/>
            </c:ext>
          </c:extLst>
        </c:ser>
        <c:ser>
          <c:idx val="21"/>
          <c:order val="20"/>
          <c:tx>
            <c:v>6-May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dag'!$DH$3:$DH$59</c:f>
              <c:numCache>
                <c:formatCode>0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89</c:v>
                </c:pt>
                <c:pt idx="39">
                  <c:v>88</c:v>
                </c:pt>
                <c:pt idx="40">
                  <c:v>85</c:v>
                </c:pt>
                <c:pt idx="41">
                  <c:v>63</c:v>
                </c:pt>
                <c:pt idx="42">
                  <c:v>72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68</c:v>
                </c:pt>
                <c:pt idx="47">
                  <c:v>71</c:v>
                </c:pt>
                <c:pt idx="48">
                  <c:v>63</c:v>
                </c:pt>
                <c:pt idx="49">
                  <c:v>62</c:v>
                </c:pt>
                <c:pt idx="50">
                  <c:v>48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28</c:v>
                </c:pt>
                <c:pt idx="55">
                  <c:v>18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D-4783-BC92-11FB64B7054F}"/>
            </c:ext>
          </c:extLst>
        </c:ser>
        <c:ser>
          <c:idx val="24"/>
          <c:order val="23"/>
          <c:tx>
            <c:v>7-May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dag'!$DE$3:$DE$60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90</c:v>
                </c:pt>
                <c:pt idx="39">
                  <c:v>88</c:v>
                </c:pt>
                <c:pt idx="40">
                  <c:v>84</c:v>
                </c:pt>
                <c:pt idx="41">
                  <c:v>63</c:v>
                </c:pt>
                <c:pt idx="42">
                  <c:v>74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69</c:v>
                </c:pt>
                <c:pt idx="47">
                  <c:v>72</c:v>
                </c:pt>
                <c:pt idx="48">
                  <c:v>66</c:v>
                </c:pt>
                <c:pt idx="49">
                  <c:v>66</c:v>
                </c:pt>
                <c:pt idx="50">
                  <c:v>58</c:v>
                </c:pt>
                <c:pt idx="51">
                  <c:v>47</c:v>
                </c:pt>
                <c:pt idx="52">
                  <c:v>47</c:v>
                </c:pt>
                <c:pt idx="53">
                  <c:v>44</c:v>
                </c:pt>
                <c:pt idx="54">
                  <c:v>36</c:v>
                </c:pt>
                <c:pt idx="55">
                  <c:v>32</c:v>
                </c:pt>
                <c:pt idx="56">
                  <c:v>21</c:v>
                </c:pt>
                <c:pt idx="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0-4146-9F14-A72D59FE0E74}"/>
            </c:ext>
          </c:extLst>
        </c:ser>
        <c:ser>
          <c:idx val="25"/>
          <c:order val="24"/>
          <c:tx>
            <c:v>8-May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dag'!$DB$3:$DB$61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71</c:v>
                </c:pt>
                <c:pt idx="48">
                  <c:v>69</c:v>
                </c:pt>
                <c:pt idx="49">
                  <c:v>71</c:v>
                </c:pt>
                <c:pt idx="50">
                  <c:v>64</c:v>
                </c:pt>
                <c:pt idx="51">
                  <c:v>67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37</c:v>
                </c:pt>
                <c:pt idx="56">
                  <c:v>32</c:v>
                </c:pt>
                <c:pt idx="57">
                  <c:v>21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3-41A6-8B7B-EF40775B2EFC}"/>
            </c:ext>
          </c:extLst>
        </c:ser>
        <c:ser>
          <c:idx val="27"/>
          <c:order val="2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dag'!$CY$3:$CY$62</c:f>
              <c:numCache>
                <c:formatCode>0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72</c:v>
                </c:pt>
                <c:pt idx="48">
                  <c:v>72</c:v>
                </c:pt>
                <c:pt idx="49">
                  <c:v>75</c:v>
                </c:pt>
                <c:pt idx="50">
                  <c:v>69</c:v>
                </c:pt>
                <c:pt idx="51">
                  <c:v>67</c:v>
                </c:pt>
                <c:pt idx="52">
                  <c:v>61</c:v>
                </c:pt>
                <c:pt idx="53">
                  <c:v>64</c:v>
                </c:pt>
                <c:pt idx="54">
                  <c:v>60</c:v>
                </c:pt>
                <c:pt idx="55">
                  <c:v>42</c:v>
                </c:pt>
                <c:pt idx="56">
                  <c:v>38</c:v>
                </c:pt>
                <c:pt idx="57">
                  <c:v>30</c:v>
                </c:pt>
                <c:pt idx="58">
                  <c:v>8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60-41C2-BA67-5116F458259A}"/>
            </c:ext>
          </c:extLst>
        </c:ser>
        <c:ser>
          <c:idx val="28"/>
          <c:order val="2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dag'!$CV$3:$CV$63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72</c:v>
                </c:pt>
                <c:pt idx="48">
                  <c:v>72</c:v>
                </c:pt>
                <c:pt idx="49">
                  <c:v>75</c:v>
                </c:pt>
                <c:pt idx="50">
                  <c:v>69</c:v>
                </c:pt>
                <c:pt idx="51">
                  <c:v>67</c:v>
                </c:pt>
                <c:pt idx="52">
                  <c:v>61</c:v>
                </c:pt>
                <c:pt idx="53">
                  <c:v>64</c:v>
                </c:pt>
                <c:pt idx="54">
                  <c:v>60</c:v>
                </c:pt>
                <c:pt idx="55">
                  <c:v>42</c:v>
                </c:pt>
                <c:pt idx="56">
                  <c:v>38</c:v>
                </c:pt>
                <c:pt idx="57">
                  <c:v>30</c:v>
                </c:pt>
                <c:pt idx="58">
                  <c:v>8</c:v>
                </c:pt>
                <c:pt idx="59">
                  <c:v>4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0-41C2-BA67-5116F458259A}"/>
            </c:ext>
          </c:extLst>
        </c:ser>
        <c:ser>
          <c:idx val="29"/>
          <c:order val="2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dag'!$CS$3:$CS$64</c:f>
              <c:numCache>
                <c:formatCode>0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72</c:v>
                </c:pt>
                <c:pt idx="49">
                  <c:v>76</c:v>
                </c:pt>
                <c:pt idx="50">
                  <c:v>70</c:v>
                </c:pt>
                <c:pt idx="51">
                  <c:v>67</c:v>
                </c:pt>
                <c:pt idx="52">
                  <c:v>62</c:v>
                </c:pt>
                <c:pt idx="53">
                  <c:v>64</c:v>
                </c:pt>
                <c:pt idx="54">
                  <c:v>60</c:v>
                </c:pt>
                <c:pt idx="55">
                  <c:v>42</c:v>
                </c:pt>
                <c:pt idx="56">
                  <c:v>38</c:v>
                </c:pt>
                <c:pt idx="57">
                  <c:v>32</c:v>
                </c:pt>
                <c:pt idx="58">
                  <c:v>13</c:v>
                </c:pt>
                <c:pt idx="59">
                  <c:v>14</c:v>
                </c:pt>
                <c:pt idx="60">
                  <c:v>9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60-41C2-BA67-5116F458259A}"/>
            </c:ext>
          </c:extLst>
        </c:ser>
        <c:ser>
          <c:idx val="30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dag'!$CP$3:$CP$67</c:f>
              <c:numCache>
                <c:formatCode>0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73</c:v>
                </c:pt>
                <c:pt idx="49">
                  <c:v>76</c:v>
                </c:pt>
                <c:pt idx="50">
                  <c:v>70</c:v>
                </c:pt>
                <c:pt idx="51">
                  <c:v>68</c:v>
                </c:pt>
                <c:pt idx="52">
                  <c:v>63</c:v>
                </c:pt>
                <c:pt idx="53">
                  <c:v>64</c:v>
                </c:pt>
                <c:pt idx="54">
                  <c:v>60</c:v>
                </c:pt>
                <c:pt idx="55">
                  <c:v>45</c:v>
                </c:pt>
                <c:pt idx="56">
                  <c:v>42</c:v>
                </c:pt>
                <c:pt idx="57">
                  <c:v>36</c:v>
                </c:pt>
                <c:pt idx="58">
                  <c:v>18</c:v>
                </c:pt>
                <c:pt idx="59">
                  <c:v>25</c:v>
                </c:pt>
                <c:pt idx="60">
                  <c:v>19</c:v>
                </c:pt>
                <c:pt idx="61">
                  <c:v>16</c:v>
                </c:pt>
                <c:pt idx="6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0-41C2-BA67-5116F458259A}"/>
            </c:ext>
          </c:extLst>
        </c:ser>
        <c:ser>
          <c:idx val="31"/>
          <c:order val="2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dag'!$CM$3:$CM$66</c:f>
              <c:numCache>
                <c:formatCode>0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77</c:v>
                </c:pt>
                <c:pt idx="43">
                  <c:v>83</c:v>
                </c:pt>
                <c:pt idx="44">
                  <c:v>85</c:v>
                </c:pt>
                <c:pt idx="45">
                  <c:v>72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80</c:v>
                </c:pt>
                <c:pt idx="50">
                  <c:v>72</c:v>
                </c:pt>
                <c:pt idx="51">
                  <c:v>73</c:v>
                </c:pt>
                <c:pt idx="52">
                  <c:v>69</c:v>
                </c:pt>
                <c:pt idx="53">
                  <c:v>72</c:v>
                </c:pt>
                <c:pt idx="54">
                  <c:v>77</c:v>
                </c:pt>
                <c:pt idx="55">
                  <c:v>59</c:v>
                </c:pt>
                <c:pt idx="56">
                  <c:v>64</c:v>
                </c:pt>
                <c:pt idx="57">
                  <c:v>51</c:v>
                </c:pt>
                <c:pt idx="58">
                  <c:v>31</c:v>
                </c:pt>
                <c:pt idx="59">
                  <c:v>33</c:v>
                </c:pt>
                <c:pt idx="60">
                  <c:v>30</c:v>
                </c:pt>
                <c:pt idx="61">
                  <c:v>22</c:v>
                </c:pt>
                <c:pt idx="62">
                  <c:v>12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F-4725-845D-2C9E98B7FD5B}"/>
            </c:ext>
          </c:extLst>
        </c:ser>
        <c:ser>
          <c:idx val="32"/>
          <c:order val="3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dag'!$CJ$3:$CJ$67</c:f>
              <c:numCache>
                <c:formatCode>General</c:formatCode>
                <c:ptCount val="6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84</c:v>
                </c:pt>
                <c:pt idx="41">
                  <c:v>61</c:v>
                </c:pt>
                <c:pt idx="42">
                  <c:v>78</c:v>
                </c:pt>
                <c:pt idx="43">
                  <c:v>84</c:v>
                </c:pt>
                <c:pt idx="44">
                  <c:v>86</c:v>
                </c:pt>
                <c:pt idx="45">
                  <c:v>72</c:v>
                </c:pt>
                <c:pt idx="46">
                  <c:v>74</c:v>
                </c:pt>
                <c:pt idx="47">
                  <c:v>74</c:v>
                </c:pt>
                <c:pt idx="48">
                  <c:v>75</c:v>
                </c:pt>
                <c:pt idx="49">
                  <c:v>81</c:v>
                </c:pt>
                <c:pt idx="50">
                  <c:v>72</c:v>
                </c:pt>
                <c:pt idx="51">
                  <c:v>74</c:v>
                </c:pt>
                <c:pt idx="52">
                  <c:v>69</c:v>
                </c:pt>
                <c:pt idx="53">
                  <c:v>72</c:v>
                </c:pt>
                <c:pt idx="54">
                  <c:v>78</c:v>
                </c:pt>
                <c:pt idx="55">
                  <c:v>62</c:v>
                </c:pt>
                <c:pt idx="56">
                  <c:v>68</c:v>
                </c:pt>
                <c:pt idx="57">
                  <c:v>57</c:v>
                </c:pt>
                <c:pt idx="58">
                  <c:v>34</c:v>
                </c:pt>
                <c:pt idx="59">
                  <c:v>40</c:v>
                </c:pt>
                <c:pt idx="60">
                  <c:v>38</c:v>
                </c:pt>
                <c:pt idx="61">
                  <c:v>31</c:v>
                </c:pt>
                <c:pt idx="62">
                  <c:v>19</c:v>
                </c:pt>
                <c:pt idx="63">
                  <c:v>9</c:v>
                </c:pt>
                <c:pt idx="6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F-4725-845D-2C9E98B7FD5B}"/>
            </c:ext>
          </c:extLst>
        </c:ser>
        <c:ser>
          <c:idx val="33"/>
          <c:order val="3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dag'!$CG$3:$CG$68</c:f>
              <c:numCache>
                <c:formatCode>0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85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78</c:v>
                </c:pt>
                <c:pt idx="49">
                  <c:v>82</c:v>
                </c:pt>
                <c:pt idx="50">
                  <c:v>74</c:v>
                </c:pt>
                <c:pt idx="51">
                  <c:v>74</c:v>
                </c:pt>
                <c:pt idx="52">
                  <c:v>71</c:v>
                </c:pt>
                <c:pt idx="53">
                  <c:v>74</c:v>
                </c:pt>
                <c:pt idx="54">
                  <c:v>80</c:v>
                </c:pt>
                <c:pt idx="55">
                  <c:v>66</c:v>
                </c:pt>
                <c:pt idx="56">
                  <c:v>72</c:v>
                </c:pt>
                <c:pt idx="57">
                  <c:v>73</c:v>
                </c:pt>
                <c:pt idx="58">
                  <c:v>49</c:v>
                </c:pt>
                <c:pt idx="59">
                  <c:v>49</c:v>
                </c:pt>
                <c:pt idx="60">
                  <c:v>59</c:v>
                </c:pt>
                <c:pt idx="61">
                  <c:v>41</c:v>
                </c:pt>
                <c:pt idx="62">
                  <c:v>28</c:v>
                </c:pt>
                <c:pt idx="63">
                  <c:v>15</c:v>
                </c:pt>
                <c:pt idx="64">
                  <c:v>12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1-4552-BDCA-6A2D0BE9E6C3}"/>
            </c:ext>
          </c:extLst>
        </c:ser>
        <c:ser>
          <c:idx val="34"/>
          <c:order val="3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dag'!$CD$3:$CD$68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78</c:v>
                </c:pt>
                <c:pt idx="49">
                  <c:v>82</c:v>
                </c:pt>
                <c:pt idx="50">
                  <c:v>75</c:v>
                </c:pt>
                <c:pt idx="51">
                  <c:v>75</c:v>
                </c:pt>
                <c:pt idx="52">
                  <c:v>71</c:v>
                </c:pt>
                <c:pt idx="53">
                  <c:v>74</c:v>
                </c:pt>
                <c:pt idx="54">
                  <c:v>80</c:v>
                </c:pt>
                <c:pt idx="55">
                  <c:v>66</c:v>
                </c:pt>
                <c:pt idx="56">
                  <c:v>72</c:v>
                </c:pt>
                <c:pt idx="57">
                  <c:v>75</c:v>
                </c:pt>
                <c:pt idx="58">
                  <c:v>50</c:v>
                </c:pt>
                <c:pt idx="59">
                  <c:v>52</c:v>
                </c:pt>
                <c:pt idx="60">
                  <c:v>61</c:v>
                </c:pt>
                <c:pt idx="61">
                  <c:v>44</c:v>
                </c:pt>
                <c:pt idx="62">
                  <c:v>31</c:v>
                </c:pt>
                <c:pt idx="63">
                  <c:v>17</c:v>
                </c:pt>
                <c:pt idx="64">
                  <c:v>17</c:v>
                </c:pt>
                <c:pt idx="6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3-46A4-B54F-97EFAAEEC14E}"/>
            </c:ext>
          </c:extLst>
        </c:ser>
        <c:ser>
          <c:idx val="35"/>
          <c:order val="3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dag'!$CA$3:$CA$71</c:f>
              <c:numCache>
                <c:formatCode>0</c:formatCode>
                <c:ptCount val="6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78</c:v>
                </c:pt>
                <c:pt idx="49">
                  <c:v>82</c:v>
                </c:pt>
                <c:pt idx="50">
                  <c:v>75</c:v>
                </c:pt>
                <c:pt idx="51">
                  <c:v>75</c:v>
                </c:pt>
                <c:pt idx="52">
                  <c:v>71</c:v>
                </c:pt>
                <c:pt idx="53">
                  <c:v>74</c:v>
                </c:pt>
                <c:pt idx="54">
                  <c:v>80</c:v>
                </c:pt>
                <c:pt idx="55">
                  <c:v>66</c:v>
                </c:pt>
                <c:pt idx="56">
                  <c:v>72</c:v>
                </c:pt>
                <c:pt idx="57">
                  <c:v>75</c:v>
                </c:pt>
                <c:pt idx="58">
                  <c:v>50</c:v>
                </c:pt>
                <c:pt idx="59">
                  <c:v>52</c:v>
                </c:pt>
                <c:pt idx="60">
                  <c:v>61</c:v>
                </c:pt>
                <c:pt idx="61">
                  <c:v>44</c:v>
                </c:pt>
                <c:pt idx="62">
                  <c:v>34</c:v>
                </c:pt>
                <c:pt idx="63">
                  <c:v>19</c:v>
                </c:pt>
                <c:pt idx="64">
                  <c:v>19</c:v>
                </c:pt>
                <c:pt idx="65">
                  <c:v>10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3-46A4-B54F-97EFAAEEC14E}"/>
            </c:ext>
          </c:extLst>
        </c:ser>
        <c:ser>
          <c:idx val="36"/>
          <c:order val="3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dag'!$BX$3:$BX$72</c:f>
              <c:numCache>
                <c:formatCode>0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78</c:v>
                </c:pt>
                <c:pt idx="49">
                  <c:v>82</c:v>
                </c:pt>
                <c:pt idx="50">
                  <c:v>75</c:v>
                </c:pt>
                <c:pt idx="51">
                  <c:v>75</c:v>
                </c:pt>
                <c:pt idx="52">
                  <c:v>71</c:v>
                </c:pt>
                <c:pt idx="53">
                  <c:v>74</c:v>
                </c:pt>
                <c:pt idx="54">
                  <c:v>81</c:v>
                </c:pt>
                <c:pt idx="55">
                  <c:v>66</c:v>
                </c:pt>
                <c:pt idx="56">
                  <c:v>72</c:v>
                </c:pt>
                <c:pt idx="57">
                  <c:v>75</c:v>
                </c:pt>
                <c:pt idx="58">
                  <c:v>51</c:v>
                </c:pt>
                <c:pt idx="59">
                  <c:v>52</c:v>
                </c:pt>
                <c:pt idx="60">
                  <c:v>62</c:v>
                </c:pt>
                <c:pt idx="61">
                  <c:v>47</c:v>
                </c:pt>
                <c:pt idx="62">
                  <c:v>35</c:v>
                </c:pt>
                <c:pt idx="63">
                  <c:v>21</c:v>
                </c:pt>
                <c:pt idx="64">
                  <c:v>21</c:v>
                </c:pt>
                <c:pt idx="65">
                  <c:v>16</c:v>
                </c:pt>
                <c:pt idx="66">
                  <c:v>10</c:v>
                </c:pt>
                <c:pt idx="67">
                  <c:v>16</c:v>
                </c:pt>
                <c:pt idx="68">
                  <c:v>6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3-46A4-B54F-97EFAAEEC14E}"/>
            </c:ext>
          </c:extLst>
        </c:ser>
        <c:ser>
          <c:idx val="37"/>
          <c:order val="3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dag'!$BU$3:$BU$73</c:f>
              <c:numCache>
                <c:formatCode>0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72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76</c:v>
                </c:pt>
                <c:pt idx="51">
                  <c:v>77</c:v>
                </c:pt>
                <c:pt idx="52">
                  <c:v>72</c:v>
                </c:pt>
                <c:pt idx="53">
                  <c:v>74</c:v>
                </c:pt>
                <c:pt idx="54">
                  <c:v>81</c:v>
                </c:pt>
                <c:pt idx="55">
                  <c:v>66</c:v>
                </c:pt>
                <c:pt idx="56">
                  <c:v>72</c:v>
                </c:pt>
                <c:pt idx="57">
                  <c:v>77</c:v>
                </c:pt>
                <c:pt idx="58">
                  <c:v>54</c:v>
                </c:pt>
                <c:pt idx="59">
                  <c:v>58</c:v>
                </c:pt>
                <c:pt idx="60">
                  <c:v>69</c:v>
                </c:pt>
                <c:pt idx="61">
                  <c:v>52</c:v>
                </c:pt>
                <c:pt idx="62">
                  <c:v>45</c:v>
                </c:pt>
                <c:pt idx="63">
                  <c:v>28</c:v>
                </c:pt>
                <c:pt idx="64">
                  <c:v>23</c:v>
                </c:pt>
                <c:pt idx="65">
                  <c:v>25</c:v>
                </c:pt>
                <c:pt idx="66">
                  <c:v>16</c:v>
                </c:pt>
                <c:pt idx="67">
                  <c:v>22</c:v>
                </c:pt>
                <c:pt idx="68">
                  <c:v>22</c:v>
                </c:pt>
                <c:pt idx="69">
                  <c:v>5</c:v>
                </c:pt>
                <c:pt idx="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C3-46A4-B54F-97EFAAEEC14E}"/>
            </c:ext>
          </c:extLst>
        </c:ser>
        <c:ser>
          <c:idx val="38"/>
          <c:order val="3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dag'!$BR$3:$BR$73</c:f>
              <c:numCache>
                <c:formatCode>General</c:formatCode>
                <c:ptCount val="7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76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81</c:v>
                </c:pt>
                <c:pt idx="55">
                  <c:v>68</c:v>
                </c:pt>
                <c:pt idx="56">
                  <c:v>73</c:v>
                </c:pt>
                <c:pt idx="57">
                  <c:v>78</c:v>
                </c:pt>
                <c:pt idx="58">
                  <c:v>56</c:v>
                </c:pt>
                <c:pt idx="59">
                  <c:v>60</c:v>
                </c:pt>
                <c:pt idx="60">
                  <c:v>69</c:v>
                </c:pt>
                <c:pt idx="61">
                  <c:v>54</c:v>
                </c:pt>
                <c:pt idx="62">
                  <c:v>47</c:v>
                </c:pt>
                <c:pt idx="63">
                  <c:v>32</c:v>
                </c:pt>
                <c:pt idx="64">
                  <c:v>24</c:v>
                </c:pt>
                <c:pt idx="65">
                  <c:v>27</c:v>
                </c:pt>
                <c:pt idx="66">
                  <c:v>19</c:v>
                </c:pt>
                <c:pt idx="67">
                  <c:v>25</c:v>
                </c:pt>
                <c:pt idx="68">
                  <c:v>28</c:v>
                </c:pt>
                <c:pt idx="69">
                  <c:v>9</c:v>
                </c:pt>
                <c:pt idx="7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9-45B9-8D54-0EACD00F6148}"/>
            </c:ext>
          </c:extLst>
        </c:ser>
        <c:ser>
          <c:idx val="39"/>
          <c:order val="3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dag'!$BO$3:$BO$74</c:f>
              <c:numCache>
                <c:formatCode>0</c:formatCode>
                <c:ptCount val="7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77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81</c:v>
                </c:pt>
                <c:pt idx="55">
                  <c:v>69</c:v>
                </c:pt>
                <c:pt idx="56">
                  <c:v>73</c:v>
                </c:pt>
                <c:pt idx="57">
                  <c:v>78</c:v>
                </c:pt>
                <c:pt idx="58">
                  <c:v>57</c:v>
                </c:pt>
                <c:pt idx="59">
                  <c:v>63</c:v>
                </c:pt>
                <c:pt idx="60">
                  <c:v>69</c:v>
                </c:pt>
                <c:pt idx="61">
                  <c:v>54</c:v>
                </c:pt>
                <c:pt idx="62">
                  <c:v>49</c:v>
                </c:pt>
                <c:pt idx="63">
                  <c:v>39</c:v>
                </c:pt>
                <c:pt idx="64">
                  <c:v>34</c:v>
                </c:pt>
                <c:pt idx="65">
                  <c:v>34</c:v>
                </c:pt>
                <c:pt idx="66">
                  <c:v>24</c:v>
                </c:pt>
                <c:pt idx="67">
                  <c:v>28</c:v>
                </c:pt>
                <c:pt idx="68">
                  <c:v>32</c:v>
                </c:pt>
                <c:pt idx="69">
                  <c:v>11</c:v>
                </c:pt>
                <c:pt idx="70">
                  <c:v>11</c:v>
                </c:pt>
                <c:pt idx="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9-45B9-8D54-0EACD00F6148}"/>
            </c:ext>
          </c:extLst>
        </c:ser>
        <c:ser>
          <c:idx val="40"/>
          <c:order val="3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dag'!$BL$3:$BL$76</c:f>
              <c:numCache>
                <c:formatCode>0</c:formatCode>
                <c:ptCount val="7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78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81</c:v>
                </c:pt>
                <c:pt idx="55">
                  <c:v>69</c:v>
                </c:pt>
                <c:pt idx="56">
                  <c:v>73</c:v>
                </c:pt>
                <c:pt idx="57">
                  <c:v>79</c:v>
                </c:pt>
                <c:pt idx="58">
                  <c:v>61</c:v>
                </c:pt>
                <c:pt idx="59">
                  <c:v>63</c:v>
                </c:pt>
                <c:pt idx="60">
                  <c:v>71</c:v>
                </c:pt>
                <c:pt idx="61">
                  <c:v>60</c:v>
                </c:pt>
                <c:pt idx="62">
                  <c:v>55</c:v>
                </c:pt>
                <c:pt idx="63">
                  <c:v>41</c:v>
                </c:pt>
                <c:pt idx="64">
                  <c:v>38</c:v>
                </c:pt>
                <c:pt idx="65">
                  <c:v>45</c:v>
                </c:pt>
                <c:pt idx="66">
                  <c:v>31</c:v>
                </c:pt>
                <c:pt idx="67">
                  <c:v>32</c:v>
                </c:pt>
                <c:pt idx="68">
                  <c:v>36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3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9-45B9-8D54-0EACD00F6148}"/>
            </c:ext>
          </c:extLst>
        </c:ser>
        <c:ser>
          <c:idx val="41"/>
          <c:order val="3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dag'!$BI$3:$BI$78</c:f>
              <c:numCache>
                <c:formatCode>0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78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81</c:v>
                </c:pt>
                <c:pt idx="55">
                  <c:v>69</c:v>
                </c:pt>
                <c:pt idx="56">
                  <c:v>73</c:v>
                </c:pt>
                <c:pt idx="57">
                  <c:v>80</c:v>
                </c:pt>
                <c:pt idx="58">
                  <c:v>61</c:v>
                </c:pt>
                <c:pt idx="59">
                  <c:v>63</c:v>
                </c:pt>
                <c:pt idx="60">
                  <c:v>72</c:v>
                </c:pt>
                <c:pt idx="61">
                  <c:v>61</c:v>
                </c:pt>
                <c:pt idx="62">
                  <c:v>56</c:v>
                </c:pt>
                <c:pt idx="63">
                  <c:v>44</c:v>
                </c:pt>
                <c:pt idx="64">
                  <c:v>37</c:v>
                </c:pt>
                <c:pt idx="65">
                  <c:v>47</c:v>
                </c:pt>
                <c:pt idx="66">
                  <c:v>32</c:v>
                </c:pt>
                <c:pt idx="67">
                  <c:v>37</c:v>
                </c:pt>
                <c:pt idx="68">
                  <c:v>37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7</c:v>
                </c:pt>
                <c:pt idx="73">
                  <c:v>9</c:v>
                </c:pt>
                <c:pt idx="74">
                  <c:v>3</c:v>
                </c:pt>
                <c:pt idx="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9-45B9-8D54-0EACD00F6148}"/>
            </c:ext>
          </c:extLst>
        </c:ser>
        <c:ser>
          <c:idx val="42"/>
          <c:order val="4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dag'!$BF$3:$BF$79</c:f>
              <c:numCache>
                <c:formatCode>0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82</c:v>
                </c:pt>
                <c:pt idx="50">
                  <c:v>78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81</c:v>
                </c:pt>
                <c:pt idx="55">
                  <c:v>69</c:v>
                </c:pt>
                <c:pt idx="56">
                  <c:v>73</c:v>
                </c:pt>
                <c:pt idx="57">
                  <c:v>80</c:v>
                </c:pt>
                <c:pt idx="58">
                  <c:v>61</c:v>
                </c:pt>
                <c:pt idx="59">
                  <c:v>64</c:v>
                </c:pt>
                <c:pt idx="60">
                  <c:v>72</c:v>
                </c:pt>
                <c:pt idx="61">
                  <c:v>62</c:v>
                </c:pt>
                <c:pt idx="62">
                  <c:v>57</c:v>
                </c:pt>
                <c:pt idx="63">
                  <c:v>47</c:v>
                </c:pt>
                <c:pt idx="64">
                  <c:v>42</c:v>
                </c:pt>
                <c:pt idx="65">
                  <c:v>50</c:v>
                </c:pt>
                <c:pt idx="66">
                  <c:v>36</c:v>
                </c:pt>
                <c:pt idx="67">
                  <c:v>41</c:v>
                </c:pt>
                <c:pt idx="68">
                  <c:v>44</c:v>
                </c:pt>
                <c:pt idx="69">
                  <c:v>21</c:v>
                </c:pt>
                <c:pt idx="70">
                  <c:v>26</c:v>
                </c:pt>
                <c:pt idx="71">
                  <c:v>26</c:v>
                </c:pt>
                <c:pt idx="72">
                  <c:v>20</c:v>
                </c:pt>
                <c:pt idx="73">
                  <c:v>15</c:v>
                </c:pt>
                <c:pt idx="74">
                  <c:v>8</c:v>
                </c:pt>
                <c:pt idx="75">
                  <c:v>12</c:v>
                </c:pt>
                <c:pt idx="7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79-45B9-8D54-0EACD00F6148}"/>
            </c:ext>
          </c:extLst>
        </c:ser>
        <c:ser>
          <c:idx val="44"/>
          <c:order val="4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dag'!$BC$3:$BC$94</c:f>
              <c:numCache>
                <c:formatCode>0</c:formatCode>
                <c:ptCount val="9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83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74</c:v>
                </c:pt>
                <c:pt idx="54">
                  <c:v>82</c:v>
                </c:pt>
                <c:pt idx="55">
                  <c:v>69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65</c:v>
                </c:pt>
                <c:pt idx="60">
                  <c:v>72</c:v>
                </c:pt>
                <c:pt idx="61">
                  <c:v>61</c:v>
                </c:pt>
                <c:pt idx="62">
                  <c:v>58</c:v>
                </c:pt>
                <c:pt idx="63">
                  <c:v>50</c:v>
                </c:pt>
                <c:pt idx="64">
                  <c:v>44</c:v>
                </c:pt>
                <c:pt idx="65">
                  <c:v>53</c:v>
                </c:pt>
                <c:pt idx="66">
                  <c:v>40</c:v>
                </c:pt>
                <c:pt idx="67">
                  <c:v>49</c:v>
                </c:pt>
                <c:pt idx="68">
                  <c:v>56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25</c:v>
                </c:pt>
                <c:pt idx="73">
                  <c:v>27</c:v>
                </c:pt>
                <c:pt idx="74">
                  <c:v>17</c:v>
                </c:pt>
                <c:pt idx="75">
                  <c:v>16</c:v>
                </c:pt>
                <c:pt idx="76">
                  <c:v>10</c:v>
                </c:pt>
                <c:pt idx="77">
                  <c:v>1</c:v>
                </c:pt>
                <c:pt idx="9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79-45B9-8D54-0EACD00F6148}"/>
            </c:ext>
          </c:extLst>
        </c:ser>
        <c:ser>
          <c:idx val="26"/>
          <c:order val="43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dag'!$AW$3:$AW$82</c:f>
              <c:numCache>
                <c:formatCode>0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81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82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65</c:v>
                </c:pt>
                <c:pt idx="60">
                  <c:v>73</c:v>
                </c:pt>
                <c:pt idx="61">
                  <c:v>63</c:v>
                </c:pt>
                <c:pt idx="62">
                  <c:v>57</c:v>
                </c:pt>
                <c:pt idx="63">
                  <c:v>51</c:v>
                </c:pt>
                <c:pt idx="64">
                  <c:v>44</c:v>
                </c:pt>
                <c:pt idx="65">
                  <c:v>56</c:v>
                </c:pt>
                <c:pt idx="66">
                  <c:v>45</c:v>
                </c:pt>
                <c:pt idx="67">
                  <c:v>53</c:v>
                </c:pt>
                <c:pt idx="68">
                  <c:v>57</c:v>
                </c:pt>
                <c:pt idx="69">
                  <c:v>38</c:v>
                </c:pt>
                <c:pt idx="70">
                  <c:v>49</c:v>
                </c:pt>
                <c:pt idx="71">
                  <c:v>46</c:v>
                </c:pt>
                <c:pt idx="72">
                  <c:v>49</c:v>
                </c:pt>
                <c:pt idx="73">
                  <c:v>39</c:v>
                </c:pt>
                <c:pt idx="74">
                  <c:v>27</c:v>
                </c:pt>
                <c:pt idx="75">
                  <c:v>23</c:v>
                </c:pt>
                <c:pt idx="76">
                  <c:v>15</c:v>
                </c:pt>
                <c:pt idx="77">
                  <c:v>13</c:v>
                </c:pt>
                <c:pt idx="78">
                  <c:v>5</c:v>
                </c:pt>
                <c:pt idx="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D-4C9D-97AC-1BC74C3BD69B}"/>
            </c:ext>
          </c:extLst>
        </c:ser>
        <c:ser>
          <c:idx val="45"/>
          <c:order val="44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dag'!$AT$3:$AT$82</c:f>
              <c:numCache>
                <c:formatCode>0</c:formatCode>
                <c:ptCount val="8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81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84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65</c:v>
                </c:pt>
                <c:pt idx="60">
                  <c:v>73</c:v>
                </c:pt>
                <c:pt idx="61">
                  <c:v>64</c:v>
                </c:pt>
                <c:pt idx="62">
                  <c:v>58</c:v>
                </c:pt>
                <c:pt idx="63">
                  <c:v>51</c:v>
                </c:pt>
                <c:pt idx="64">
                  <c:v>44</c:v>
                </c:pt>
                <c:pt idx="65">
                  <c:v>58</c:v>
                </c:pt>
                <c:pt idx="66">
                  <c:v>45</c:v>
                </c:pt>
                <c:pt idx="67">
                  <c:v>53</c:v>
                </c:pt>
                <c:pt idx="68">
                  <c:v>58</c:v>
                </c:pt>
                <c:pt idx="69">
                  <c:v>38</c:v>
                </c:pt>
                <c:pt idx="70">
                  <c:v>50</c:v>
                </c:pt>
                <c:pt idx="71">
                  <c:v>50</c:v>
                </c:pt>
                <c:pt idx="72">
                  <c:v>51</c:v>
                </c:pt>
                <c:pt idx="73">
                  <c:v>49</c:v>
                </c:pt>
                <c:pt idx="74">
                  <c:v>34</c:v>
                </c:pt>
                <c:pt idx="75">
                  <c:v>27</c:v>
                </c:pt>
                <c:pt idx="76">
                  <c:v>15</c:v>
                </c:pt>
                <c:pt idx="77">
                  <c:v>18</c:v>
                </c:pt>
                <c:pt idx="78">
                  <c:v>11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B-45E1-8295-880E6872F2BD}"/>
            </c:ext>
          </c:extLst>
        </c:ser>
        <c:ser>
          <c:idx val="46"/>
          <c:order val="45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dag'!$AN$3:$AN$85</c:f>
              <c:numCache>
                <c:formatCode>0</c:formatCode>
                <c:ptCount val="8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84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73</c:v>
                </c:pt>
                <c:pt idx="61">
                  <c:v>64</c:v>
                </c:pt>
                <c:pt idx="62">
                  <c:v>59</c:v>
                </c:pt>
                <c:pt idx="63">
                  <c:v>51</c:v>
                </c:pt>
                <c:pt idx="64">
                  <c:v>44</c:v>
                </c:pt>
                <c:pt idx="65">
                  <c:v>58</c:v>
                </c:pt>
                <c:pt idx="66">
                  <c:v>46</c:v>
                </c:pt>
                <c:pt idx="67">
                  <c:v>53</c:v>
                </c:pt>
                <c:pt idx="68">
                  <c:v>59</c:v>
                </c:pt>
                <c:pt idx="69">
                  <c:v>37</c:v>
                </c:pt>
                <c:pt idx="70">
                  <c:v>52</c:v>
                </c:pt>
                <c:pt idx="71">
                  <c:v>50</c:v>
                </c:pt>
                <c:pt idx="72">
                  <c:v>52</c:v>
                </c:pt>
                <c:pt idx="73">
                  <c:v>49</c:v>
                </c:pt>
                <c:pt idx="74">
                  <c:v>34</c:v>
                </c:pt>
                <c:pt idx="75">
                  <c:v>30</c:v>
                </c:pt>
                <c:pt idx="76">
                  <c:v>17</c:v>
                </c:pt>
                <c:pt idx="77">
                  <c:v>23</c:v>
                </c:pt>
                <c:pt idx="78">
                  <c:v>16</c:v>
                </c:pt>
                <c:pt idx="79">
                  <c:v>19</c:v>
                </c:pt>
                <c:pt idx="80">
                  <c:v>14</c:v>
                </c:pt>
                <c:pt idx="81">
                  <c:v>11</c:v>
                </c:pt>
                <c:pt idx="8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B-45E1-8295-880E6872F2BD}"/>
            </c:ext>
          </c:extLst>
        </c:ser>
        <c:ser>
          <c:idx val="47"/>
          <c:order val="46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dag'!$AK$3:$AK$87</c:f>
              <c:numCache>
                <c:formatCode>0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84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59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46</c:v>
                </c:pt>
                <c:pt idx="67">
                  <c:v>53</c:v>
                </c:pt>
                <c:pt idx="68">
                  <c:v>59</c:v>
                </c:pt>
                <c:pt idx="69">
                  <c:v>37</c:v>
                </c:pt>
                <c:pt idx="70">
                  <c:v>53</c:v>
                </c:pt>
                <c:pt idx="71">
                  <c:v>52</c:v>
                </c:pt>
                <c:pt idx="72">
                  <c:v>53</c:v>
                </c:pt>
                <c:pt idx="73">
                  <c:v>53</c:v>
                </c:pt>
                <c:pt idx="74">
                  <c:v>37</c:v>
                </c:pt>
                <c:pt idx="75">
                  <c:v>40</c:v>
                </c:pt>
                <c:pt idx="76">
                  <c:v>25</c:v>
                </c:pt>
                <c:pt idx="77">
                  <c:v>36</c:v>
                </c:pt>
                <c:pt idx="78">
                  <c:v>22</c:v>
                </c:pt>
                <c:pt idx="79">
                  <c:v>22</c:v>
                </c:pt>
                <c:pt idx="80">
                  <c:v>18</c:v>
                </c:pt>
                <c:pt idx="81">
                  <c:v>17</c:v>
                </c:pt>
                <c:pt idx="82">
                  <c:v>15</c:v>
                </c:pt>
                <c:pt idx="83">
                  <c:v>7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B-45E1-8295-880E6872F2BD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dag'!$AH$3:$AH$88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84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59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46</c:v>
                </c:pt>
                <c:pt idx="67">
                  <c:v>53</c:v>
                </c:pt>
                <c:pt idx="68">
                  <c:v>59</c:v>
                </c:pt>
                <c:pt idx="69">
                  <c:v>37</c:v>
                </c:pt>
                <c:pt idx="70">
                  <c:v>53</c:v>
                </c:pt>
                <c:pt idx="71">
                  <c:v>52</c:v>
                </c:pt>
                <c:pt idx="72">
                  <c:v>54</c:v>
                </c:pt>
                <c:pt idx="73">
                  <c:v>54</c:v>
                </c:pt>
                <c:pt idx="74">
                  <c:v>37</c:v>
                </c:pt>
                <c:pt idx="75">
                  <c:v>41</c:v>
                </c:pt>
                <c:pt idx="76">
                  <c:v>25</c:v>
                </c:pt>
                <c:pt idx="77">
                  <c:v>37</c:v>
                </c:pt>
                <c:pt idx="78">
                  <c:v>24</c:v>
                </c:pt>
                <c:pt idx="79">
                  <c:v>22</c:v>
                </c:pt>
                <c:pt idx="80">
                  <c:v>20</c:v>
                </c:pt>
                <c:pt idx="81">
                  <c:v>18</c:v>
                </c:pt>
                <c:pt idx="82">
                  <c:v>16</c:v>
                </c:pt>
                <c:pt idx="83">
                  <c:v>12</c:v>
                </c:pt>
                <c:pt idx="84">
                  <c:v>4</c:v>
                </c:pt>
                <c:pt idx="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3-4C76-A002-0FB9725654E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dag'!$B$3:$B$89</c:f>
              <c:numCache>
                <c:formatCode>m/d/yyyy</c:formatCode>
                <c:ptCount val="87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</c:numCache>
            </c:numRef>
          </c:cat>
          <c:val>
            <c:numRef>
              <c:f>'Antal avlidna per dag'!$AE$3:$AE$88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</c:v>
                </c:pt>
                <c:pt idx="66">
                  <c:v>47</c:v>
                </c:pt>
                <c:pt idx="67">
                  <c:v>53</c:v>
                </c:pt>
                <c:pt idx="68">
                  <c:v>60</c:v>
                </c:pt>
                <c:pt idx="69">
                  <c:v>37</c:v>
                </c:pt>
                <c:pt idx="70">
                  <c:v>53</c:v>
                </c:pt>
                <c:pt idx="71">
                  <c:v>52</c:v>
                </c:pt>
                <c:pt idx="72">
                  <c:v>54</c:v>
                </c:pt>
                <c:pt idx="73">
                  <c:v>56</c:v>
                </c:pt>
                <c:pt idx="74">
                  <c:v>40</c:v>
                </c:pt>
                <c:pt idx="75">
                  <c:v>42</c:v>
                </c:pt>
                <c:pt idx="76">
                  <c:v>26</c:v>
                </c:pt>
                <c:pt idx="77">
                  <c:v>38</c:v>
                </c:pt>
                <c:pt idx="78">
                  <c:v>34</c:v>
                </c:pt>
                <c:pt idx="79">
                  <c:v>32</c:v>
                </c:pt>
                <c:pt idx="80">
                  <c:v>26</c:v>
                </c:pt>
                <c:pt idx="81">
                  <c:v>33</c:v>
                </c:pt>
                <c:pt idx="82">
                  <c:v>27</c:v>
                </c:pt>
                <c:pt idx="83">
                  <c:v>18</c:v>
                </c:pt>
                <c:pt idx="84">
                  <c:v>6</c:v>
                </c:pt>
                <c:pt idx="8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3-4C76-A002-0FB97256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720783"/>
        <c:axId val="990689887"/>
      </c:barChart>
      <c:lineChart>
        <c:grouping val="standard"/>
        <c:varyColors val="0"/>
        <c:ser>
          <c:idx val="8"/>
          <c:order val="8"/>
          <c:tx>
            <c:v>All reports average</c:v>
          </c:tx>
          <c:spPr>
            <a:ln w="19050" cap="rnd">
              <a:solidFill>
                <a:srgbClr val="00FA71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dag'!$GS$3:$GS$88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58.113207547169814</c:v>
                </c:pt>
                <c:pt idx="66">
                  <c:v>47.264150943396224</c:v>
                </c:pt>
                <c:pt idx="67">
                  <c:v>53.528301886792455</c:v>
                </c:pt>
                <c:pt idx="68">
                  <c:v>60.849056603773583</c:v>
                </c:pt>
                <c:pt idx="69">
                  <c:v>38.113207547169814</c:v>
                </c:pt>
                <c:pt idx="70">
                  <c:v>54.377358490566039</c:v>
                </c:pt>
                <c:pt idx="71">
                  <c:v>54.037735849056602</c:v>
                </c:pt>
                <c:pt idx="72">
                  <c:v>56.622641509433961</c:v>
                </c:pt>
                <c:pt idx="73">
                  <c:v>59.773584905660378</c:v>
                </c:pt>
                <c:pt idx="74">
                  <c:v>45.358490566037737</c:v>
                </c:pt>
                <c:pt idx="75">
                  <c:v>48.962264150943398</c:v>
                </c:pt>
                <c:pt idx="76">
                  <c:v>35.377358490566039</c:v>
                </c:pt>
                <c:pt idx="77">
                  <c:v>50.981132075471699</c:v>
                </c:pt>
                <c:pt idx="78">
                  <c:v>51.754716981132077</c:v>
                </c:pt>
                <c:pt idx="79">
                  <c:v>55.698113207547166</c:v>
                </c:pt>
                <c:pt idx="80">
                  <c:v>55.75471698113207</c:v>
                </c:pt>
                <c:pt idx="81">
                  <c:v>69.15094339622641</c:v>
                </c:pt>
                <c:pt idx="82">
                  <c:v>69.886792452830178</c:v>
                </c:pt>
                <c:pt idx="83">
                  <c:v>68.35849056603773</c:v>
                </c:pt>
                <c:pt idx="84">
                  <c:v>66.830188679245282</c:v>
                </c:pt>
                <c:pt idx="85">
                  <c:v>81.264150943396217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D-4344-9526-14086AE13487}"/>
            </c:ext>
          </c:extLst>
        </c:ser>
        <c:ser>
          <c:idx val="22"/>
          <c:order val="21"/>
          <c:tx>
            <c:v>14 Reports average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dag'!$GU$3:$GU$88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58.071428571428569</c:v>
                </c:pt>
                <c:pt idx="66">
                  <c:v>47.357142857142854</c:v>
                </c:pt>
                <c:pt idx="67">
                  <c:v>53.571428571428569</c:v>
                </c:pt>
                <c:pt idx="68">
                  <c:v>61</c:v>
                </c:pt>
                <c:pt idx="69">
                  <c:v>38.142857142857146</c:v>
                </c:pt>
                <c:pt idx="70">
                  <c:v>54.214285714285715</c:v>
                </c:pt>
                <c:pt idx="71">
                  <c:v>54</c:v>
                </c:pt>
                <c:pt idx="72">
                  <c:v>56.5</c:v>
                </c:pt>
                <c:pt idx="73">
                  <c:v>59.857142857142854</c:v>
                </c:pt>
                <c:pt idx="74">
                  <c:v>46.142857142857139</c:v>
                </c:pt>
                <c:pt idx="75">
                  <c:v>50.071428571428569</c:v>
                </c:pt>
                <c:pt idx="76">
                  <c:v>36.571428571428569</c:v>
                </c:pt>
                <c:pt idx="77">
                  <c:v>52.428571428571431</c:v>
                </c:pt>
                <c:pt idx="78">
                  <c:v>54.571428571428569</c:v>
                </c:pt>
                <c:pt idx="79">
                  <c:v>58.928571428571431</c:v>
                </c:pt>
                <c:pt idx="80">
                  <c:v>57.642857142857146</c:v>
                </c:pt>
                <c:pt idx="81">
                  <c:v>69.928571428571431</c:v>
                </c:pt>
                <c:pt idx="82">
                  <c:v>69.285714285714278</c:v>
                </c:pt>
                <c:pt idx="83">
                  <c:v>64.857142857142861</c:v>
                </c:pt>
                <c:pt idx="84">
                  <c:v>59.5</c:v>
                </c:pt>
                <c:pt idx="85">
                  <c:v>66.785714285714278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F-4474-9973-81C4E118D825}"/>
            </c:ext>
          </c:extLst>
        </c:ser>
        <c:ser>
          <c:idx val="23"/>
          <c:order val="22"/>
          <c:tx>
            <c:v>7 Reports average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dag'!$GW$3:$GW$88</c:f>
              <c:numCache>
                <c:formatCode>0</c:formatCode>
                <c:ptCount val="8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79</c:v>
                </c:pt>
                <c:pt idx="24">
                  <c:v>70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85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75</c:v>
                </c:pt>
                <c:pt idx="54">
                  <c:v>83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66</c:v>
                </c:pt>
                <c:pt idx="60">
                  <c:v>74</c:v>
                </c:pt>
                <c:pt idx="61">
                  <c:v>64</c:v>
                </c:pt>
                <c:pt idx="62">
                  <c:v>60</c:v>
                </c:pt>
                <c:pt idx="63">
                  <c:v>51</c:v>
                </c:pt>
                <c:pt idx="64">
                  <c:v>46</c:v>
                </c:pt>
                <c:pt idx="65">
                  <c:v>58.142857142857146</c:v>
                </c:pt>
                <c:pt idx="66">
                  <c:v>47.571428571428569</c:v>
                </c:pt>
                <c:pt idx="67">
                  <c:v>53.857142857142854</c:v>
                </c:pt>
                <c:pt idx="68">
                  <c:v>61.285714285714285</c:v>
                </c:pt>
                <c:pt idx="69">
                  <c:v>38.285714285714285</c:v>
                </c:pt>
                <c:pt idx="70">
                  <c:v>54.428571428571431</c:v>
                </c:pt>
                <c:pt idx="71">
                  <c:v>53.857142857142854</c:v>
                </c:pt>
                <c:pt idx="72">
                  <c:v>56.142857142857146</c:v>
                </c:pt>
                <c:pt idx="73">
                  <c:v>59.285714285714285</c:v>
                </c:pt>
                <c:pt idx="74">
                  <c:v>44.428571428571431</c:v>
                </c:pt>
                <c:pt idx="75">
                  <c:v>47.285714285714285</c:v>
                </c:pt>
                <c:pt idx="76">
                  <c:v>32.857142857142854</c:v>
                </c:pt>
                <c:pt idx="77">
                  <c:v>48.428571428571431</c:v>
                </c:pt>
                <c:pt idx="78">
                  <c:v>49</c:v>
                </c:pt>
                <c:pt idx="79">
                  <c:v>54.857142857142861</c:v>
                </c:pt>
                <c:pt idx="80">
                  <c:v>53.428571428571431</c:v>
                </c:pt>
                <c:pt idx="81">
                  <c:v>65.714285714285722</c:v>
                </c:pt>
                <c:pt idx="82">
                  <c:v>64.285714285714278</c:v>
                </c:pt>
                <c:pt idx="83">
                  <c:v>59.571428571428569</c:v>
                </c:pt>
                <c:pt idx="84">
                  <c:v>52.714285714285715</c:v>
                </c:pt>
                <c:pt idx="85">
                  <c:v>59.714285714285715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F-4474-9973-81C4E118D825}"/>
            </c:ext>
          </c:extLst>
        </c:ser>
        <c:ser>
          <c:idx val="43"/>
          <c:order val="41"/>
          <c:tx>
            <c:v>NN prediction</c:v>
          </c:tx>
          <c:spPr>
            <a:ln w="28575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dag'!$M$3:$M$80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86</c:v>
                </c:pt>
                <c:pt idx="34">
                  <c:v>91</c:v>
                </c:pt>
                <c:pt idx="35">
                  <c:v>116</c:v>
                </c:pt>
                <c:pt idx="36">
                  <c:v>110</c:v>
                </c:pt>
                <c:pt idx="37">
                  <c:v>82</c:v>
                </c:pt>
                <c:pt idx="38">
                  <c:v>87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88</c:v>
                </c:pt>
                <c:pt idx="45">
                  <c:v>73</c:v>
                </c:pt>
                <c:pt idx="46">
                  <c:v>75</c:v>
                </c:pt>
                <c:pt idx="47">
                  <c:v>74</c:v>
                </c:pt>
                <c:pt idx="48">
                  <c:v>79</c:v>
                </c:pt>
                <c:pt idx="49">
                  <c:v>83</c:v>
                </c:pt>
                <c:pt idx="50">
                  <c:v>78</c:v>
                </c:pt>
                <c:pt idx="51">
                  <c:v>78</c:v>
                </c:pt>
                <c:pt idx="52">
                  <c:v>72</c:v>
                </c:pt>
                <c:pt idx="53">
                  <c:v>74</c:v>
                </c:pt>
                <c:pt idx="54">
                  <c:v>82</c:v>
                </c:pt>
                <c:pt idx="55">
                  <c:v>69</c:v>
                </c:pt>
                <c:pt idx="56">
                  <c:v>73</c:v>
                </c:pt>
                <c:pt idx="57">
                  <c:v>80</c:v>
                </c:pt>
                <c:pt idx="58">
                  <c:v>60.495525780000001</c:v>
                </c:pt>
                <c:pt idx="59">
                  <c:v>65.495525779999994</c:v>
                </c:pt>
                <c:pt idx="60">
                  <c:v>72.495525779999994</c:v>
                </c:pt>
                <c:pt idx="61">
                  <c:v>61.495525780000001</c:v>
                </c:pt>
                <c:pt idx="62">
                  <c:v>58.495525780000001</c:v>
                </c:pt>
                <c:pt idx="63">
                  <c:v>50.495525780000001</c:v>
                </c:pt>
                <c:pt idx="64">
                  <c:v>45.371152764999998</c:v>
                </c:pt>
                <c:pt idx="65">
                  <c:v>54.801808364999999</c:v>
                </c:pt>
                <c:pt idx="66">
                  <c:v>43.618102149999999</c:v>
                </c:pt>
                <c:pt idx="67">
                  <c:v>55.242586234999997</c:v>
                </c:pt>
                <c:pt idx="68">
                  <c:v>64.447831835000002</c:v>
                </c:pt>
                <c:pt idx="69">
                  <c:v>43.32616702</c:v>
                </c:pt>
                <c:pt idx="70">
                  <c:v>48.167952905</c:v>
                </c:pt>
                <c:pt idx="71">
                  <c:v>54.577508205000001</c:v>
                </c:pt>
                <c:pt idx="72">
                  <c:v>51.047423389999999</c:v>
                </c:pt>
                <c:pt idx="73">
                  <c:v>58.788828074999998</c:v>
                </c:pt>
                <c:pt idx="74">
                  <c:v>52.565999574999999</c:v>
                </c:pt>
                <c:pt idx="75">
                  <c:v>56.335399160000001</c:v>
                </c:pt>
                <c:pt idx="76">
                  <c:v>56.617038344999997</c:v>
                </c:pt>
                <c:pt idx="77">
                  <c:v>50.684276644999997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79-45B9-8D54-0EACD00F6148}"/>
            </c:ext>
          </c:extLst>
        </c:ser>
        <c:ser>
          <c:idx val="48"/>
          <c:order val="47"/>
          <c:tx>
            <c:v>NN prediction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dag'!$J$3:$J$87</c:f>
              <c:numCache>
                <c:formatCode>0</c:formatCode>
                <c:ptCount val="8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45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80</c:v>
                </c:pt>
                <c:pt idx="24">
                  <c:v>69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115</c:v>
                </c:pt>
                <c:pt idx="36">
                  <c:v>111</c:v>
                </c:pt>
                <c:pt idx="37">
                  <c:v>82</c:v>
                </c:pt>
                <c:pt idx="38">
                  <c:v>86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77</c:v>
                </c:pt>
                <c:pt idx="43">
                  <c:v>86</c:v>
                </c:pt>
                <c:pt idx="44">
                  <c:v>89</c:v>
                </c:pt>
                <c:pt idx="45">
                  <c:v>73</c:v>
                </c:pt>
                <c:pt idx="46">
                  <c:v>75</c:v>
                </c:pt>
                <c:pt idx="47">
                  <c:v>73</c:v>
                </c:pt>
                <c:pt idx="48">
                  <c:v>82</c:v>
                </c:pt>
                <c:pt idx="49">
                  <c:v>82</c:v>
                </c:pt>
                <c:pt idx="50">
                  <c:v>78</c:v>
                </c:pt>
                <c:pt idx="51">
                  <c:v>78</c:v>
                </c:pt>
                <c:pt idx="52">
                  <c:v>73</c:v>
                </c:pt>
                <c:pt idx="53">
                  <c:v>74</c:v>
                </c:pt>
                <c:pt idx="54">
                  <c:v>84</c:v>
                </c:pt>
                <c:pt idx="55">
                  <c:v>71</c:v>
                </c:pt>
                <c:pt idx="56">
                  <c:v>73</c:v>
                </c:pt>
                <c:pt idx="57">
                  <c:v>80</c:v>
                </c:pt>
                <c:pt idx="58">
                  <c:v>60</c:v>
                </c:pt>
                <c:pt idx="59">
                  <c:v>67</c:v>
                </c:pt>
                <c:pt idx="60">
                  <c:v>74</c:v>
                </c:pt>
                <c:pt idx="61">
                  <c:v>64</c:v>
                </c:pt>
                <c:pt idx="62">
                  <c:v>59</c:v>
                </c:pt>
                <c:pt idx="63">
                  <c:v>53</c:v>
                </c:pt>
                <c:pt idx="64">
                  <c:v>46.708090083999998</c:v>
                </c:pt>
                <c:pt idx="65">
                  <c:v>58.708090083999998</c:v>
                </c:pt>
                <c:pt idx="66">
                  <c:v>46.708090083999998</c:v>
                </c:pt>
                <c:pt idx="67">
                  <c:v>53.708090083999998</c:v>
                </c:pt>
                <c:pt idx="68">
                  <c:v>59.708090083999998</c:v>
                </c:pt>
                <c:pt idx="69">
                  <c:v>39.285936327000002</c:v>
                </c:pt>
                <c:pt idx="70">
                  <c:v>56.320117777</c:v>
                </c:pt>
                <c:pt idx="71">
                  <c:v>55.456992620000001</c:v>
                </c:pt>
                <c:pt idx="72">
                  <c:v>60.466308763000001</c:v>
                </c:pt>
                <c:pt idx="73">
                  <c:v>61.591888703000002</c:v>
                </c:pt>
                <c:pt idx="74">
                  <c:v>56.565837205999998</c:v>
                </c:pt>
                <c:pt idx="75">
                  <c:v>60.700131298999999</c:v>
                </c:pt>
                <c:pt idx="76">
                  <c:v>52.906884149</c:v>
                </c:pt>
                <c:pt idx="77">
                  <c:v>59.959273992</c:v>
                </c:pt>
                <c:pt idx="78">
                  <c:v>46.441358385000001</c:v>
                </c:pt>
                <c:pt idx="79">
                  <c:v>48.662062235</c:v>
                </c:pt>
                <c:pt idx="80">
                  <c:v>50.111827927999997</c:v>
                </c:pt>
                <c:pt idx="81">
                  <c:v>48.436306371000001</c:v>
                </c:pt>
                <c:pt idx="82">
                  <c:v>51.590162771000003</c:v>
                </c:pt>
                <c:pt idx="83">
                  <c:v>36.396998358000005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F-438D-A466-453E7E68DBF5}"/>
            </c:ext>
          </c:extLst>
        </c:ser>
        <c:ser>
          <c:idx val="9"/>
          <c:order val="48"/>
          <c:tx>
            <c:v>Daily reports</c:v>
          </c:tx>
          <c:spPr>
            <a:ln w="15875" cap="rnd">
              <a:solidFill>
                <a:srgbClr val="FFFF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dag'!$GI$3:$GI$89</c:f>
              <c:numCache>
                <c:formatCode>General</c:formatCode>
                <c:ptCount val="8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  <c:pt idx="58">
                  <c:v>135</c:v>
                </c:pt>
                <c:pt idx="59">
                  <c:v>45</c:v>
                </c:pt>
                <c:pt idx="60">
                  <c:v>5</c:v>
                </c:pt>
                <c:pt idx="61">
                  <c:v>31</c:v>
                </c:pt>
                <c:pt idx="62">
                  <c:v>57</c:v>
                </c:pt>
                <c:pt idx="63">
                  <c:v>147</c:v>
                </c:pt>
                <c:pt idx="64">
                  <c:v>69</c:v>
                </c:pt>
                <c:pt idx="65">
                  <c:v>117</c:v>
                </c:pt>
                <c:pt idx="66">
                  <c:v>28</c:v>
                </c:pt>
                <c:pt idx="67">
                  <c:v>5</c:v>
                </c:pt>
                <c:pt idx="68">
                  <c:v>19</c:v>
                </c:pt>
                <c:pt idx="69">
                  <c:v>45</c:v>
                </c:pt>
                <c:pt idx="70">
                  <c:v>88</c:v>
                </c:pt>
                <c:pt idx="71">
                  <c:v>40</c:v>
                </c:pt>
                <c:pt idx="72">
                  <c:v>54</c:v>
                </c:pt>
                <c:pt idx="73">
                  <c:v>67</c:v>
                </c:pt>
                <c:pt idx="74">
                  <c:v>6</c:v>
                </c:pt>
                <c:pt idx="75">
                  <c:v>31</c:v>
                </c:pt>
                <c:pt idx="76">
                  <c:v>96</c:v>
                </c:pt>
                <c:pt idx="77">
                  <c:v>95</c:v>
                </c:pt>
                <c:pt idx="78">
                  <c:v>46</c:v>
                </c:pt>
                <c:pt idx="79">
                  <c:v>84</c:v>
                </c:pt>
                <c:pt idx="80">
                  <c:v>45</c:v>
                </c:pt>
                <c:pt idx="81">
                  <c:v>0</c:v>
                </c:pt>
                <c:pt idx="82">
                  <c:v>8</c:v>
                </c:pt>
                <c:pt idx="83">
                  <c:v>65</c:v>
                </c:pt>
                <c:pt idx="84">
                  <c:v>74</c:v>
                </c:pt>
                <c:pt idx="85">
                  <c:v>20</c:v>
                </c:pt>
                <c:pt idx="8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F-438D-A466-453E7E68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20783"/>
        <c:axId val="990689887"/>
      </c:lineChart>
      <c:dateAx>
        <c:axId val="1019720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89887"/>
        <c:crosses val="autoZero"/>
        <c:auto val="1"/>
        <c:lblOffset val="100"/>
        <c:baseTimeUnit val="days"/>
      </c:dateAx>
      <c:valAx>
        <c:axId val="9906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ayout>
        <c:manualLayout>
          <c:xMode val="edge"/>
          <c:yMode val="edge"/>
          <c:x val="0.17613159311271484"/>
          <c:y val="0.10434959854730094"/>
          <c:w val="0.61851846900854912"/>
          <c:h val="0.1351382205669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Deaths vs Predictions </a:t>
            </a:r>
          </a:p>
        </c:rich>
      </c:tx>
      <c:layout>
        <c:manualLayout>
          <c:xMode val="edge"/>
          <c:yMode val="edge"/>
          <c:x val="0.28767797691525104"/>
          <c:y val="2.3599618043684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dag'!$EQ$3:$EQ$44</c:f>
              <c:numCache>
                <c:formatCode>0</c:formatCode>
                <c:ptCount val="42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285</c:v>
                </c:pt>
                <c:pt idx="20">
                  <c:v>330</c:v>
                </c:pt>
                <c:pt idx="21">
                  <c:v>382</c:v>
                </c:pt>
                <c:pt idx="22">
                  <c:v>449</c:v>
                </c:pt>
                <c:pt idx="23">
                  <c:v>530</c:v>
                </c:pt>
                <c:pt idx="24">
                  <c:v>599</c:v>
                </c:pt>
                <c:pt idx="25">
                  <c:v>681</c:v>
                </c:pt>
                <c:pt idx="26">
                  <c:v>771</c:v>
                </c:pt>
                <c:pt idx="27">
                  <c:v>852</c:v>
                </c:pt>
                <c:pt idx="28">
                  <c:v>958</c:v>
                </c:pt>
                <c:pt idx="29">
                  <c:v>1037</c:v>
                </c:pt>
                <c:pt idx="30">
                  <c:v>1115</c:v>
                </c:pt>
                <c:pt idx="31">
                  <c:v>1199</c:v>
                </c:pt>
                <c:pt idx="32">
                  <c:v>1285</c:v>
                </c:pt>
                <c:pt idx="33">
                  <c:v>1357</c:v>
                </c:pt>
                <c:pt idx="34">
                  <c:v>1424</c:v>
                </c:pt>
                <c:pt idx="35">
                  <c:v>1501</c:v>
                </c:pt>
                <c:pt idx="36">
                  <c:v>1579</c:v>
                </c:pt>
                <c:pt idx="37">
                  <c:v>1628</c:v>
                </c:pt>
                <c:pt idx="38">
                  <c:v>1679</c:v>
                </c:pt>
                <c:pt idx="39">
                  <c:v>1722</c:v>
                </c:pt>
                <c:pt idx="40">
                  <c:v>1743</c:v>
                </c:pt>
                <c:pt idx="4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2-48FB-89D5-7CB947D358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dag'!$EZ$3:$EZ$41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329</c:v>
                </c:pt>
                <c:pt idx="21">
                  <c:v>379</c:v>
                </c:pt>
                <c:pt idx="22">
                  <c:v>446</c:v>
                </c:pt>
                <c:pt idx="23">
                  <c:v>524</c:v>
                </c:pt>
                <c:pt idx="24">
                  <c:v>592</c:v>
                </c:pt>
                <c:pt idx="25">
                  <c:v>673</c:v>
                </c:pt>
                <c:pt idx="26">
                  <c:v>761</c:v>
                </c:pt>
                <c:pt idx="27">
                  <c:v>838</c:v>
                </c:pt>
                <c:pt idx="28">
                  <c:v>939</c:v>
                </c:pt>
                <c:pt idx="29">
                  <c:v>1012</c:v>
                </c:pt>
                <c:pt idx="30">
                  <c:v>1085</c:v>
                </c:pt>
                <c:pt idx="31">
                  <c:v>1158</c:v>
                </c:pt>
                <c:pt idx="32">
                  <c:v>1234</c:v>
                </c:pt>
                <c:pt idx="33">
                  <c:v>1296</c:v>
                </c:pt>
                <c:pt idx="34">
                  <c:v>1356</c:v>
                </c:pt>
                <c:pt idx="35">
                  <c:v>1411</c:v>
                </c:pt>
                <c:pt idx="36">
                  <c:v>1470</c:v>
                </c:pt>
                <c:pt idx="37">
                  <c:v>1490</c:v>
                </c:pt>
                <c:pt idx="38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485-AE31-1C712DC7FC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dag'!$FI$3:$FI$38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136</c:v>
                </c:pt>
                <c:pt idx="16">
                  <c:v>168</c:v>
                </c:pt>
                <c:pt idx="17">
                  <c:v>203</c:v>
                </c:pt>
                <c:pt idx="18">
                  <c:v>241</c:v>
                </c:pt>
                <c:pt idx="19">
                  <c:v>283</c:v>
                </c:pt>
                <c:pt idx="20">
                  <c:v>326</c:v>
                </c:pt>
                <c:pt idx="21">
                  <c:v>375</c:v>
                </c:pt>
                <c:pt idx="22">
                  <c:v>443</c:v>
                </c:pt>
                <c:pt idx="23">
                  <c:v>512</c:v>
                </c:pt>
                <c:pt idx="24">
                  <c:v>572</c:v>
                </c:pt>
                <c:pt idx="25">
                  <c:v>650</c:v>
                </c:pt>
                <c:pt idx="26">
                  <c:v>732</c:v>
                </c:pt>
                <c:pt idx="27">
                  <c:v>802</c:v>
                </c:pt>
                <c:pt idx="28">
                  <c:v>892</c:v>
                </c:pt>
                <c:pt idx="29">
                  <c:v>947</c:v>
                </c:pt>
                <c:pt idx="30">
                  <c:v>999</c:v>
                </c:pt>
                <c:pt idx="31">
                  <c:v>1049</c:v>
                </c:pt>
                <c:pt idx="32">
                  <c:v>1103</c:v>
                </c:pt>
                <c:pt idx="33">
                  <c:v>1148</c:v>
                </c:pt>
                <c:pt idx="34">
                  <c:v>1179</c:v>
                </c:pt>
                <c:pt idx="35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4-4485-AE31-1C712DC7FC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dag'!$FR$3:$FR$35</c:f>
              <c:numCache>
                <c:formatCode>General</c:formatCode>
                <c:ptCount val="33"/>
                <c:pt idx="0" formatCode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22</c:v>
                </c:pt>
                <c:pt idx="9">
                  <c:v>32</c:v>
                </c:pt>
                <c:pt idx="10">
                  <c:v>39</c:v>
                </c:pt>
                <c:pt idx="11">
                  <c:v>51</c:v>
                </c:pt>
                <c:pt idx="12">
                  <c:v>62</c:v>
                </c:pt>
                <c:pt idx="13">
                  <c:v>82</c:v>
                </c:pt>
                <c:pt idx="14">
                  <c:v>107</c:v>
                </c:pt>
                <c:pt idx="15">
                  <c:v>137</c:v>
                </c:pt>
                <c:pt idx="16">
                  <c:v>169</c:v>
                </c:pt>
                <c:pt idx="17">
                  <c:v>203</c:v>
                </c:pt>
                <c:pt idx="18">
                  <c:v>240</c:v>
                </c:pt>
                <c:pt idx="19">
                  <c:v>281</c:v>
                </c:pt>
                <c:pt idx="20">
                  <c:v>323</c:v>
                </c:pt>
                <c:pt idx="21">
                  <c:v>370</c:v>
                </c:pt>
                <c:pt idx="22">
                  <c:v>437</c:v>
                </c:pt>
                <c:pt idx="23">
                  <c:v>502</c:v>
                </c:pt>
                <c:pt idx="24">
                  <c:v>559</c:v>
                </c:pt>
                <c:pt idx="25">
                  <c:v>634</c:v>
                </c:pt>
                <c:pt idx="26">
                  <c:v>708</c:v>
                </c:pt>
                <c:pt idx="27">
                  <c:v>768</c:v>
                </c:pt>
                <c:pt idx="28">
                  <c:v>838</c:v>
                </c:pt>
                <c:pt idx="29">
                  <c:v>862</c:v>
                </c:pt>
                <c:pt idx="30">
                  <c:v>876</c:v>
                </c:pt>
                <c:pt idx="31">
                  <c:v>884</c:v>
                </c:pt>
                <c:pt idx="32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4-4485-AE31-1C712DC7FC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dag'!$GD$3:$GD$31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22</c:v>
                </c:pt>
                <c:pt idx="9">
                  <c:v>32</c:v>
                </c:pt>
                <c:pt idx="10">
                  <c:v>39</c:v>
                </c:pt>
                <c:pt idx="11">
                  <c:v>50</c:v>
                </c:pt>
                <c:pt idx="12">
                  <c:v>61</c:v>
                </c:pt>
                <c:pt idx="13">
                  <c:v>79</c:v>
                </c:pt>
                <c:pt idx="14">
                  <c:v>104</c:v>
                </c:pt>
                <c:pt idx="15">
                  <c:v>133</c:v>
                </c:pt>
                <c:pt idx="16">
                  <c:v>166</c:v>
                </c:pt>
                <c:pt idx="17">
                  <c:v>197</c:v>
                </c:pt>
                <c:pt idx="18">
                  <c:v>231</c:v>
                </c:pt>
                <c:pt idx="19">
                  <c:v>269</c:v>
                </c:pt>
                <c:pt idx="20">
                  <c:v>305</c:v>
                </c:pt>
                <c:pt idx="21">
                  <c:v>347</c:v>
                </c:pt>
                <c:pt idx="22">
                  <c:v>406</c:v>
                </c:pt>
                <c:pt idx="23">
                  <c:v>460</c:v>
                </c:pt>
                <c:pt idx="24">
                  <c:v>508</c:v>
                </c:pt>
                <c:pt idx="25">
                  <c:v>566</c:v>
                </c:pt>
                <c:pt idx="26">
                  <c:v>621</c:v>
                </c:pt>
                <c:pt idx="27">
                  <c:v>657</c:v>
                </c:pt>
                <c:pt idx="28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54-4485-AE31-1C712DC7FC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dag'!$EN$3:$EN$45</c:f>
              <c:numCache>
                <c:formatCode>0</c:formatCode>
                <c:ptCount val="43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285</c:v>
                </c:pt>
                <c:pt idx="20">
                  <c:v>331</c:v>
                </c:pt>
                <c:pt idx="21">
                  <c:v>382</c:v>
                </c:pt>
                <c:pt idx="22">
                  <c:v>451</c:v>
                </c:pt>
                <c:pt idx="23">
                  <c:v>532</c:v>
                </c:pt>
                <c:pt idx="24">
                  <c:v>603</c:v>
                </c:pt>
                <c:pt idx="25">
                  <c:v>687</c:v>
                </c:pt>
                <c:pt idx="26">
                  <c:v>776</c:v>
                </c:pt>
                <c:pt idx="27">
                  <c:v>858</c:v>
                </c:pt>
                <c:pt idx="28">
                  <c:v>968</c:v>
                </c:pt>
                <c:pt idx="29">
                  <c:v>1053</c:v>
                </c:pt>
                <c:pt idx="30">
                  <c:v>1137</c:v>
                </c:pt>
                <c:pt idx="31">
                  <c:v>1230</c:v>
                </c:pt>
                <c:pt idx="32">
                  <c:v>1324</c:v>
                </c:pt>
                <c:pt idx="33">
                  <c:v>1408</c:v>
                </c:pt>
                <c:pt idx="34">
                  <c:v>1489</c:v>
                </c:pt>
                <c:pt idx="35">
                  <c:v>1585</c:v>
                </c:pt>
                <c:pt idx="36">
                  <c:v>1681</c:v>
                </c:pt>
                <c:pt idx="37">
                  <c:v>1738</c:v>
                </c:pt>
                <c:pt idx="38">
                  <c:v>1797</c:v>
                </c:pt>
                <c:pt idx="39">
                  <c:v>1850</c:v>
                </c:pt>
                <c:pt idx="40">
                  <c:v>1896</c:v>
                </c:pt>
                <c:pt idx="41">
                  <c:v>1914</c:v>
                </c:pt>
                <c:pt idx="42">
                  <c:v>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01E-AA8F-9A0CBE4753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dag'!$EK$3:$EK$46</c:f>
              <c:numCache>
                <c:formatCode>0</c:formatCode>
                <c:ptCount val="44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383</c:v>
                </c:pt>
                <c:pt idx="22">
                  <c:v>452</c:v>
                </c:pt>
                <c:pt idx="23">
                  <c:v>530</c:v>
                </c:pt>
                <c:pt idx="24">
                  <c:v>601</c:v>
                </c:pt>
                <c:pt idx="25">
                  <c:v>687</c:v>
                </c:pt>
                <c:pt idx="26">
                  <c:v>778</c:v>
                </c:pt>
                <c:pt idx="27">
                  <c:v>861</c:v>
                </c:pt>
                <c:pt idx="28">
                  <c:v>972</c:v>
                </c:pt>
                <c:pt idx="29">
                  <c:v>1056</c:v>
                </c:pt>
                <c:pt idx="30">
                  <c:v>1145</c:v>
                </c:pt>
                <c:pt idx="31">
                  <c:v>1241</c:v>
                </c:pt>
                <c:pt idx="32">
                  <c:v>1336</c:v>
                </c:pt>
                <c:pt idx="33">
                  <c:v>1420</c:v>
                </c:pt>
                <c:pt idx="34">
                  <c:v>1509</c:v>
                </c:pt>
                <c:pt idx="35">
                  <c:v>1611</c:v>
                </c:pt>
                <c:pt idx="36">
                  <c:v>1710</c:v>
                </c:pt>
                <c:pt idx="37">
                  <c:v>1774</c:v>
                </c:pt>
                <c:pt idx="38">
                  <c:v>1837</c:v>
                </c:pt>
                <c:pt idx="39">
                  <c:v>1897</c:v>
                </c:pt>
                <c:pt idx="40">
                  <c:v>1951</c:v>
                </c:pt>
                <c:pt idx="41">
                  <c:v>1977</c:v>
                </c:pt>
                <c:pt idx="42">
                  <c:v>2003</c:v>
                </c:pt>
                <c:pt idx="43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31B-B651-BAFE9D407B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dag'!$EH$3:$EH$47</c:f>
              <c:numCache>
                <c:formatCode>0</c:formatCode>
                <c:ptCount val="45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384</c:v>
                </c:pt>
                <c:pt idx="22">
                  <c:v>453</c:v>
                </c:pt>
                <c:pt idx="23">
                  <c:v>531</c:v>
                </c:pt>
                <c:pt idx="24">
                  <c:v>602</c:v>
                </c:pt>
                <c:pt idx="25">
                  <c:v>688</c:v>
                </c:pt>
                <c:pt idx="26">
                  <c:v>779</c:v>
                </c:pt>
                <c:pt idx="27">
                  <c:v>862</c:v>
                </c:pt>
                <c:pt idx="28">
                  <c:v>972</c:v>
                </c:pt>
                <c:pt idx="29">
                  <c:v>1056</c:v>
                </c:pt>
                <c:pt idx="30">
                  <c:v>1145</c:v>
                </c:pt>
                <c:pt idx="31">
                  <c:v>1243</c:v>
                </c:pt>
                <c:pt idx="32">
                  <c:v>1340</c:v>
                </c:pt>
                <c:pt idx="33">
                  <c:v>1424</c:v>
                </c:pt>
                <c:pt idx="34">
                  <c:v>1514</c:v>
                </c:pt>
                <c:pt idx="35">
                  <c:v>1623</c:v>
                </c:pt>
                <c:pt idx="36">
                  <c:v>1730</c:v>
                </c:pt>
                <c:pt idx="37">
                  <c:v>1804</c:v>
                </c:pt>
                <c:pt idx="38">
                  <c:v>1877</c:v>
                </c:pt>
                <c:pt idx="39">
                  <c:v>1953</c:v>
                </c:pt>
                <c:pt idx="40">
                  <c:v>2023</c:v>
                </c:pt>
                <c:pt idx="41">
                  <c:v>2069</c:v>
                </c:pt>
                <c:pt idx="42">
                  <c:v>2112</c:v>
                </c:pt>
                <c:pt idx="43">
                  <c:v>2153</c:v>
                </c:pt>
                <c:pt idx="44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139-8D59-7CA19181951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dag'!$EE$3:$EE$50</c:f>
              <c:numCache>
                <c:formatCode>0</c:formatCode>
                <c:ptCount val="48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384</c:v>
                </c:pt>
                <c:pt idx="22">
                  <c:v>453</c:v>
                </c:pt>
                <c:pt idx="23">
                  <c:v>531</c:v>
                </c:pt>
                <c:pt idx="24">
                  <c:v>603</c:v>
                </c:pt>
                <c:pt idx="25">
                  <c:v>689</c:v>
                </c:pt>
                <c:pt idx="26">
                  <c:v>780</c:v>
                </c:pt>
                <c:pt idx="27">
                  <c:v>863</c:v>
                </c:pt>
                <c:pt idx="28">
                  <c:v>973</c:v>
                </c:pt>
                <c:pt idx="29">
                  <c:v>1057</c:v>
                </c:pt>
                <c:pt idx="30">
                  <c:v>1146</c:v>
                </c:pt>
                <c:pt idx="31">
                  <c:v>1246</c:v>
                </c:pt>
                <c:pt idx="32">
                  <c:v>1343</c:v>
                </c:pt>
                <c:pt idx="33">
                  <c:v>1427</c:v>
                </c:pt>
                <c:pt idx="34">
                  <c:v>1517</c:v>
                </c:pt>
                <c:pt idx="35">
                  <c:v>1626</c:v>
                </c:pt>
                <c:pt idx="36">
                  <c:v>1734</c:v>
                </c:pt>
                <c:pt idx="37">
                  <c:v>1808</c:v>
                </c:pt>
                <c:pt idx="38">
                  <c:v>1882</c:v>
                </c:pt>
                <c:pt idx="39">
                  <c:v>1959</c:v>
                </c:pt>
                <c:pt idx="40">
                  <c:v>2031</c:v>
                </c:pt>
                <c:pt idx="41">
                  <c:v>2079</c:v>
                </c:pt>
                <c:pt idx="42">
                  <c:v>2130</c:v>
                </c:pt>
                <c:pt idx="43">
                  <c:v>2177</c:v>
                </c:pt>
                <c:pt idx="44">
                  <c:v>2207</c:v>
                </c:pt>
                <c:pt idx="45">
                  <c:v>2228</c:v>
                </c:pt>
                <c:pt idx="46">
                  <c:v>2251</c:v>
                </c:pt>
                <c:pt idx="47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139-8D59-7CA19181951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dag'!$DY$3:$DY$52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865</c:v>
                </c:pt>
                <c:pt idx="28">
                  <c:v>978</c:v>
                </c:pt>
                <c:pt idx="29">
                  <c:v>1064</c:v>
                </c:pt>
                <c:pt idx="30">
                  <c:v>1155</c:v>
                </c:pt>
                <c:pt idx="31">
                  <c:v>1254</c:v>
                </c:pt>
                <c:pt idx="32">
                  <c:v>1352</c:v>
                </c:pt>
                <c:pt idx="33">
                  <c:v>1437</c:v>
                </c:pt>
                <c:pt idx="34">
                  <c:v>1528</c:v>
                </c:pt>
                <c:pt idx="35">
                  <c:v>1638</c:v>
                </c:pt>
                <c:pt idx="36">
                  <c:v>1745</c:v>
                </c:pt>
                <c:pt idx="37">
                  <c:v>1825</c:v>
                </c:pt>
                <c:pt idx="38">
                  <c:v>1906</c:v>
                </c:pt>
                <c:pt idx="39">
                  <c:v>1992</c:v>
                </c:pt>
                <c:pt idx="40">
                  <c:v>2067</c:v>
                </c:pt>
                <c:pt idx="41">
                  <c:v>2126</c:v>
                </c:pt>
                <c:pt idx="42">
                  <c:v>2194</c:v>
                </c:pt>
                <c:pt idx="43">
                  <c:v>2259</c:v>
                </c:pt>
                <c:pt idx="44">
                  <c:v>2309</c:v>
                </c:pt>
                <c:pt idx="45">
                  <c:v>2348</c:v>
                </c:pt>
                <c:pt idx="46">
                  <c:v>2393</c:v>
                </c:pt>
                <c:pt idx="47">
                  <c:v>2428</c:v>
                </c:pt>
                <c:pt idx="48">
                  <c:v>2445</c:v>
                </c:pt>
                <c:pt idx="49">
                  <c:v>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4-4C30-9AAA-F3C8037CF66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dag'!$DV$3:$DV$53</c:f>
              <c:numCache>
                <c:formatCode>0</c:formatCode>
                <c:ptCount val="51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456</c:v>
                </c:pt>
                <c:pt idx="23">
                  <c:v>534</c:v>
                </c:pt>
                <c:pt idx="24">
                  <c:v>607</c:v>
                </c:pt>
                <c:pt idx="25">
                  <c:v>693</c:v>
                </c:pt>
                <c:pt idx="26">
                  <c:v>783</c:v>
                </c:pt>
                <c:pt idx="27">
                  <c:v>867</c:v>
                </c:pt>
                <c:pt idx="28">
                  <c:v>981</c:v>
                </c:pt>
                <c:pt idx="29">
                  <c:v>1067</c:v>
                </c:pt>
                <c:pt idx="30">
                  <c:v>1158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1644</c:v>
                </c:pt>
                <c:pt idx="36">
                  <c:v>1752</c:v>
                </c:pt>
                <c:pt idx="37">
                  <c:v>1832</c:v>
                </c:pt>
                <c:pt idx="38">
                  <c:v>1917</c:v>
                </c:pt>
                <c:pt idx="39">
                  <c:v>2003</c:v>
                </c:pt>
                <c:pt idx="40">
                  <c:v>2084</c:v>
                </c:pt>
                <c:pt idx="41">
                  <c:v>2144</c:v>
                </c:pt>
                <c:pt idx="42">
                  <c:v>2214</c:v>
                </c:pt>
                <c:pt idx="43">
                  <c:v>2287</c:v>
                </c:pt>
                <c:pt idx="44">
                  <c:v>2358</c:v>
                </c:pt>
                <c:pt idx="45">
                  <c:v>2406</c:v>
                </c:pt>
                <c:pt idx="46">
                  <c:v>2458</c:v>
                </c:pt>
                <c:pt idx="47">
                  <c:v>2507</c:v>
                </c:pt>
                <c:pt idx="48">
                  <c:v>2541</c:v>
                </c:pt>
                <c:pt idx="49">
                  <c:v>2567</c:v>
                </c:pt>
                <c:pt idx="50">
                  <c:v>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4-4C30-9AAA-F3C8037CF66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dag'!$DS$3:$DS$57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456</c:v>
                </c:pt>
                <c:pt idx="23">
                  <c:v>534</c:v>
                </c:pt>
                <c:pt idx="24">
                  <c:v>607</c:v>
                </c:pt>
                <c:pt idx="25">
                  <c:v>693</c:v>
                </c:pt>
                <c:pt idx="26">
                  <c:v>783</c:v>
                </c:pt>
                <c:pt idx="27">
                  <c:v>867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1644</c:v>
                </c:pt>
                <c:pt idx="36">
                  <c:v>1752</c:v>
                </c:pt>
                <c:pt idx="37">
                  <c:v>1831</c:v>
                </c:pt>
                <c:pt idx="38">
                  <c:v>1918</c:v>
                </c:pt>
                <c:pt idx="39">
                  <c:v>2005</c:v>
                </c:pt>
                <c:pt idx="40">
                  <c:v>2087</c:v>
                </c:pt>
                <c:pt idx="41">
                  <c:v>2150</c:v>
                </c:pt>
                <c:pt idx="42">
                  <c:v>2221</c:v>
                </c:pt>
                <c:pt idx="43">
                  <c:v>2297</c:v>
                </c:pt>
                <c:pt idx="44">
                  <c:v>2373</c:v>
                </c:pt>
                <c:pt idx="45">
                  <c:v>2429</c:v>
                </c:pt>
                <c:pt idx="46">
                  <c:v>2489</c:v>
                </c:pt>
                <c:pt idx="47">
                  <c:v>2543</c:v>
                </c:pt>
                <c:pt idx="48">
                  <c:v>2584</c:v>
                </c:pt>
                <c:pt idx="49">
                  <c:v>2625</c:v>
                </c:pt>
                <c:pt idx="50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4-4C30-9AAA-F3C8037C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52863"/>
        <c:axId val="426036063"/>
      </c:lineChart>
      <c:lineChart>
        <c:grouping val="standard"/>
        <c:varyColors val="0"/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dag'!$DJ$3:$DJ$58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1645</c:v>
                </c:pt>
                <c:pt idx="36">
                  <c:v>1753</c:v>
                </c:pt>
                <c:pt idx="37">
                  <c:v>1832</c:v>
                </c:pt>
                <c:pt idx="38">
                  <c:v>1921</c:v>
                </c:pt>
                <c:pt idx="39">
                  <c:v>2009</c:v>
                </c:pt>
                <c:pt idx="40">
                  <c:v>2095</c:v>
                </c:pt>
                <c:pt idx="41">
                  <c:v>2157</c:v>
                </c:pt>
                <c:pt idx="42">
                  <c:v>2230</c:v>
                </c:pt>
                <c:pt idx="43">
                  <c:v>2311</c:v>
                </c:pt>
                <c:pt idx="44">
                  <c:v>2393</c:v>
                </c:pt>
                <c:pt idx="45">
                  <c:v>2455</c:v>
                </c:pt>
                <c:pt idx="46">
                  <c:v>2521</c:v>
                </c:pt>
                <c:pt idx="47">
                  <c:v>2587</c:v>
                </c:pt>
                <c:pt idx="48">
                  <c:v>2638</c:v>
                </c:pt>
                <c:pt idx="49">
                  <c:v>2693</c:v>
                </c:pt>
                <c:pt idx="50">
                  <c:v>2733</c:v>
                </c:pt>
                <c:pt idx="51">
                  <c:v>2765</c:v>
                </c:pt>
                <c:pt idx="52">
                  <c:v>2792</c:v>
                </c:pt>
                <c:pt idx="53">
                  <c:v>2823</c:v>
                </c:pt>
                <c:pt idx="54">
                  <c:v>2842</c:v>
                </c:pt>
                <c:pt idx="55">
                  <c:v>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43F1-84EA-1D572FD072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dag'!$DM$3:$DM$57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457</c:v>
                </c:pt>
                <c:pt idx="23">
                  <c:v>535</c:v>
                </c:pt>
                <c:pt idx="24">
                  <c:v>607</c:v>
                </c:pt>
                <c:pt idx="25">
                  <c:v>694</c:v>
                </c:pt>
                <c:pt idx="26">
                  <c:v>784</c:v>
                </c:pt>
                <c:pt idx="27">
                  <c:v>868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1754</c:v>
                </c:pt>
                <c:pt idx="37">
                  <c:v>1833</c:v>
                </c:pt>
                <c:pt idx="38">
                  <c:v>1921</c:v>
                </c:pt>
                <c:pt idx="39">
                  <c:v>2009</c:v>
                </c:pt>
                <c:pt idx="40">
                  <c:v>2093</c:v>
                </c:pt>
                <c:pt idx="41">
                  <c:v>2155</c:v>
                </c:pt>
                <c:pt idx="42">
                  <c:v>2228</c:v>
                </c:pt>
                <c:pt idx="43">
                  <c:v>2308</c:v>
                </c:pt>
                <c:pt idx="44">
                  <c:v>2390</c:v>
                </c:pt>
                <c:pt idx="45">
                  <c:v>2449</c:v>
                </c:pt>
                <c:pt idx="46">
                  <c:v>2512</c:v>
                </c:pt>
                <c:pt idx="47">
                  <c:v>2574</c:v>
                </c:pt>
                <c:pt idx="48">
                  <c:v>2619</c:v>
                </c:pt>
                <c:pt idx="49">
                  <c:v>2664</c:v>
                </c:pt>
                <c:pt idx="50">
                  <c:v>2697</c:v>
                </c:pt>
                <c:pt idx="51">
                  <c:v>2719</c:v>
                </c:pt>
                <c:pt idx="52">
                  <c:v>2738</c:v>
                </c:pt>
                <c:pt idx="53">
                  <c:v>2758</c:v>
                </c:pt>
                <c:pt idx="54">
                  <c:v>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43F1-84EA-1D572FD072D7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dag'!$DP$3:$DP$55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456</c:v>
                </c:pt>
                <c:pt idx="23">
                  <c:v>534</c:v>
                </c:pt>
                <c:pt idx="24">
                  <c:v>607</c:v>
                </c:pt>
                <c:pt idx="25">
                  <c:v>693</c:v>
                </c:pt>
                <c:pt idx="26">
                  <c:v>783</c:v>
                </c:pt>
                <c:pt idx="27">
                  <c:v>867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1644</c:v>
                </c:pt>
                <c:pt idx="36">
                  <c:v>1752</c:v>
                </c:pt>
                <c:pt idx="37">
                  <c:v>1831</c:v>
                </c:pt>
                <c:pt idx="38">
                  <c:v>1918</c:v>
                </c:pt>
                <c:pt idx="39">
                  <c:v>2005</c:v>
                </c:pt>
                <c:pt idx="40">
                  <c:v>2088</c:v>
                </c:pt>
                <c:pt idx="41">
                  <c:v>2151</c:v>
                </c:pt>
                <c:pt idx="42">
                  <c:v>2222</c:v>
                </c:pt>
                <c:pt idx="43">
                  <c:v>2298</c:v>
                </c:pt>
                <c:pt idx="44">
                  <c:v>2374</c:v>
                </c:pt>
                <c:pt idx="45">
                  <c:v>2430</c:v>
                </c:pt>
                <c:pt idx="46">
                  <c:v>2490</c:v>
                </c:pt>
                <c:pt idx="47">
                  <c:v>2544</c:v>
                </c:pt>
                <c:pt idx="48">
                  <c:v>2585</c:v>
                </c:pt>
                <c:pt idx="49">
                  <c:v>2626</c:v>
                </c:pt>
                <c:pt idx="50">
                  <c:v>2648</c:v>
                </c:pt>
                <c:pt idx="51">
                  <c:v>2658</c:v>
                </c:pt>
                <c:pt idx="52">
                  <c:v>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5-43F1-84EA-1D572FD072D7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dag'!$DM$3:$DM$57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457</c:v>
                </c:pt>
                <c:pt idx="23">
                  <c:v>535</c:v>
                </c:pt>
                <c:pt idx="24">
                  <c:v>607</c:v>
                </c:pt>
                <c:pt idx="25">
                  <c:v>694</c:v>
                </c:pt>
                <c:pt idx="26">
                  <c:v>784</c:v>
                </c:pt>
                <c:pt idx="27">
                  <c:v>868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1754</c:v>
                </c:pt>
                <c:pt idx="37">
                  <c:v>1833</c:v>
                </c:pt>
                <c:pt idx="38">
                  <c:v>1921</c:v>
                </c:pt>
                <c:pt idx="39">
                  <c:v>2009</c:v>
                </c:pt>
                <c:pt idx="40">
                  <c:v>2093</c:v>
                </c:pt>
                <c:pt idx="41">
                  <c:v>2155</c:v>
                </c:pt>
                <c:pt idx="42">
                  <c:v>2228</c:v>
                </c:pt>
                <c:pt idx="43">
                  <c:v>2308</c:v>
                </c:pt>
                <c:pt idx="44">
                  <c:v>2390</c:v>
                </c:pt>
                <c:pt idx="45">
                  <c:v>2449</c:v>
                </c:pt>
                <c:pt idx="46">
                  <c:v>2512</c:v>
                </c:pt>
                <c:pt idx="47">
                  <c:v>2574</c:v>
                </c:pt>
                <c:pt idx="48">
                  <c:v>2619</c:v>
                </c:pt>
                <c:pt idx="49">
                  <c:v>2664</c:v>
                </c:pt>
                <c:pt idx="50">
                  <c:v>2697</c:v>
                </c:pt>
                <c:pt idx="51">
                  <c:v>2719</c:v>
                </c:pt>
                <c:pt idx="52">
                  <c:v>2738</c:v>
                </c:pt>
                <c:pt idx="53">
                  <c:v>2758</c:v>
                </c:pt>
                <c:pt idx="54">
                  <c:v>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3E9-9D49-CDB2DB8E711D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dag'!$DJ$3:$DJ$58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1645</c:v>
                </c:pt>
                <c:pt idx="36">
                  <c:v>1753</c:v>
                </c:pt>
                <c:pt idx="37">
                  <c:v>1832</c:v>
                </c:pt>
                <c:pt idx="38">
                  <c:v>1921</c:v>
                </c:pt>
                <c:pt idx="39">
                  <c:v>2009</c:v>
                </c:pt>
                <c:pt idx="40">
                  <c:v>2095</c:v>
                </c:pt>
                <c:pt idx="41">
                  <c:v>2157</c:v>
                </c:pt>
                <c:pt idx="42">
                  <c:v>2230</c:v>
                </c:pt>
                <c:pt idx="43">
                  <c:v>2311</c:v>
                </c:pt>
                <c:pt idx="44">
                  <c:v>2393</c:v>
                </c:pt>
                <c:pt idx="45">
                  <c:v>2455</c:v>
                </c:pt>
                <c:pt idx="46">
                  <c:v>2521</c:v>
                </c:pt>
                <c:pt idx="47">
                  <c:v>2587</c:v>
                </c:pt>
                <c:pt idx="48">
                  <c:v>2638</c:v>
                </c:pt>
                <c:pt idx="49">
                  <c:v>2693</c:v>
                </c:pt>
                <c:pt idx="50">
                  <c:v>2733</c:v>
                </c:pt>
                <c:pt idx="51">
                  <c:v>2765</c:v>
                </c:pt>
                <c:pt idx="52">
                  <c:v>2792</c:v>
                </c:pt>
                <c:pt idx="53">
                  <c:v>2823</c:v>
                </c:pt>
                <c:pt idx="54">
                  <c:v>2842</c:v>
                </c:pt>
                <c:pt idx="55">
                  <c:v>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D-43E9-9D49-CDB2DB8E711D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dag'!$DG$3:$DG$59</c:f>
              <c:numCache>
                <c:formatCode>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1354</c:v>
                </c:pt>
                <c:pt idx="33">
                  <c:v>1440</c:v>
                </c:pt>
                <c:pt idx="34">
                  <c:v>1531</c:v>
                </c:pt>
                <c:pt idx="35">
                  <c:v>1644</c:v>
                </c:pt>
                <c:pt idx="36">
                  <c:v>1753</c:v>
                </c:pt>
                <c:pt idx="37">
                  <c:v>1834</c:v>
                </c:pt>
                <c:pt idx="38">
                  <c:v>1923</c:v>
                </c:pt>
                <c:pt idx="39">
                  <c:v>2011</c:v>
                </c:pt>
                <c:pt idx="40">
                  <c:v>2096</c:v>
                </c:pt>
                <c:pt idx="41">
                  <c:v>2159</c:v>
                </c:pt>
                <c:pt idx="42">
                  <c:v>2231</c:v>
                </c:pt>
                <c:pt idx="43">
                  <c:v>2313</c:v>
                </c:pt>
                <c:pt idx="44">
                  <c:v>2398</c:v>
                </c:pt>
                <c:pt idx="45">
                  <c:v>2467</c:v>
                </c:pt>
                <c:pt idx="46">
                  <c:v>2535</c:v>
                </c:pt>
                <c:pt idx="47">
                  <c:v>2606</c:v>
                </c:pt>
                <c:pt idx="48">
                  <c:v>2669</c:v>
                </c:pt>
                <c:pt idx="49">
                  <c:v>2731</c:v>
                </c:pt>
                <c:pt idx="50">
                  <c:v>2779</c:v>
                </c:pt>
                <c:pt idx="51">
                  <c:v>2816</c:v>
                </c:pt>
                <c:pt idx="52">
                  <c:v>2853</c:v>
                </c:pt>
                <c:pt idx="53">
                  <c:v>2889</c:v>
                </c:pt>
                <c:pt idx="54">
                  <c:v>2917</c:v>
                </c:pt>
                <c:pt idx="55">
                  <c:v>2935</c:v>
                </c:pt>
                <c:pt idx="56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D-43E9-9D49-CDB2DB8E711D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dag'!$DD$3:$DD$60</c:f>
              <c:numCache>
                <c:formatCode>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867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1356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1755</c:v>
                </c:pt>
                <c:pt idx="37">
                  <c:v>1836</c:v>
                </c:pt>
                <c:pt idx="38">
                  <c:v>1926</c:v>
                </c:pt>
                <c:pt idx="39">
                  <c:v>2014</c:v>
                </c:pt>
                <c:pt idx="40">
                  <c:v>2098</c:v>
                </c:pt>
                <c:pt idx="41">
                  <c:v>2161</c:v>
                </c:pt>
                <c:pt idx="42">
                  <c:v>2235</c:v>
                </c:pt>
                <c:pt idx="43">
                  <c:v>2317</c:v>
                </c:pt>
                <c:pt idx="44">
                  <c:v>2402</c:v>
                </c:pt>
                <c:pt idx="45">
                  <c:v>2471</c:v>
                </c:pt>
                <c:pt idx="46">
                  <c:v>2540</c:v>
                </c:pt>
                <c:pt idx="47">
                  <c:v>2612</c:v>
                </c:pt>
                <c:pt idx="48">
                  <c:v>2678</c:v>
                </c:pt>
                <c:pt idx="49">
                  <c:v>2744</c:v>
                </c:pt>
                <c:pt idx="50">
                  <c:v>2802</c:v>
                </c:pt>
                <c:pt idx="51">
                  <c:v>2849</c:v>
                </c:pt>
                <c:pt idx="52">
                  <c:v>2896</c:v>
                </c:pt>
                <c:pt idx="53">
                  <c:v>2940</c:v>
                </c:pt>
                <c:pt idx="54">
                  <c:v>2976</c:v>
                </c:pt>
                <c:pt idx="55">
                  <c:v>3008</c:v>
                </c:pt>
                <c:pt idx="56">
                  <c:v>3029</c:v>
                </c:pt>
                <c:pt idx="57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6-4D92-9B93-172B867374D7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dag'!$DA$3:$DA$94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865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1259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1646</c:v>
                </c:pt>
                <c:pt idx="36">
                  <c:v>1756</c:v>
                </c:pt>
                <c:pt idx="37">
                  <c:v>1838</c:v>
                </c:pt>
                <c:pt idx="38">
                  <c:v>1927</c:v>
                </c:pt>
                <c:pt idx="39">
                  <c:v>2016</c:v>
                </c:pt>
                <c:pt idx="40">
                  <c:v>2099</c:v>
                </c:pt>
                <c:pt idx="41">
                  <c:v>2161</c:v>
                </c:pt>
                <c:pt idx="42">
                  <c:v>2237</c:v>
                </c:pt>
                <c:pt idx="43">
                  <c:v>2320</c:v>
                </c:pt>
                <c:pt idx="44">
                  <c:v>2405</c:v>
                </c:pt>
                <c:pt idx="45">
                  <c:v>2478</c:v>
                </c:pt>
                <c:pt idx="46">
                  <c:v>2548</c:v>
                </c:pt>
                <c:pt idx="47">
                  <c:v>2619</c:v>
                </c:pt>
                <c:pt idx="48">
                  <c:v>2688</c:v>
                </c:pt>
                <c:pt idx="49">
                  <c:v>2759</c:v>
                </c:pt>
                <c:pt idx="50">
                  <c:v>2823</c:v>
                </c:pt>
                <c:pt idx="51">
                  <c:v>2890</c:v>
                </c:pt>
                <c:pt idx="52">
                  <c:v>2951</c:v>
                </c:pt>
                <c:pt idx="53">
                  <c:v>3011</c:v>
                </c:pt>
                <c:pt idx="54">
                  <c:v>3068</c:v>
                </c:pt>
                <c:pt idx="55">
                  <c:v>3105</c:v>
                </c:pt>
                <c:pt idx="56">
                  <c:v>3137</c:v>
                </c:pt>
                <c:pt idx="57">
                  <c:v>3158</c:v>
                </c:pt>
                <c:pt idx="58">
                  <c:v>3162</c:v>
                </c:pt>
                <c:pt idx="91">
                  <c:v>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5B2-9FB1-80726F2E298D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dag'!$CU$3:$CU$63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866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1928</c:v>
                </c:pt>
                <c:pt idx="39">
                  <c:v>2017</c:v>
                </c:pt>
                <c:pt idx="40">
                  <c:v>2100</c:v>
                </c:pt>
                <c:pt idx="41">
                  <c:v>2162</c:v>
                </c:pt>
                <c:pt idx="42">
                  <c:v>2238</c:v>
                </c:pt>
                <c:pt idx="43">
                  <c:v>2321</c:v>
                </c:pt>
                <c:pt idx="44">
                  <c:v>2406</c:v>
                </c:pt>
                <c:pt idx="45">
                  <c:v>2479</c:v>
                </c:pt>
                <c:pt idx="46">
                  <c:v>2549</c:v>
                </c:pt>
                <c:pt idx="47">
                  <c:v>2621</c:v>
                </c:pt>
                <c:pt idx="48">
                  <c:v>2693</c:v>
                </c:pt>
                <c:pt idx="49">
                  <c:v>2768</c:v>
                </c:pt>
                <c:pt idx="50">
                  <c:v>2837</c:v>
                </c:pt>
                <c:pt idx="51">
                  <c:v>2904</c:v>
                </c:pt>
                <c:pt idx="52">
                  <c:v>2965</c:v>
                </c:pt>
                <c:pt idx="53">
                  <c:v>3029</c:v>
                </c:pt>
                <c:pt idx="54">
                  <c:v>3089</c:v>
                </c:pt>
                <c:pt idx="55">
                  <c:v>3131</c:v>
                </c:pt>
                <c:pt idx="56">
                  <c:v>3169</c:v>
                </c:pt>
                <c:pt idx="57">
                  <c:v>3199</c:v>
                </c:pt>
                <c:pt idx="58">
                  <c:v>3207</c:v>
                </c:pt>
                <c:pt idx="59">
                  <c:v>3211</c:v>
                </c:pt>
                <c:pt idx="60">
                  <c:v>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8-4208-B3BD-CE347701BB40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dag'!$CR$3:$CR$64</c:f>
              <c:numCache>
                <c:formatCode>0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866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1928</c:v>
                </c:pt>
                <c:pt idx="39">
                  <c:v>2017</c:v>
                </c:pt>
                <c:pt idx="40">
                  <c:v>2100</c:v>
                </c:pt>
                <c:pt idx="41">
                  <c:v>2162</c:v>
                </c:pt>
                <c:pt idx="42">
                  <c:v>2238</c:v>
                </c:pt>
                <c:pt idx="43">
                  <c:v>2321</c:v>
                </c:pt>
                <c:pt idx="44">
                  <c:v>2406</c:v>
                </c:pt>
                <c:pt idx="45">
                  <c:v>2477</c:v>
                </c:pt>
                <c:pt idx="46">
                  <c:v>2549</c:v>
                </c:pt>
                <c:pt idx="47">
                  <c:v>2622</c:v>
                </c:pt>
                <c:pt idx="48">
                  <c:v>2694</c:v>
                </c:pt>
                <c:pt idx="49">
                  <c:v>2770</c:v>
                </c:pt>
                <c:pt idx="50">
                  <c:v>2840</c:v>
                </c:pt>
                <c:pt idx="51">
                  <c:v>2907</c:v>
                </c:pt>
                <c:pt idx="52">
                  <c:v>2969</c:v>
                </c:pt>
                <c:pt idx="53">
                  <c:v>3033</c:v>
                </c:pt>
                <c:pt idx="54">
                  <c:v>3093</c:v>
                </c:pt>
                <c:pt idx="55">
                  <c:v>3135</c:v>
                </c:pt>
                <c:pt idx="56">
                  <c:v>3173</c:v>
                </c:pt>
                <c:pt idx="57">
                  <c:v>3205</c:v>
                </c:pt>
                <c:pt idx="58">
                  <c:v>3218</c:v>
                </c:pt>
                <c:pt idx="59">
                  <c:v>3232</c:v>
                </c:pt>
                <c:pt idx="60">
                  <c:v>3241</c:v>
                </c:pt>
                <c:pt idx="61">
                  <c:v>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8-4208-B3BD-CE347701BB40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dag'!$CO$3:$CO$65</c:f>
              <c:numCache>
                <c:formatCode>0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866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1928</c:v>
                </c:pt>
                <c:pt idx="39">
                  <c:v>2017</c:v>
                </c:pt>
                <c:pt idx="40">
                  <c:v>2100</c:v>
                </c:pt>
                <c:pt idx="41">
                  <c:v>2162</c:v>
                </c:pt>
                <c:pt idx="42">
                  <c:v>2238</c:v>
                </c:pt>
                <c:pt idx="43">
                  <c:v>2321</c:v>
                </c:pt>
                <c:pt idx="44">
                  <c:v>2406</c:v>
                </c:pt>
                <c:pt idx="45">
                  <c:v>2477</c:v>
                </c:pt>
                <c:pt idx="46">
                  <c:v>2549</c:v>
                </c:pt>
                <c:pt idx="47">
                  <c:v>2622</c:v>
                </c:pt>
                <c:pt idx="48">
                  <c:v>2695</c:v>
                </c:pt>
                <c:pt idx="49">
                  <c:v>2771</c:v>
                </c:pt>
                <c:pt idx="50">
                  <c:v>2841</c:v>
                </c:pt>
                <c:pt idx="51">
                  <c:v>2909</c:v>
                </c:pt>
                <c:pt idx="52">
                  <c:v>2972</c:v>
                </c:pt>
                <c:pt idx="53">
                  <c:v>3036</c:v>
                </c:pt>
                <c:pt idx="54">
                  <c:v>3096</c:v>
                </c:pt>
                <c:pt idx="55">
                  <c:v>3141</c:v>
                </c:pt>
                <c:pt idx="56">
                  <c:v>3183</c:v>
                </c:pt>
                <c:pt idx="57">
                  <c:v>3219</c:v>
                </c:pt>
                <c:pt idx="58">
                  <c:v>3237</c:v>
                </c:pt>
                <c:pt idx="59">
                  <c:v>3262</c:v>
                </c:pt>
                <c:pt idx="60">
                  <c:v>3281</c:v>
                </c:pt>
                <c:pt idx="61">
                  <c:v>3297</c:v>
                </c:pt>
                <c:pt idx="62">
                  <c:v>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8-4208-B3BD-CE347701BB40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dag'!$CL$3:$CL$66</c:f>
              <c:numCache>
                <c:formatCode>0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866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1928</c:v>
                </c:pt>
                <c:pt idx="39">
                  <c:v>2017</c:v>
                </c:pt>
                <c:pt idx="40">
                  <c:v>2100</c:v>
                </c:pt>
                <c:pt idx="41">
                  <c:v>2162</c:v>
                </c:pt>
                <c:pt idx="42">
                  <c:v>2239</c:v>
                </c:pt>
                <c:pt idx="43">
                  <c:v>2322</c:v>
                </c:pt>
                <c:pt idx="44">
                  <c:v>2407</c:v>
                </c:pt>
                <c:pt idx="45">
                  <c:v>2479</c:v>
                </c:pt>
                <c:pt idx="46">
                  <c:v>2553</c:v>
                </c:pt>
                <c:pt idx="47">
                  <c:v>2627</c:v>
                </c:pt>
                <c:pt idx="48">
                  <c:v>2701</c:v>
                </c:pt>
                <c:pt idx="49">
                  <c:v>2781</c:v>
                </c:pt>
                <c:pt idx="50">
                  <c:v>2853</c:v>
                </c:pt>
                <c:pt idx="51">
                  <c:v>2926</c:v>
                </c:pt>
                <c:pt idx="52">
                  <c:v>2995</c:v>
                </c:pt>
                <c:pt idx="53">
                  <c:v>3067</c:v>
                </c:pt>
                <c:pt idx="54">
                  <c:v>3144</c:v>
                </c:pt>
                <c:pt idx="55">
                  <c:v>3203</c:v>
                </c:pt>
                <c:pt idx="56">
                  <c:v>3267</c:v>
                </c:pt>
                <c:pt idx="57">
                  <c:v>3318</c:v>
                </c:pt>
                <c:pt idx="58">
                  <c:v>3349</c:v>
                </c:pt>
                <c:pt idx="59">
                  <c:v>3382</c:v>
                </c:pt>
                <c:pt idx="60">
                  <c:v>3412</c:v>
                </c:pt>
                <c:pt idx="61">
                  <c:v>3434</c:v>
                </c:pt>
                <c:pt idx="62">
                  <c:v>3446</c:v>
                </c:pt>
                <c:pt idx="63">
                  <c:v>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8-48F5-A06D-79D8805C2C70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dag'!$CI$3:$CI$67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866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1649</c:v>
                </c:pt>
                <c:pt idx="36">
                  <c:v>1759</c:v>
                </c:pt>
                <c:pt idx="37">
                  <c:v>1841</c:v>
                </c:pt>
                <c:pt idx="38">
                  <c:v>1930</c:v>
                </c:pt>
                <c:pt idx="39">
                  <c:v>2019</c:v>
                </c:pt>
                <c:pt idx="40">
                  <c:v>2103</c:v>
                </c:pt>
                <c:pt idx="41">
                  <c:v>2164</c:v>
                </c:pt>
                <c:pt idx="42">
                  <c:v>2242</c:v>
                </c:pt>
                <c:pt idx="43">
                  <c:v>2326</c:v>
                </c:pt>
                <c:pt idx="44">
                  <c:v>2412</c:v>
                </c:pt>
                <c:pt idx="45">
                  <c:v>2484</c:v>
                </c:pt>
                <c:pt idx="46">
                  <c:v>2558</c:v>
                </c:pt>
                <c:pt idx="47">
                  <c:v>2632</c:v>
                </c:pt>
                <c:pt idx="48">
                  <c:v>2707</c:v>
                </c:pt>
                <c:pt idx="49">
                  <c:v>2788</c:v>
                </c:pt>
                <c:pt idx="50">
                  <c:v>2860</c:v>
                </c:pt>
                <c:pt idx="51">
                  <c:v>2934</c:v>
                </c:pt>
                <c:pt idx="52">
                  <c:v>3003</c:v>
                </c:pt>
                <c:pt idx="53">
                  <c:v>3075</c:v>
                </c:pt>
                <c:pt idx="54">
                  <c:v>3153</c:v>
                </c:pt>
                <c:pt idx="55">
                  <c:v>3215</c:v>
                </c:pt>
                <c:pt idx="56">
                  <c:v>3283</c:v>
                </c:pt>
                <c:pt idx="57">
                  <c:v>3340</c:v>
                </c:pt>
                <c:pt idx="58">
                  <c:v>3374</c:v>
                </c:pt>
                <c:pt idx="59">
                  <c:v>3414</c:v>
                </c:pt>
                <c:pt idx="60">
                  <c:v>3452</c:v>
                </c:pt>
                <c:pt idx="61">
                  <c:v>3483</c:v>
                </c:pt>
                <c:pt idx="62">
                  <c:v>3502</c:v>
                </c:pt>
                <c:pt idx="63">
                  <c:v>3511</c:v>
                </c:pt>
                <c:pt idx="64">
                  <c:v>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8-48F5-A06D-79D8805C2C70}"/>
            </c:ext>
          </c:extLst>
        </c:ser>
        <c:ser>
          <c:idx val="26"/>
          <c:order val="2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dag'!$CF$3:$CF$68</c:f>
              <c:numCache>
                <c:formatCode>0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1928</c:v>
                </c:pt>
                <c:pt idx="39">
                  <c:v>2017</c:v>
                </c:pt>
                <c:pt idx="40">
                  <c:v>2101</c:v>
                </c:pt>
                <c:pt idx="41">
                  <c:v>2163</c:v>
                </c:pt>
                <c:pt idx="42">
                  <c:v>2240</c:v>
                </c:pt>
                <c:pt idx="43">
                  <c:v>2325</c:v>
                </c:pt>
                <c:pt idx="44">
                  <c:v>2413</c:v>
                </c:pt>
                <c:pt idx="45">
                  <c:v>2485</c:v>
                </c:pt>
                <c:pt idx="46">
                  <c:v>2560</c:v>
                </c:pt>
                <c:pt idx="47">
                  <c:v>2634</c:v>
                </c:pt>
                <c:pt idx="48">
                  <c:v>2712</c:v>
                </c:pt>
                <c:pt idx="49">
                  <c:v>2794</c:v>
                </c:pt>
                <c:pt idx="50">
                  <c:v>2868</c:v>
                </c:pt>
                <c:pt idx="51">
                  <c:v>2942</c:v>
                </c:pt>
                <c:pt idx="52">
                  <c:v>3013</c:v>
                </c:pt>
                <c:pt idx="53">
                  <c:v>3087</c:v>
                </c:pt>
                <c:pt idx="54">
                  <c:v>3167</c:v>
                </c:pt>
                <c:pt idx="55">
                  <c:v>3233</c:v>
                </c:pt>
                <c:pt idx="56">
                  <c:v>3305</c:v>
                </c:pt>
                <c:pt idx="57">
                  <c:v>3378</c:v>
                </c:pt>
                <c:pt idx="58">
                  <c:v>3427</c:v>
                </c:pt>
                <c:pt idx="59">
                  <c:v>3476</c:v>
                </c:pt>
                <c:pt idx="60">
                  <c:v>3535</c:v>
                </c:pt>
                <c:pt idx="61">
                  <c:v>3576</c:v>
                </c:pt>
                <c:pt idx="62">
                  <c:v>3604</c:v>
                </c:pt>
                <c:pt idx="63">
                  <c:v>3619</c:v>
                </c:pt>
                <c:pt idx="64">
                  <c:v>3631</c:v>
                </c:pt>
                <c:pt idx="65">
                  <c:v>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4-440A-8091-504FC9EEF523}"/>
            </c:ext>
          </c:extLst>
        </c:ser>
        <c:ser>
          <c:idx val="27"/>
          <c:order val="26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dag'!$BW$3:$BW$94</c:f>
              <c:numCache>
                <c:formatCode>0</c:formatCode>
                <c:ptCount val="92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1648</c:v>
                </c:pt>
                <c:pt idx="36">
                  <c:v>1758</c:v>
                </c:pt>
                <c:pt idx="37">
                  <c:v>1840</c:v>
                </c:pt>
                <c:pt idx="38">
                  <c:v>1927</c:v>
                </c:pt>
                <c:pt idx="39">
                  <c:v>2015</c:v>
                </c:pt>
                <c:pt idx="40">
                  <c:v>2099</c:v>
                </c:pt>
                <c:pt idx="41">
                  <c:v>2161</c:v>
                </c:pt>
                <c:pt idx="42">
                  <c:v>2238</c:v>
                </c:pt>
                <c:pt idx="43">
                  <c:v>2324</c:v>
                </c:pt>
                <c:pt idx="44">
                  <c:v>2412</c:v>
                </c:pt>
                <c:pt idx="45">
                  <c:v>2484</c:v>
                </c:pt>
                <c:pt idx="46">
                  <c:v>2559</c:v>
                </c:pt>
                <c:pt idx="47">
                  <c:v>2633</c:v>
                </c:pt>
                <c:pt idx="48">
                  <c:v>2711</c:v>
                </c:pt>
                <c:pt idx="49">
                  <c:v>2793</c:v>
                </c:pt>
                <c:pt idx="50">
                  <c:v>2868</c:v>
                </c:pt>
                <c:pt idx="51">
                  <c:v>2943</c:v>
                </c:pt>
                <c:pt idx="52">
                  <c:v>3014</c:v>
                </c:pt>
                <c:pt idx="53">
                  <c:v>3088</c:v>
                </c:pt>
                <c:pt idx="54">
                  <c:v>3169</c:v>
                </c:pt>
                <c:pt idx="55">
                  <c:v>3235</c:v>
                </c:pt>
                <c:pt idx="56">
                  <c:v>3307</c:v>
                </c:pt>
                <c:pt idx="57">
                  <c:v>3382</c:v>
                </c:pt>
                <c:pt idx="58">
                  <c:v>3433</c:v>
                </c:pt>
                <c:pt idx="59">
                  <c:v>3485</c:v>
                </c:pt>
                <c:pt idx="60">
                  <c:v>3547</c:v>
                </c:pt>
                <c:pt idx="61">
                  <c:v>3594</c:v>
                </c:pt>
                <c:pt idx="62">
                  <c:v>3629</c:v>
                </c:pt>
                <c:pt idx="63">
                  <c:v>3650</c:v>
                </c:pt>
                <c:pt idx="64">
                  <c:v>3671</c:v>
                </c:pt>
                <c:pt idx="65">
                  <c:v>3687</c:v>
                </c:pt>
                <c:pt idx="66">
                  <c:v>3697</c:v>
                </c:pt>
                <c:pt idx="67">
                  <c:v>3713</c:v>
                </c:pt>
                <c:pt idx="68">
                  <c:v>3719</c:v>
                </c:pt>
                <c:pt idx="69">
                  <c:v>3720</c:v>
                </c:pt>
                <c:pt idx="91">
                  <c:v>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4-4E8D-8206-6E6CA44C4C3A}"/>
            </c:ext>
          </c:extLst>
        </c:ser>
        <c:ser>
          <c:idx val="28"/>
          <c:order val="27"/>
          <c:tx>
            <c:v>Neural network prediction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'Antal avlidna per dag'!$H$3:$H$87</c:f>
              <c:numCache>
                <c:formatCode>0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535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1925</c:v>
                </c:pt>
                <c:pt idx="39">
                  <c:v>2013</c:v>
                </c:pt>
                <c:pt idx="40">
                  <c:v>2097</c:v>
                </c:pt>
                <c:pt idx="41">
                  <c:v>2159</c:v>
                </c:pt>
                <c:pt idx="42">
                  <c:v>2236</c:v>
                </c:pt>
                <c:pt idx="43">
                  <c:v>2322</c:v>
                </c:pt>
                <c:pt idx="44">
                  <c:v>2411</c:v>
                </c:pt>
                <c:pt idx="45">
                  <c:v>2484</c:v>
                </c:pt>
                <c:pt idx="46">
                  <c:v>2559</c:v>
                </c:pt>
                <c:pt idx="47">
                  <c:v>2632</c:v>
                </c:pt>
                <c:pt idx="48">
                  <c:v>2714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3025</c:v>
                </c:pt>
                <c:pt idx="53">
                  <c:v>3099</c:v>
                </c:pt>
                <c:pt idx="54">
                  <c:v>3183</c:v>
                </c:pt>
                <c:pt idx="55">
                  <c:v>3254</c:v>
                </c:pt>
                <c:pt idx="56">
                  <c:v>3327</c:v>
                </c:pt>
                <c:pt idx="57">
                  <c:v>3407</c:v>
                </c:pt>
                <c:pt idx="58">
                  <c:v>3467</c:v>
                </c:pt>
                <c:pt idx="59">
                  <c:v>3534</c:v>
                </c:pt>
                <c:pt idx="60">
                  <c:v>3608</c:v>
                </c:pt>
                <c:pt idx="61">
                  <c:v>3672</c:v>
                </c:pt>
                <c:pt idx="62">
                  <c:v>3731</c:v>
                </c:pt>
                <c:pt idx="63">
                  <c:v>3784</c:v>
                </c:pt>
                <c:pt idx="64">
                  <c:v>3830.7080900840001</c:v>
                </c:pt>
                <c:pt idx="65">
                  <c:v>3889.4161801680002</c:v>
                </c:pt>
                <c:pt idx="66">
                  <c:v>3936.1242702520003</c:v>
                </c:pt>
                <c:pt idx="67">
                  <c:v>3989.8323603360004</c:v>
                </c:pt>
                <c:pt idx="68">
                  <c:v>4049.5404504200005</c:v>
                </c:pt>
                <c:pt idx="69">
                  <c:v>4088.8263867470005</c:v>
                </c:pt>
                <c:pt idx="70">
                  <c:v>4145.1465045240002</c:v>
                </c:pt>
                <c:pt idx="71">
                  <c:v>4200.6034971440004</c:v>
                </c:pt>
                <c:pt idx="72">
                  <c:v>4261.069805907</c:v>
                </c:pt>
                <c:pt idx="73">
                  <c:v>4322.6616946100003</c:v>
                </c:pt>
                <c:pt idx="74">
                  <c:v>4379.227531816</c:v>
                </c:pt>
                <c:pt idx="75">
                  <c:v>4439.9276631149996</c:v>
                </c:pt>
                <c:pt idx="76">
                  <c:v>4492.8345472639994</c:v>
                </c:pt>
                <c:pt idx="77">
                  <c:v>4552.7938212559993</c:v>
                </c:pt>
                <c:pt idx="78">
                  <c:v>4599.2351796409994</c:v>
                </c:pt>
                <c:pt idx="79">
                  <c:v>4647.8972418759995</c:v>
                </c:pt>
                <c:pt idx="80">
                  <c:v>4698.0090698039994</c:v>
                </c:pt>
                <c:pt idx="81">
                  <c:v>4746.4453761749992</c:v>
                </c:pt>
                <c:pt idx="82">
                  <c:v>4798.0355389459992</c:v>
                </c:pt>
                <c:pt idx="83">
                  <c:v>4834.4325373039992</c:v>
                </c:pt>
                <c:pt idx="84">
                  <c:v>4834.4325373039992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4-4E8D-8206-6E6CA44C4C3A}"/>
            </c:ext>
          </c:extLst>
        </c:ser>
        <c:ser>
          <c:idx val="29"/>
          <c:order val="28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dag'!$BN$3:$BN$74</c:f>
              <c:numCache>
                <c:formatCode>0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1648</c:v>
                </c:pt>
                <c:pt idx="36">
                  <c:v>1758</c:v>
                </c:pt>
                <c:pt idx="37">
                  <c:v>1840</c:v>
                </c:pt>
                <c:pt idx="38">
                  <c:v>1927</c:v>
                </c:pt>
                <c:pt idx="39">
                  <c:v>2015</c:v>
                </c:pt>
                <c:pt idx="40">
                  <c:v>2099</c:v>
                </c:pt>
                <c:pt idx="41">
                  <c:v>2161</c:v>
                </c:pt>
                <c:pt idx="42">
                  <c:v>2238</c:v>
                </c:pt>
                <c:pt idx="43">
                  <c:v>2324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2634</c:v>
                </c:pt>
                <c:pt idx="48">
                  <c:v>2713</c:v>
                </c:pt>
                <c:pt idx="49">
                  <c:v>2795</c:v>
                </c:pt>
                <c:pt idx="50">
                  <c:v>2872</c:v>
                </c:pt>
                <c:pt idx="51">
                  <c:v>2949</c:v>
                </c:pt>
                <c:pt idx="52">
                  <c:v>3021</c:v>
                </c:pt>
                <c:pt idx="53">
                  <c:v>3096</c:v>
                </c:pt>
                <c:pt idx="54">
                  <c:v>3177</c:v>
                </c:pt>
                <c:pt idx="55">
                  <c:v>3246</c:v>
                </c:pt>
                <c:pt idx="56">
                  <c:v>3319</c:v>
                </c:pt>
                <c:pt idx="57">
                  <c:v>3397</c:v>
                </c:pt>
                <c:pt idx="58">
                  <c:v>3454</c:v>
                </c:pt>
                <c:pt idx="59">
                  <c:v>3517</c:v>
                </c:pt>
                <c:pt idx="60">
                  <c:v>3586</c:v>
                </c:pt>
                <c:pt idx="61">
                  <c:v>3640</c:v>
                </c:pt>
                <c:pt idx="62">
                  <c:v>3689</c:v>
                </c:pt>
                <c:pt idx="63">
                  <c:v>3728</c:v>
                </c:pt>
                <c:pt idx="64">
                  <c:v>3762</c:v>
                </c:pt>
                <c:pt idx="65">
                  <c:v>3796</c:v>
                </c:pt>
                <c:pt idx="66">
                  <c:v>3820</c:v>
                </c:pt>
                <c:pt idx="67">
                  <c:v>3848</c:v>
                </c:pt>
                <c:pt idx="68">
                  <c:v>3880</c:v>
                </c:pt>
                <c:pt idx="69">
                  <c:v>3891</c:v>
                </c:pt>
                <c:pt idx="70">
                  <c:v>3902</c:v>
                </c:pt>
                <c:pt idx="71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2-4CAF-8E41-2E75B54C2EDF}"/>
            </c:ext>
          </c:extLst>
        </c:ser>
        <c:ser>
          <c:idx val="30"/>
          <c:order val="2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dag'!$BK$3:$BK$76</c:f>
              <c:numCache>
                <c:formatCode>0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1648</c:v>
                </c:pt>
                <c:pt idx="36">
                  <c:v>1758</c:v>
                </c:pt>
                <c:pt idx="37">
                  <c:v>1840</c:v>
                </c:pt>
                <c:pt idx="38">
                  <c:v>1927</c:v>
                </c:pt>
                <c:pt idx="39">
                  <c:v>2015</c:v>
                </c:pt>
                <c:pt idx="40">
                  <c:v>2099</c:v>
                </c:pt>
                <c:pt idx="41">
                  <c:v>2161</c:v>
                </c:pt>
                <c:pt idx="42">
                  <c:v>2238</c:v>
                </c:pt>
                <c:pt idx="43">
                  <c:v>2324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2634</c:v>
                </c:pt>
                <c:pt idx="48">
                  <c:v>2713</c:v>
                </c:pt>
                <c:pt idx="49">
                  <c:v>2795</c:v>
                </c:pt>
                <c:pt idx="50">
                  <c:v>2873</c:v>
                </c:pt>
                <c:pt idx="51">
                  <c:v>2950</c:v>
                </c:pt>
                <c:pt idx="52">
                  <c:v>3022</c:v>
                </c:pt>
                <c:pt idx="53">
                  <c:v>3097</c:v>
                </c:pt>
                <c:pt idx="54">
                  <c:v>3178</c:v>
                </c:pt>
                <c:pt idx="55">
                  <c:v>3247</c:v>
                </c:pt>
                <c:pt idx="56">
                  <c:v>3320</c:v>
                </c:pt>
                <c:pt idx="57">
                  <c:v>3399</c:v>
                </c:pt>
                <c:pt idx="58">
                  <c:v>3460</c:v>
                </c:pt>
                <c:pt idx="59">
                  <c:v>3523</c:v>
                </c:pt>
                <c:pt idx="60">
                  <c:v>3594</c:v>
                </c:pt>
                <c:pt idx="61">
                  <c:v>3654</c:v>
                </c:pt>
                <c:pt idx="62">
                  <c:v>3709</c:v>
                </c:pt>
                <c:pt idx="63">
                  <c:v>3750</c:v>
                </c:pt>
                <c:pt idx="64">
                  <c:v>3788</c:v>
                </c:pt>
                <c:pt idx="65">
                  <c:v>3833</c:v>
                </c:pt>
                <c:pt idx="66">
                  <c:v>3864</c:v>
                </c:pt>
                <c:pt idx="67">
                  <c:v>3896</c:v>
                </c:pt>
                <c:pt idx="68">
                  <c:v>3932</c:v>
                </c:pt>
                <c:pt idx="69">
                  <c:v>3944</c:v>
                </c:pt>
                <c:pt idx="70">
                  <c:v>3956</c:v>
                </c:pt>
                <c:pt idx="71">
                  <c:v>3968</c:v>
                </c:pt>
                <c:pt idx="72">
                  <c:v>3971</c:v>
                </c:pt>
                <c:pt idx="73">
                  <c:v>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2-4CAF-8E41-2E75B54C2EDF}"/>
            </c:ext>
          </c:extLst>
        </c:ser>
        <c:ser>
          <c:idx val="31"/>
          <c:order val="30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dag'!$BE$3:$BE$79</c:f>
              <c:numCache>
                <c:formatCode>0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1648</c:v>
                </c:pt>
                <c:pt idx="36">
                  <c:v>1758</c:v>
                </c:pt>
                <c:pt idx="37">
                  <c:v>1840</c:v>
                </c:pt>
                <c:pt idx="38">
                  <c:v>1927</c:v>
                </c:pt>
                <c:pt idx="39">
                  <c:v>2015</c:v>
                </c:pt>
                <c:pt idx="40">
                  <c:v>2099</c:v>
                </c:pt>
                <c:pt idx="41">
                  <c:v>2161</c:v>
                </c:pt>
                <c:pt idx="42">
                  <c:v>2238</c:v>
                </c:pt>
                <c:pt idx="43">
                  <c:v>2324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2634</c:v>
                </c:pt>
                <c:pt idx="48">
                  <c:v>2713</c:v>
                </c:pt>
                <c:pt idx="49">
                  <c:v>2795</c:v>
                </c:pt>
                <c:pt idx="50">
                  <c:v>2873</c:v>
                </c:pt>
                <c:pt idx="51">
                  <c:v>2950</c:v>
                </c:pt>
                <c:pt idx="52">
                  <c:v>3022</c:v>
                </c:pt>
                <c:pt idx="53">
                  <c:v>3097</c:v>
                </c:pt>
                <c:pt idx="54">
                  <c:v>3178</c:v>
                </c:pt>
                <c:pt idx="55">
                  <c:v>3247</c:v>
                </c:pt>
                <c:pt idx="56">
                  <c:v>3320</c:v>
                </c:pt>
                <c:pt idx="57">
                  <c:v>3400</c:v>
                </c:pt>
                <c:pt idx="58">
                  <c:v>3461</c:v>
                </c:pt>
                <c:pt idx="59">
                  <c:v>3525</c:v>
                </c:pt>
                <c:pt idx="60">
                  <c:v>3597</c:v>
                </c:pt>
                <c:pt idx="61">
                  <c:v>3659</c:v>
                </c:pt>
                <c:pt idx="62">
                  <c:v>3716</c:v>
                </c:pt>
                <c:pt idx="63">
                  <c:v>3763</c:v>
                </c:pt>
                <c:pt idx="64">
                  <c:v>3805</c:v>
                </c:pt>
                <c:pt idx="65">
                  <c:v>3855</c:v>
                </c:pt>
                <c:pt idx="66">
                  <c:v>3891</c:v>
                </c:pt>
                <c:pt idx="67">
                  <c:v>3932</c:v>
                </c:pt>
                <c:pt idx="68">
                  <c:v>3976</c:v>
                </c:pt>
                <c:pt idx="69">
                  <c:v>3997</c:v>
                </c:pt>
                <c:pt idx="70">
                  <c:v>4023</c:v>
                </c:pt>
                <c:pt idx="71">
                  <c:v>4049</c:v>
                </c:pt>
                <c:pt idx="72">
                  <c:v>4069</c:v>
                </c:pt>
                <c:pt idx="73">
                  <c:v>4084</c:v>
                </c:pt>
                <c:pt idx="74">
                  <c:v>4092</c:v>
                </c:pt>
                <c:pt idx="75">
                  <c:v>4104</c:v>
                </c:pt>
                <c:pt idx="76">
                  <c:v>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2-4CAF-8E41-2E75B54C2EDF}"/>
            </c:ext>
          </c:extLst>
        </c:ser>
        <c:ser>
          <c:idx val="32"/>
          <c:order val="3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dag'!$BB$3:$BB$94</c:f>
              <c:numCache>
                <c:formatCode>0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1648</c:v>
                </c:pt>
                <c:pt idx="36">
                  <c:v>1758</c:v>
                </c:pt>
                <c:pt idx="37">
                  <c:v>1840</c:v>
                </c:pt>
                <c:pt idx="38">
                  <c:v>1927</c:v>
                </c:pt>
                <c:pt idx="39">
                  <c:v>2015</c:v>
                </c:pt>
                <c:pt idx="40">
                  <c:v>2099</c:v>
                </c:pt>
                <c:pt idx="41">
                  <c:v>2161</c:v>
                </c:pt>
                <c:pt idx="42">
                  <c:v>2238</c:v>
                </c:pt>
                <c:pt idx="43">
                  <c:v>2324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2634</c:v>
                </c:pt>
                <c:pt idx="48">
                  <c:v>2713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3024</c:v>
                </c:pt>
                <c:pt idx="53">
                  <c:v>3098</c:v>
                </c:pt>
                <c:pt idx="54">
                  <c:v>3180</c:v>
                </c:pt>
                <c:pt idx="55">
                  <c:v>3249</c:v>
                </c:pt>
                <c:pt idx="56">
                  <c:v>3322</c:v>
                </c:pt>
                <c:pt idx="57">
                  <c:v>3402</c:v>
                </c:pt>
                <c:pt idx="58">
                  <c:v>3462</c:v>
                </c:pt>
                <c:pt idx="59">
                  <c:v>3527</c:v>
                </c:pt>
                <c:pt idx="60">
                  <c:v>3599</c:v>
                </c:pt>
                <c:pt idx="61">
                  <c:v>3660</c:v>
                </c:pt>
                <c:pt idx="62">
                  <c:v>3718</c:v>
                </c:pt>
                <c:pt idx="63">
                  <c:v>3768</c:v>
                </c:pt>
                <c:pt idx="64">
                  <c:v>3812</c:v>
                </c:pt>
                <c:pt idx="65">
                  <c:v>3865</c:v>
                </c:pt>
                <c:pt idx="66">
                  <c:v>3905</c:v>
                </c:pt>
                <c:pt idx="67">
                  <c:v>3954</c:v>
                </c:pt>
                <c:pt idx="68">
                  <c:v>4010</c:v>
                </c:pt>
                <c:pt idx="69">
                  <c:v>4041</c:v>
                </c:pt>
                <c:pt idx="70">
                  <c:v>4072</c:v>
                </c:pt>
                <c:pt idx="71">
                  <c:v>4105</c:v>
                </c:pt>
                <c:pt idx="72">
                  <c:v>4130</c:v>
                </c:pt>
                <c:pt idx="73">
                  <c:v>4157</c:v>
                </c:pt>
                <c:pt idx="74">
                  <c:v>4174</c:v>
                </c:pt>
                <c:pt idx="75">
                  <c:v>4190</c:v>
                </c:pt>
                <c:pt idx="76">
                  <c:v>4200</c:v>
                </c:pt>
                <c:pt idx="77">
                  <c:v>4201</c:v>
                </c:pt>
                <c:pt idx="91">
                  <c:v>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2-4CAF-8E41-2E75B54C2EDF}"/>
            </c:ext>
          </c:extLst>
        </c:ser>
        <c:ser>
          <c:idx val="12"/>
          <c:order val="32"/>
          <c:tx>
            <c:v>14 Day mean backlog</c:v>
          </c:tx>
          <c:spPr>
            <a:ln w="19050" cap="rnd">
              <a:solidFill>
                <a:schemeClr val="accent4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'Antal avlidna per dag'!$GV$3:$GV$86</c:f>
              <c:numCache>
                <c:formatCode>0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534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1925</c:v>
                </c:pt>
                <c:pt idx="39">
                  <c:v>2013</c:v>
                </c:pt>
                <c:pt idx="40">
                  <c:v>2098</c:v>
                </c:pt>
                <c:pt idx="41">
                  <c:v>2160</c:v>
                </c:pt>
                <c:pt idx="42">
                  <c:v>2237</c:v>
                </c:pt>
                <c:pt idx="43">
                  <c:v>2323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2633</c:v>
                </c:pt>
                <c:pt idx="48">
                  <c:v>2715</c:v>
                </c:pt>
                <c:pt idx="49">
                  <c:v>2797</c:v>
                </c:pt>
                <c:pt idx="50">
                  <c:v>2875</c:v>
                </c:pt>
                <c:pt idx="51">
                  <c:v>2953</c:v>
                </c:pt>
                <c:pt idx="52">
                  <c:v>3026</c:v>
                </c:pt>
                <c:pt idx="53">
                  <c:v>3101</c:v>
                </c:pt>
                <c:pt idx="54">
                  <c:v>3184</c:v>
                </c:pt>
                <c:pt idx="55">
                  <c:v>3255</c:v>
                </c:pt>
                <c:pt idx="56">
                  <c:v>3328</c:v>
                </c:pt>
                <c:pt idx="57">
                  <c:v>3408</c:v>
                </c:pt>
                <c:pt idx="58">
                  <c:v>3468</c:v>
                </c:pt>
                <c:pt idx="59">
                  <c:v>3534</c:v>
                </c:pt>
                <c:pt idx="60">
                  <c:v>3608</c:v>
                </c:pt>
                <c:pt idx="61">
                  <c:v>3672</c:v>
                </c:pt>
                <c:pt idx="62">
                  <c:v>3732</c:v>
                </c:pt>
                <c:pt idx="63">
                  <c:v>3783</c:v>
                </c:pt>
                <c:pt idx="64">
                  <c:v>3829</c:v>
                </c:pt>
                <c:pt idx="65">
                  <c:v>3887.0714285714284</c:v>
                </c:pt>
                <c:pt idx="66">
                  <c:v>3934.4285714285711</c:v>
                </c:pt>
                <c:pt idx="67">
                  <c:v>3987.9999999999995</c:v>
                </c:pt>
                <c:pt idx="68">
                  <c:v>4048.9999999999995</c:v>
                </c:pt>
                <c:pt idx="69">
                  <c:v>4087.1428571428569</c:v>
                </c:pt>
                <c:pt idx="70">
                  <c:v>4141.3571428571422</c:v>
                </c:pt>
                <c:pt idx="71">
                  <c:v>4195.3571428571422</c:v>
                </c:pt>
                <c:pt idx="72">
                  <c:v>4251.8571428571422</c:v>
                </c:pt>
                <c:pt idx="73">
                  <c:v>4311.7142857142853</c:v>
                </c:pt>
                <c:pt idx="74">
                  <c:v>4357.8571428571422</c:v>
                </c:pt>
                <c:pt idx="75">
                  <c:v>4407.9285714285706</c:v>
                </c:pt>
                <c:pt idx="76">
                  <c:v>4444.4999999999991</c:v>
                </c:pt>
                <c:pt idx="77">
                  <c:v>4496.9285714285706</c:v>
                </c:pt>
                <c:pt idx="78">
                  <c:v>4551.4999999999991</c:v>
                </c:pt>
                <c:pt idx="79">
                  <c:v>4610.4285714285706</c:v>
                </c:pt>
                <c:pt idx="80">
                  <c:v>4668.0714285714275</c:v>
                </c:pt>
                <c:pt idx="81">
                  <c:v>4737.9999999999991</c:v>
                </c:pt>
                <c:pt idx="82">
                  <c:v>4807.2857142857138</c:v>
                </c:pt>
                <c:pt idx="83">
                  <c:v>4872.1428571428569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2-4CAF-8E41-2E75B54C2ED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dag'!$AY$3:$AY$81</c:f>
              <c:numCache>
                <c:formatCode>0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1441</c:v>
                </c:pt>
                <c:pt idx="34">
                  <c:v>1532</c:v>
                </c:pt>
                <c:pt idx="35">
                  <c:v>1647</c:v>
                </c:pt>
                <c:pt idx="36">
                  <c:v>1757</c:v>
                </c:pt>
                <c:pt idx="37">
                  <c:v>1839</c:v>
                </c:pt>
                <c:pt idx="38">
                  <c:v>1926</c:v>
                </c:pt>
                <c:pt idx="39">
                  <c:v>2014</c:v>
                </c:pt>
                <c:pt idx="40">
                  <c:v>2098</c:v>
                </c:pt>
                <c:pt idx="41">
                  <c:v>2160</c:v>
                </c:pt>
                <c:pt idx="42">
                  <c:v>2237</c:v>
                </c:pt>
                <c:pt idx="43">
                  <c:v>2323</c:v>
                </c:pt>
                <c:pt idx="44">
                  <c:v>2411</c:v>
                </c:pt>
                <c:pt idx="45">
                  <c:v>2484</c:v>
                </c:pt>
                <c:pt idx="46">
                  <c:v>2559</c:v>
                </c:pt>
                <c:pt idx="47">
                  <c:v>2633</c:v>
                </c:pt>
                <c:pt idx="48">
                  <c:v>2713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3024</c:v>
                </c:pt>
                <c:pt idx="53">
                  <c:v>3098</c:v>
                </c:pt>
                <c:pt idx="54">
                  <c:v>3180</c:v>
                </c:pt>
                <c:pt idx="55">
                  <c:v>3250</c:v>
                </c:pt>
                <c:pt idx="56">
                  <c:v>3323</c:v>
                </c:pt>
                <c:pt idx="57">
                  <c:v>3403</c:v>
                </c:pt>
                <c:pt idx="58">
                  <c:v>3463</c:v>
                </c:pt>
                <c:pt idx="59">
                  <c:v>3528</c:v>
                </c:pt>
                <c:pt idx="60">
                  <c:v>3600</c:v>
                </c:pt>
                <c:pt idx="61">
                  <c:v>3662</c:v>
                </c:pt>
                <c:pt idx="62">
                  <c:v>3720</c:v>
                </c:pt>
                <c:pt idx="63">
                  <c:v>3770</c:v>
                </c:pt>
                <c:pt idx="64">
                  <c:v>3814</c:v>
                </c:pt>
                <c:pt idx="65">
                  <c:v>3868</c:v>
                </c:pt>
                <c:pt idx="66">
                  <c:v>3912</c:v>
                </c:pt>
                <c:pt idx="67">
                  <c:v>3963</c:v>
                </c:pt>
                <c:pt idx="68">
                  <c:v>4020</c:v>
                </c:pt>
                <c:pt idx="69">
                  <c:v>4053</c:v>
                </c:pt>
                <c:pt idx="70">
                  <c:v>4092</c:v>
                </c:pt>
                <c:pt idx="71">
                  <c:v>4130</c:v>
                </c:pt>
                <c:pt idx="72">
                  <c:v>4161</c:v>
                </c:pt>
                <c:pt idx="73">
                  <c:v>4192</c:v>
                </c:pt>
                <c:pt idx="74">
                  <c:v>4211</c:v>
                </c:pt>
                <c:pt idx="75">
                  <c:v>4230</c:v>
                </c:pt>
                <c:pt idx="76">
                  <c:v>4245</c:v>
                </c:pt>
                <c:pt idx="77">
                  <c:v>4252</c:v>
                </c:pt>
                <c:pt idx="78">
                  <c:v>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E-47E3-AA51-570CB0EAF238}"/>
            </c:ext>
          </c:extLst>
        </c:ser>
        <c:ser>
          <c:idx val="34"/>
          <c:order val="34"/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dag'!$AV$3:$AV$82</c:f>
              <c:numCache>
                <c:formatCode>0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1926</c:v>
                </c:pt>
                <c:pt idx="39">
                  <c:v>2014</c:v>
                </c:pt>
                <c:pt idx="40">
                  <c:v>2098</c:v>
                </c:pt>
                <c:pt idx="41">
                  <c:v>2160</c:v>
                </c:pt>
                <c:pt idx="42">
                  <c:v>2237</c:v>
                </c:pt>
                <c:pt idx="43">
                  <c:v>2323</c:v>
                </c:pt>
                <c:pt idx="44">
                  <c:v>2411</c:v>
                </c:pt>
                <c:pt idx="45">
                  <c:v>2484</c:v>
                </c:pt>
                <c:pt idx="46">
                  <c:v>2559</c:v>
                </c:pt>
                <c:pt idx="47">
                  <c:v>2633</c:v>
                </c:pt>
                <c:pt idx="48">
                  <c:v>2714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3025</c:v>
                </c:pt>
                <c:pt idx="53">
                  <c:v>3099</c:v>
                </c:pt>
                <c:pt idx="54">
                  <c:v>3181</c:v>
                </c:pt>
                <c:pt idx="55">
                  <c:v>3252</c:v>
                </c:pt>
                <c:pt idx="56">
                  <c:v>3325</c:v>
                </c:pt>
                <c:pt idx="57">
                  <c:v>3405</c:v>
                </c:pt>
                <c:pt idx="58">
                  <c:v>3465</c:v>
                </c:pt>
                <c:pt idx="59">
                  <c:v>3530</c:v>
                </c:pt>
                <c:pt idx="60">
                  <c:v>3603</c:v>
                </c:pt>
                <c:pt idx="61">
                  <c:v>3666</c:v>
                </c:pt>
                <c:pt idx="62">
                  <c:v>3723</c:v>
                </c:pt>
                <c:pt idx="63">
                  <c:v>3774</c:v>
                </c:pt>
                <c:pt idx="64">
                  <c:v>3818</c:v>
                </c:pt>
                <c:pt idx="65">
                  <c:v>3874</c:v>
                </c:pt>
                <c:pt idx="66">
                  <c:v>3919</c:v>
                </c:pt>
                <c:pt idx="67">
                  <c:v>3972</c:v>
                </c:pt>
                <c:pt idx="68">
                  <c:v>4029</c:v>
                </c:pt>
                <c:pt idx="69">
                  <c:v>4067</c:v>
                </c:pt>
                <c:pt idx="70">
                  <c:v>4116</c:v>
                </c:pt>
                <c:pt idx="71">
                  <c:v>4162</c:v>
                </c:pt>
                <c:pt idx="72">
                  <c:v>4211</c:v>
                </c:pt>
                <c:pt idx="73">
                  <c:v>4250</c:v>
                </c:pt>
                <c:pt idx="74">
                  <c:v>4277</c:v>
                </c:pt>
                <c:pt idx="75">
                  <c:v>4300</c:v>
                </c:pt>
                <c:pt idx="76">
                  <c:v>4315</c:v>
                </c:pt>
                <c:pt idx="77">
                  <c:v>4328</c:v>
                </c:pt>
                <c:pt idx="78">
                  <c:v>4333</c:v>
                </c:pt>
                <c:pt idx="79">
                  <c:v>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C-4D25-8477-D78585FEFF33}"/>
            </c:ext>
          </c:extLst>
        </c:ser>
        <c:ser>
          <c:idx val="35"/>
          <c:order val="35"/>
          <c:spPr>
            <a:ln w="28575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dag'!$AS$3:$AS$82</c:f>
              <c:numCache>
                <c:formatCode>0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1926</c:v>
                </c:pt>
                <c:pt idx="39">
                  <c:v>2014</c:v>
                </c:pt>
                <c:pt idx="40">
                  <c:v>2098</c:v>
                </c:pt>
                <c:pt idx="41">
                  <c:v>2160</c:v>
                </c:pt>
                <c:pt idx="42">
                  <c:v>2237</c:v>
                </c:pt>
                <c:pt idx="43">
                  <c:v>2323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2633</c:v>
                </c:pt>
                <c:pt idx="48">
                  <c:v>2714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3025</c:v>
                </c:pt>
                <c:pt idx="53">
                  <c:v>3099</c:v>
                </c:pt>
                <c:pt idx="54">
                  <c:v>3183</c:v>
                </c:pt>
                <c:pt idx="55">
                  <c:v>3254</c:v>
                </c:pt>
                <c:pt idx="56">
                  <c:v>3327</c:v>
                </c:pt>
                <c:pt idx="57">
                  <c:v>3407</c:v>
                </c:pt>
                <c:pt idx="58">
                  <c:v>3467</c:v>
                </c:pt>
                <c:pt idx="59">
                  <c:v>3532</c:v>
                </c:pt>
                <c:pt idx="60">
                  <c:v>3605</c:v>
                </c:pt>
                <c:pt idx="61">
                  <c:v>3669</c:v>
                </c:pt>
                <c:pt idx="62">
                  <c:v>3727</c:v>
                </c:pt>
                <c:pt idx="63">
                  <c:v>3778</c:v>
                </c:pt>
                <c:pt idx="64">
                  <c:v>3822</c:v>
                </c:pt>
                <c:pt idx="65">
                  <c:v>3880</c:v>
                </c:pt>
                <c:pt idx="66">
                  <c:v>3925</c:v>
                </c:pt>
                <c:pt idx="67">
                  <c:v>3978</c:v>
                </c:pt>
                <c:pt idx="68">
                  <c:v>4036</c:v>
                </c:pt>
                <c:pt idx="69">
                  <c:v>4074</c:v>
                </c:pt>
                <c:pt idx="70">
                  <c:v>4124</c:v>
                </c:pt>
                <c:pt idx="71">
                  <c:v>4174</c:v>
                </c:pt>
                <c:pt idx="72">
                  <c:v>4225</c:v>
                </c:pt>
                <c:pt idx="73">
                  <c:v>4274</c:v>
                </c:pt>
                <c:pt idx="74">
                  <c:v>4308</c:v>
                </c:pt>
                <c:pt idx="75">
                  <c:v>4335</c:v>
                </c:pt>
                <c:pt idx="76">
                  <c:v>4350</c:v>
                </c:pt>
                <c:pt idx="77">
                  <c:v>4368</c:v>
                </c:pt>
                <c:pt idx="78">
                  <c:v>4379</c:v>
                </c:pt>
                <c:pt idx="79">
                  <c:v>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C-444D-B872-B871A5877FC9}"/>
            </c:ext>
          </c:extLst>
        </c:ser>
        <c:ser>
          <c:idx val="36"/>
          <c:order val="36"/>
          <c:spPr>
            <a:ln w="28575" cap="rnd">
              <a:solidFill>
                <a:srgbClr val="7030A0">
                  <a:alpha val="56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dag'!$AM$3:$AM$85</c:f>
              <c:numCache>
                <c:formatCode>0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1925</c:v>
                </c:pt>
                <c:pt idx="39">
                  <c:v>2013</c:v>
                </c:pt>
                <c:pt idx="40">
                  <c:v>2097</c:v>
                </c:pt>
                <c:pt idx="41">
                  <c:v>2159</c:v>
                </c:pt>
                <c:pt idx="42">
                  <c:v>2236</c:v>
                </c:pt>
                <c:pt idx="43">
                  <c:v>2322</c:v>
                </c:pt>
                <c:pt idx="44">
                  <c:v>2411</c:v>
                </c:pt>
                <c:pt idx="45">
                  <c:v>2484</c:v>
                </c:pt>
                <c:pt idx="46">
                  <c:v>2559</c:v>
                </c:pt>
                <c:pt idx="47">
                  <c:v>2632</c:v>
                </c:pt>
                <c:pt idx="48">
                  <c:v>2714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3025</c:v>
                </c:pt>
                <c:pt idx="53">
                  <c:v>3099</c:v>
                </c:pt>
                <c:pt idx="54">
                  <c:v>3183</c:v>
                </c:pt>
                <c:pt idx="55">
                  <c:v>3254</c:v>
                </c:pt>
                <c:pt idx="56">
                  <c:v>3327</c:v>
                </c:pt>
                <c:pt idx="57">
                  <c:v>3407</c:v>
                </c:pt>
                <c:pt idx="58">
                  <c:v>3467</c:v>
                </c:pt>
                <c:pt idx="59">
                  <c:v>3533</c:v>
                </c:pt>
                <c:pt idx="60">
                  <c:v>3606</c:v>
                </c:pt>
                <c:pt idx="61">
                  <c:v>3670</c:v>
                </c:pt>
                <c:pt idx="62">
                  <c:v>3729</c:v>
                </c:pt>
                <c:pt idx="63">
                  <c:v>3780</c:v>
                </c:pt>
                <c:pt idx="64">
                  <c:v>3824</c:v>
                </c:pt>
                <c:pt idx="65">
                  <c:v>3882</c:v>
                </c:pt>
                <c:pt idx="66">
                  <c:v>3928</c:v>
                </c:pt>
                <c:pt idx="67">
                  <c:v>3981</c:v>
                </c:pt>
                <c:pt idx="68">
                  <c:v>4040</c:v>
                </c:pt>
                <c:pt idx="69">
                  <c:v>4077</c:v>
                </c:pt>
                <c:pt idx="70">
                  <c:v>4129</c:v>
                </c:pt>
                <c:pt idx="71">
                  <c:v>4179</c:v>
                </c:pt>
                <c:pt idx="72">
                  <c:v>4231</c:v>
                </c:pt>
                <c:pt idx="73">
                  <c:v>4280</c:v>
                </c:pt>
                <c:pt idx="74">
                  <c:v>4314</c:v>
                </c:pt>
                <c:pt idx="75">
                  <c:v>4344</c:v>
                </c:pt>
                <c:pt idx="76">
                  <c:v>4361</c:v>
                </c:pt>
                <c:pt idx="77">
                  <c:v>4384</c:v>
                </c:pt>
                <c:pt idx="78">
                  <c:v>4400</c:v>
                </c:pt>
                <c:pt idx="79">
                  <c:v>4419</c:v>
                </c:pt>
                <c:pt idx="80">
                  <c:v>4433</c:v>
                </c:pt>
                <c:pt idx="81">
                  <c:v>4444</c:v>
                </c:pt>
                <c:pt idx="82">
                  <c:v>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B-4DB3-8E0D-1753ACA7DD9B}"/>
            </c:ext>
          </c:extLst>
        </c:ser>
        <c:ser>
          <c:idx val="37"/>
          <c:order val="37"/>
          <c:spPr>
            <a:ln w="28575" cap="rnd">
              <a:solidFill>
                <a:srgbClr val="00FA71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dag'!$AJ$3:$AJ$87</c:f>
              <c:numCache>
                <c:formatCode>0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534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1925</c:v>
                </c:pt>
                <c:pt idx="39">
                  <c:v>2013</c:v>
                </c:pt>
                <c:pt idx="40">
                  <c:v>2097</c:v>
                </c:pt>
                <c:pt idx="41">
                  <c:v>2159</c:v>
                </c:pt>
                <c:pt idx="42">
                  <c:v>2236</c:v>
                </c:pt>
                <c:pt idx="43">
                  <c:v>2322</c:v>
                </c:pt>
                <c:pt idx="44">
                  <c:v>2411</c:v>
                </c:pt>
                <c:pt idx="45">
                  <c:v>2484</c:v>
                </c:pt>
                <c:pt idx="46">
                  <c:v>2559</c:v>
                </c:pt>
                <c:pt idx="47">
                  <c:v>2632</c:v>
                </c:pt>
                <c:pt idx="48">
                  <c:v>2714</c:v>
                </c:pt>
                <c:pt idx="49">
                  <c:v>2796</c:v>
                </c:pt>
                <c:pt idx="50">
                  <c:v>2874</c:v>
                </c:pt>
                <c:pt idx="51">
                  <c:v>2952</c:v>
                </c:pt>
                <c:pt idx="52">
                  <c:v>3025</c:v>
                </c:pt>
                <c:pt idx="53">
                  <c:v>3099</c:v>
                </c:pt>
                <c:pt idx="54">
                  <c:v>3183</c:v>
                </c:pt>
                <c:pt idx="55">
                  <c:v>3254</c:v>
                </c:pt>
                <c:pt idx="56">
                  <c:v>3327</c:v>
                </c:pt>
                <c:pt idx="57">
                  <c:v>3407</c:v>
                </c:pt>
                <c:pt idx="58">
                  <c:v>3467</c:v>
                </c:pt>
                <c:pt idx="59">
                  <c:v>3533</c:v>
                </c:pt>
                <c:pt idx="60">
                  <c:v>3607</c:v>
                </c:pt>
                <c:pt idx="61">
                  <c:v>3671</c:v>
                </c:pt>
                <c:pt idx="62">
                  <c:v>3730</c:v>
                </c:pt>
                <c:pt idx="63">
                  <c:v>3781</c:v>
                </c:pt>
                <c:pt idx="64">
                  <c:v>3827</c:v>
                </c:pt>
                <c:pt idx="65">
                  <c:v>3885</c:v>
                </c:pt>
                <c:pt idx="66">
                  <c:v>3931</c:v>
                </c:pt>
                <c:pt idx="67">
                  <c:v>3984</c:v>
                </c:pt>
                <c:pt idx="68">
                  <c:v>4043</c:v>
                </c:pt>
                <c:pt idx="69">
                  <c:v>4080</c:v>
                </c:pt>
                <c:pt idx="70">
                  <c:v>4133</c:v>
                </c:pt>
                <c:pt idx="71">
                  <c:v>4185</c:v>
                </c:pt>
                <c:pt idx="72">
                  <c:v>4238</c:v>
                </c:pt>
                <c:pt idx="73">
                  <c:v>4291</c:v>
                </c:pt>
                <c:pt idx="74">
                  <c:v>4328</c:v>
                </c:pt>
                <c:pt idx="75">
                  <c:v>4368</c:v>
                </c:pt>
                <c:pt idx="76">
                  <c:v>4393</c:v>
                </c:pt>
                <c:pt idx="77">
                  <c:v>4429</c:v>
                </c:pt>
                <c:pt idx="78">
                  <c:v>4451</c:v>
                </c:pt>
                <c:pt idx="79">
                  <c:v>4473</c:v>
                </c:pt>
                <c:pt idx="80">
                  <c:v>4491</c:v>
                </c:pt>
                <c:pt idx="81">
                  <c:v>4508</c:v>
                </c:pt>
                <c:pt idx="82">
                  <c:v>4523</c:v>
                </c:pt>
                <c:pt idx="83">
                  <c:v>4530</c:v>
                </c:pt>
                <c:pt idx="84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B-4DB3-8E0D-1753ACA7DD9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dag'!$AD$3:$AD$94</c:f>
              <c:numCache>
                <c:formatCode>0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534</c:v>
                </c:pt>
                <c:pt idx="24">
                  <c:v>604</c:v>
                </c:pt>
                <c:pt idx="25">
                  <c:v>690</c:v>
                </c:pt>
                <c:pt idx="26">
                  <c:v>780</c:v>
                </c:pt>
                <c:pt idx="27">
                  <c:v>864</c:v>
                </c:pt>
                <c:pt idx="28">
                  <c:v>979</c:v>
                </c:pt>
                <c:pt idx="29">
                  <c:v>1065</c:v>
                </c:pt>
                <c:pt idx="30">
                  <c:v>1155</c:v>
                </c:pt>
                <c:pt idx="31">
                  <c:v>1258</c:v>
                </c:pt>
                <c:pt idx="32">
                  <c:v>1355</c:v>
                </c:pt>
                <c:pt idx="33">
                  <c:v>1440</c:v>
                </c:pt>
                <c:pt idx="34">
                  <c:v>1531</c:v>
                </c:pt>
                <c:pt idx="35">
                  <c:v>1646</c:v>
                </c:pt>
                <c:pt idx="36">
                  <c:v>1757</c:v>
                </c:pt>
                <c:pt idx="37">
                  <c:v>1839</c:v>
                </c:pt>
                <c:pt idx="38">
                  <c:v>1925</c:v>
                </c:pt>
                <c:pt idx="39">
                  <c:v>2013</c:v>
                </c:pt>
                <c:pt idx="40">
                  <c:v>2098</c:v>
                </c:pt>
                <c:pt idx="41">
                  <c:v>2160</c:v>
                </c:pt>
                <c:pt idx="42">
                  <c:v>2237</c:v>
                </c:pt>
                <c:pt idx="43">
                  <c:v>2323</c:v>
                </c:pt>
                <c:pt idx="44">
                  <c:v>2412</c:v>
                </c:pt>
                <c:pt idx="45">
                  <c:v>2485</c:v>
                </c:pt>
                <c:pt idx="46">
                  <c:v>2560</c:v>
                </c:pt>
                <c:pt idx="47">
                  <c:v>2633</c:v>
                </c:pt>
                <c:pt idx="48">
                  <c:v>2715</c:v>
                </c:pt>
                <c:pt idx="49">
                  <c:v>2797</c:v>
                </c:pt>
                <c:pt idx="50">
                  <c:v>2875</c:v>
                </c:pt>
                <c:pt idx="51">
                  <c:v>2953</c:v>
                </c:pt>
                <c:pt idx="52">
                  <c:v>3026</c:v>
                </c:pt>
                <c:pt idx="53">
                  <c:v>3101</c:v>
                </c:pt>
                <c:pt idx="54">
                  <c:v>3184</c:v>
                </c:pt>
                <c:pt idx="55">
                  <c:v>3255</c:v>
                </c:pt>
                <c:pt idx="56">
                  <c:v>3328</c:v>
                </c:pt>
                <c:pt idx="57">
                  <c:v>3408</c:v>
                </c:pt>
                <c:pt idx="58">
                  <c:v>3468</c:v>
                </c:pt>
                <c:pt idx="59">
                  <c:v>3534</c:v>
                </c:pt>
                <c:pt idx="60">
                  <c:v>3608</c:v>
                </c:pt>
                <c:pt idx="61">
                  <c:v>3672</c:v>
                </c:pt>
                <c:pt idx="62">
                  <c:v>3732</c:v>
                </c:pt>
                <c:pt idx="63">
                  <c:v>3783</c:v>
                </c:pt>
                <c:pt idx="64">
                  <c:v>3829</c:v>
                </c:pt>
                <c:pt idx="65">
                  <c:v>3887</c:v>
                </c:pt>
                <c:pt idx="66">
                  <c:v>3934</c:v>
                </c:pt>
                <c:pt idx="67">
                  <c:v>3987</c:v>
                </c:pt>
                <c:pt idx="68">
                  <c:v>4047</c:v>
                </c:pt>
                <c:pt idx="69">
                  <c:v>4084</c:v>
                </c:pt>
                <c:pt idx="70">
                  <c:v>4137</c:v>
                </c:pt>
                <c:pt idx="71">
                  <c:v>4189</c:v>
                </c:pt>
                <c:pt idx="72">
                  <c:v>4243</c:v>
                </c:pt>
                <c:pt idx="73">
                  <c:v>4299</c:v>
                </c:pt>
                <c:pt idx="74">
                  <c:v>4339</c:v>
                </c:pt>
                <c:pt idx="75">
                  <c:v>4381</c:v>
                </c:pt>
                <c:pt idx="76">
                  <c:v>4407</c:v>
                </c:pt>
                <c:pt idx="77">
                  <c:v>4445</c:v>
                </c:pt>
                <c:pt idx="78">
                  <c:v>4479</c:v>
                </c:pt>
                <c:pt idx="79">
                  <c:v>4511</c:v>
                </c:pt>
                <c:pt idx="80">
                  <c:v>4537</c:v>
                </c:pt>
                <c:pt idx="81">
                  <c:v>4570</c:v>
                </c:pt>
                <c:pt idx="82">
                  <c:v>4597</c:v>
                </c:pt>
                <c:pt idx="83">
                  <c:v>4615</c:v>
                </c:pt>
                <c:pt idx="84">
                  <c:v>4621</c:v>
                </c:pt>
                <c:pt idx="85">
                  <c:v>4629</c:v>
                </c:pt>
                <c:pt idx="91">
                  <c:v>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46C7-B0D3-F9932E6C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56495"/>
        <c:axId val="1015568447"/>
      </c:lineChart>
      <c:dateAx>
        <c:axId val="430552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36063"/>
        <c:crosses val="autoZero"/>
        <c:auto val="1"/>
        <c:lblOffset val="100"/>
        <c:baseTimeUnit val="days"/>
      </c:dateAx>
      <c:valAx>
        <c:axId val="4260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2863"/>
        <c:crosses val="autoZero"/>
        <c:crossBetween val="between"/>
      </c:valAx>
      <c:valAx>
        <c:axId val="101556844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4356495"/>
        <c:crosses val="max"/>
        <c:crossBetween val="between"/>
      </c:valAx>
      <c:catAx>
        <c:axId val="944356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0155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, deaths/day added 1-21 days after present</a:t>
            </a:r>
          </a:p>
        </c:rich>
      </c:tx>
      <c:layout>
        <c:manualLayout>
          <c:xMode val="edge"/>
          <c:yMode val="edge"/>
          <c:x val="0.16768778014622729"/>
          <c:y val="3.4812332063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65157944756346E-2"/>
          <c:y val="0.24615753895084713"/>
          <c:w val="0.91733484205524363"/>
          <c:h val="0.627722892617511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dag'!$ES$23:$ES$43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20</c:v>
                </c:pt>
                <c:pt idx="16">
                  <c:v>15</c:v>
                </c:pt>
                <c:pt idx="17">
                  <c:v>19</c:v>
                </c:pt>
                <c:pt idx="18">
                  <c:v>32</c:v>
                </c:pt>
                <c:pt idx="19">
                  <c:v>26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4-4430-8AFE-D429419B4F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dag'!$EV$22:$EV$42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4-4430-8AFE-D429419B4F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dag'!$FB$20:$FB$40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10</c:v>
                </c:pt>
                <c:pt idx="19">
                  <c:v>21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4-4430-8AFE-D429419B4F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dag'!$FH$18:$FH$38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4-4430-8AFE-D429419B4F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dag'!$FN$16:$FN$36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-3</c:v>
                </c:pt>
                <c:pt idx="14">
                  <c:v>5</c:v>
                </c:pt>
                <c:pt idx="15">
                  <c:v>7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4-4430-8AFE-D429419B4FF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dag'!$EP$24:$EP$44</c:f>
              <c:numCache>
                <c:formatCode>0</c:formatCode>
                <c:ptCount val="21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19</c:v>
                </c:pt>
                <c:pt idx="15">
                  <c:v>18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25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D-41BC-A277-FB811CA01DD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dag'!$EJ$26:$EJ$46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16</c:v>
                </c:pt>
                <c:pt idx="17">
                  <c:v>16</c:v>
                </c:pt>
                <c:pt idx="18">
                  <c:v>20</c:v>
                </c:pt>
                <c:pt idx="19">
                  <c:v>17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40AE-B727-F63EF0E127A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dag'!$EG$29:$EG$49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21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4-40AE-B727-F63EF0E127A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dag'!$ED$30:$ED$50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17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A-40E9-8E83-AA66C1A0F15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dag'!$EA$31:$EA$51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14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A-40E9-8E83-AA66C1A0F15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dag'!$DX$32:$DX$52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21</c:v>
                </c:pt>
                <c:pt idx="16">
                  <c:v>9</c:v>
                </c:pt>
                <c:pt idx="17">
                  <c:v>7</c:v>
                </c:pt>
                <c:pt idx="18">
                  <c:v>14</c:v>
                </c:pt>
                <c:pt idx="19">
                  <c:v>17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A-40E9-8E83-AA66C1A0F15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dag'!$DU$33:$DU$53</c:f>
              <c:numCache>
                <c:formatCode>0</c:formatCode>
                <c:ptCount val="21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15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A-40E9-8E83-AA66C1A0F15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dag'!$DR$34:$DR$54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A-4B77-AF41-CA751F3EA75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dag'!$DO$36:$DO$56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11</c:v>
                </c:pt>
                <c:pt idx="18">
                  <c:v>12</c:v>
                </c:pt>
                <c:pt idx="19">
                  <c:v>18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A-4B77-AF41-CA751F3EA75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dag'!$GN$68:$GN$88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dag'!$DL$37:$DL$57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A-4B77-AF41-CA751F3EA75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dag'!$DI$38:$DI$58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A47-88B2-B2846618C8C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dag'!$EV$22:$EV$42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1B5-88CA-286F5102F08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dag'!$FB$20:$FB$40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10</c:v>
                </c:pt>
                <c:pt idx="19">
                  <c:v>21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1B5-88CA-286F5102F08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dag'!$EY$21:$EY$41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1B5-88CA-286F5102F08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dag'!$FE$19:$FE$39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4-41B5-88CA-286F5102F08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dag'!$FH$18:$FH$38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4-41B5-88CA-286F5102F08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dag'!$FK$17:$FK$37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21</c:v>
                </c:pt>
                <c:pt idx="17">
                  <c:v>24</c:v>
                </c:pt>
                <c:pt idx="18">
                  <c:v>21</c:v>
                </c:pt>
                <c:pt idx="19">
                  <c:v>24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4-41B5-88CA-286F5102F08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dag'!$FN$16:$FN$36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-3</c:v>
                </c:pt>
                <c:pt idx="14">
                  <c:v>5</c:v>
                </c:pt>
                <c:pt idx="15">
                  <c:v>7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74-41B5-88CA-286F5102F08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dag'!$FQ$15:$FQ$35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74-41B5-88CA-286F5102F08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dag'!$FT$14:$FT$34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74-41B5-88CA-286F5102F08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dag'!$FW$12:$FW$32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23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74-41B5-88CA-286F5102F08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dag'!$FZ$12:$FZ$32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20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74-41B5-88CA-286F5102F08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dag'!$GC$11:$GC$31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17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74-41B5-88CA-286F5102F08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dag'!$DF$39:$DF$59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14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1-48F8-8956-79CC40EE613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dag'!$DC$40:$DC$60</c:f>
              <c:numCache>
                <c:formatCode>General</c:formatCode>
                <c:ptCount val="21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-1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20</c:v>
                </c:pt>
                <c:pt idx="15">
                  <c:v>14</c:v>
                </c:pt>
                <c:pt idx="16">
                  <c:v>16</c:v>
                </c:pt>
                <c:pt idx="17">
                  <c:v>21</c:v>
                </c:pt>
                <c:pt idx="18">
                  <c:v>5</c:v>
                </c:pt>
                <c:pt idx="19">
                  <c:v>11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B-441A-86E0-DB1BDEA395C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dag'!$CZ$42:$CZ$62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F9-42DC-83B7-212545824C1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dag'!$CW$43:$CW$63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9-42DC-83B7-212545824C1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dag'!$CT$43:$CT$63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10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9-42DC-83B7-212545824C1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dag'!$CQ$44:$CQ$64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11</c:v>
                </c:pt>
                <c:pt idx="19">
                  <c:v>10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9-42DC-83B7-212545824C1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dag'!$CN$45:$CN$65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17</c:v>
                </c:pt>
                <c:pt idx="13">
                  <c:v>14</c:v>
                </c:pt>
                <c:pt idx="14">
                  <c:v>22</c:v>
                </c:pt>
                <c:pt idx="15">
                  <c:v>15</c:v>
                </c:pt>
                <c:pt idx="16">
                  <c:v>13</c:v>
                </c:pt>
                <c:pt idx="17">
                  <c:v>8</c:v>
                </c:pt>
                <c:pt idx="18">
                  <c:v>11</c:v>
                </c:pt>
                <c:pt idx="19">
                  <c:v>6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9-42DC-83B7-212545824C1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dag'!$CK$46:$CK$66</c:f>
              <c:numCache>
                <c:formatCode>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F9-42DC-83B7-212545824C1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dag'!$CH$47:$CH$67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16</c:v>
                </c:pt>
                <c:pt idx="14">
                  <c:v>15</c:v>
                </c:pt>
                <c:pt idx="15">
                  <c:v>9</c:v>
                </c:pt>
                <c:pt idx="16">
                  <c:v>21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E-40F5-84FE-959B7DA9CF1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dag'!$CE$48:$CE$68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F79-9716-8414A1CF4F5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dag'!$CB$50:$CB$70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F79-9716-8414A1CF4F5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dag'!$BY$51:$BY$71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12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3-4F79-9716-8414A1CF4F5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dag'!$BV$52:$BV$72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9</c:v>
                </c:pt>
                <c:pt idx="17">
                  <c:v>6</c:v>
                </c:pt>
                <c:pt idx="18">
                  <c:v>6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93-4F79-9716-8414A1CF4F5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dag'!$BS$53:$BS$73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B-49F4-AB95-EF3B7199B3A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dag'!$BP$54:$BP$74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B-49F4-AB95-EF3B7199B3A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dag'!$BM$55:$BM$75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B-49F4-AB95-EF3B7199B3A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dag'!$BJ$57:$BJ$77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-1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B-49F4-AB95-EF3B7199B3A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dag'!$BG$58:$BG$78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B-49F4-AB95-EF3B7199B3A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dag'!$BG$58:$BG$78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B-49F4-AB95-EF3B7199B3A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dag'!$BD$59:$BD$79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12</c:v>
                </c:pt>
                <c:pt idx="18">
                  <c:v>9</c:v>
                </c:pt>
                <c:pt idx="19">
                  <c:v>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B-49F4-AB95-EF3B7199B3A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dag'!$BA$60:$BA$80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8-4318-8DD0-A4DDEDC043A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dag'!$AX$61:$AX$81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8</c:v>
                </c:pt>
                <c:pt idx="14">
                  <c:v>18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0</c:v>
                </c:pt>
                <c:pt idx="19">
                  <c:v>6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4-467D-84DB-A73B0814804F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'Antal avlidna per dag'!$AU$62:$AU$82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10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7-4C83-A6A4-91DB28954E5F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'Antal avlidna per dag'!$AR$64:$AR$84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7-4C83-A6A4-91DB28954E5F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'Antal avlidna per dag'!$AO$65:$AO$85</c:f>
              <c:numCache>
                <c:formatCode>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7-4C83-A6A4-91DB28954E5F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'Antal avlidna per dag'!$AL$66:$AL$86</c:f>
              <c:numCache>
                <c:formatCode>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10</c:v>
                </c:pt>
                <c:pt idx="13">
                  <c:v>8</c:v>
                </c:pt>
                <c:pt idx="14">
                  <c:v>13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7-4C83-A6A4-91DB28954E5F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'Antal avlidna per dag'!$AI$68:$AI$88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5-4C34-A5DD-5E20D2A2330A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'Antal avlidna per dag'!$AF$68:$AF$88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15</c:v>
                </c:pt>
                <c:pt idx="17">
                  <c:v>11</c:v>
                </c:pt>
                <c:pt idx="18">
                  <c:v>6</c:v>
                </c:pt>
                <c:pt idx="19">
                  <c:v>2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5-4C34-A5DD-5E20D2A2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055999"/>
        <c:axId val="500181327"/>
      </c:barChart>
      <c:lineChart>
        <c:grouping val="standard"/>
        <c:varyColors val="0"/>
        <c:ser>
          <c:idx val="5"/>
          <c:order val="5"/>
          <c:tx>
            <c:v>All reports average</c:v>
          </c:tx>
          <c:spPr>
            <a:ln w="28575" cap="rnd">
              <a:solidFill>
                <a:schemeClr val="accent1"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dag'!$GO$68:$GO$88</c:f>
              <c:numCache>
                <c:formatCode>General</c:formatCode>
                <c:ptCount val="21"/>
                <c:pt idx="0">
                  <c:v>0.11320754716981132</c:v>
                </c:pt>
                <c:pt idx="1">
                  <c:v>0.15094339622641509</c:v>
                </c:pt>
                <c:pt idx="2">
                  <c:v>0.26415094339622641</c:v>
                </c:pt>
                <c:pt idx="3">
                  <c:v>0.32075471698113206</c:v>
                </c:pt>
                <c:pt idx="4">
                  <c:v>0.26415094339622641</c:v>
                </c:pt>
                <c:pt idx="5">
                  <c:v>0.26415094339622641</c:v>
                </c:pt>
                <c:pt idx="6">
                  <c:v>0.660377358490566</c:v>
                </c:pt>
                <c:pt idx="7">
                  <c:v>0.58490566037735847</c:v>
                </c:pt>
                <c:pt idx="8">
                  <c:v>1.1509433962264151</c:v>
                </c:pt>
                <c:pt idx="9">
                  <c:v>1.5849056603773586</c:v>
                </c:pt>
                <c:pt idx="10">
                  <c:v>1.6037735849056605</c:v>
                </c:pt>
                <c:pt idx="11">
                  <c:v>2.4150943396226414</c:v>
                </c:pt>
                <c:pt idx="12">
                  <c:v>3.6037735849056602</c:v>
                </c:pt>
                <c:pt idx="13">
                  <c:v>4.7735849056603774</c:v>
                </c:pt>
                <c:pt idx="14">
                  <c:v>5.9433962264150946</c:v>
                </c:pt>
                <c:pt idx="15">
                  <c:v>6.0566037735849054</c:v>
                </c:pt>
                <c:pt idx="16">
                  <c:v>6.3962264150943398</c:v>
                </c:pt>
                <c:pt idx="17">
                  <c:v>6.7358490566037732</c:v>
                </c:pt>
                <c:pt idx="18">
                  <c:v>7.4716981132075473</c:v>
                </c:pt>
                <c:pt idx="19">
                  <c:v>10.471698113207546</c:v>
                </c:pt>
                <c:pt idx="20">
                  <c:v>12.433962264150944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4-4430-8AFE-D429419B4FF4}"/>
            </c:ext>
          </c:extLst>
        </c:ser>
        <c:ser>
          <c:idx val="29"/>
          <c:order val="29"/>
          <c:tx>
            <c:v>14 recent reports average</c:v>
          </c:tx>
          <c:spPr>
            <a:ln w="28575" cap="rnd">
              <a:solidFill>
                <a:srgbClr val="FFFF00">
                  <a:alpha val="72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dag'!$GP$68:$GP$88</c:f>
              <c:numCache>
                <c:formatCode>General</c:formatCode>
                <c:ptCount val="21"/>
                <c:pt idx="0">
                  <c:v>7.1428571428571425E-2</c:v>
                </c:pt>
                <c:pt idx="1">
                  <c:v>0.2857142857142857</c:v>
                </c:pt>
                <c:pt idx="2">
                  <c:v>0.21428571428571427</c:v>
                </c:pt>
                <c:pt idx="3">
                  <c:v>0.42857142857142855</c:v>
                </c:pt>
                <c:pt idx="4">
                  <c:v>0.14285714285714285</c:v>
                </c:pt>
                <c:pt idx="5">
                  <c:v>7.1428571428571425E-2</c:v>
                </c:pt>
                <c:pt idx="6">
                  <c:v>0.7857142857142857</c:v>
                </c:pt>
                <c:pt idx="7">
                  <c:v>0.5</c:v>
                </c:pt>
                <c:pt idx="8">
                  <c:v>1.3571428571428572</c:v>
                </c:pt>
                <c:pt idx="9">
                  <c:v>2.2857142857142856</c:v>
                </c:pt>
                <c:pt idx="10">
                  <c:v>1.9285714285714286</c:v>
                </c:pt>
                <c:pt idx="11">
                  <c:v>2.5</c:v>
                </c:pt>
                <c:pt idx="12">
                  <c:v>3.8571428571428572</c:v>
                </c:pt>
                <c:pt idx="13">
                  <c:v>6.1428571428571432</c:v>
                </c:pt>
                <c:pt idx="14">
                  <c:v>6.3571428571428568</c:v>
                </c:pt>
                <c:pt idx="15">
                  <c:v>4.7142857142857144</c:v>
                </c:pt>
                <c:pt idx="16">
                  <c:v>5.2857142857142856</c:v>
                </c:pt>
                <c:pt idx="17">
                  <c:v>5.3571428571428568</c:v>
                </c:pt>
                <c:pt idx="18">
                  <c:v>4.5714285714285712</c:v>
                </c:pt>
                <c:pt idx="19">
                  <c:v>6.6428571428571432</c:v>
                </c:pt>
                <c:pt idx="20">
                  <c:v>5.2857142857142856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74-41B5-88CA-286F5102F08D}"/>
            </c:ext>
          </c:extLst>
        </c:ser>
        <c:ser>
          <c:idx val="30"/>
          <c:order val="30"/>
          <c:tx>
            <c:v>7 recent report average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dag'!$GQ$68:$GQ$88</c:f>
              <c:numCache>
                <c:formatCode>General</c:formatCode>
                <c:ptCount val="21"/>
                <c:pt idx="0">
                  <c:v>0.14285714285714285</c:v>
                </c:pt>
                <c:pt idx="1">
                  <c:v>0.42857142857142855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</c:v>
                </c:pt>
                <c:pt idx="5">
                  <c:v>0.14285714285714285</c:v>
                </c:pt>
                <c:pt idx="6">
                  <c:v>0.42857142857142855</c:v>
                </c:pt>
                <c:pt idx="7">
                  <c:v>0.2857142857142857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0.8571428571428571</c:v>
                </c:pt>
                <c:pt idx="11">
                  <c:v>1.5714285714285714</c:v>
                </c:pt>
                <c:pt idx="12">
                  <c:v>3.5714285714285716</c:v>
                </c:pt>
                <c:pt idx="13">
                  <c:v>4.5714285714285712</c:v>
                </c:pt>
                <c:pt idx="14">
                  <c:v>7.8571428571428568</c:v>
                </c:pt>
                <c:pt idx="15">
                  <c:v>4.5714285714285712</c:v>
                </c:pt>
                <c:pt idx="16">
                  <c:v>5.2857142857142856</c:v>
                </c:pt>
                <c:pt idx="17">
                  <c:v>4.5714285714285712</c:v>
                </c:pt>
                <c:pt idx="18">
                  <c:v>4.2857142857142856</c:v>
                </c:pt>
                <c:pt idx="19">
                  <c:v>5.1428571428571432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74-41B5-88CA-286F5102F08D}"/>
            </c:ext>
          </c:extLst>
        </c:ser>
        <c:ser>
          <c:idx val="33"/>
          <c:order val="33"/>
          <c:tx>
            <c:v>3 recent reports Average</c:v>
          </c:tx>
          <c:spPr>
            <a:ln w="28575" cap="rnd">
              <a:solidFill>
                <a:srgbClr val="00FA71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dag'!$GR$68:$GR$88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1.6666666666666667</c:v>
                </c:pt>
                <c:pt idx="9">
                  <c:v>1.6666666666666667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3.6666666666666665</c:v>
                </c:pt>
                <c:pt idx="13">
                  <c:v>6.333333333333333</c:v>
                </c:pt>
                <c:pt idx="14">
                  <c:v>8.3333333333333339</c:v>
                </c:pt>
                <c:pt idx="15">
                  <c:v>4</c:v>
                </c:pt>
                <c:pt idx="16">
                  <c:v>6.666666666666667</c:v>
                </c:pt>
                <c:pt idx="17">
                  <c:v>5.333333333333333</c:v>
                </c:pt>
                <c:pt idx="18">
                  <c:v>4.333333333333333</c:v>
                </c:pt>
                <c:pt idx="19">
                  <c:v>3.3333333333333335</c:v>
                </c:pt>
                <c:pt idx="20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41A-86E0-DB1BDEA3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5999"/>
        <c:axId val="500181327"/>
      </c:lineChart>
      <c:catAx>
        <c:axId val="18490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1327"/>
        <c:crosses val="autoZero"/>
        <c:auto val="1"/>
        <c:lblAlgn val="ctr"/>
        <c:lblOffset val="100"/>
        <c:noMultiLvlLbl val="0"/>
      </c:catAx>
      <c:valAx>
        <c:axId val="5001813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 deaths last 4 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dag'!$B$3:$B$88</c:f>
              <c:numCache>
                <c:formatCode>m/d/yyyy</c:formatCode>
                <c:ptCount val="8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</c:numCache>
            </c:numRef>
          </c:cat>
          <c:val>
            <c:numRef>
              <c:f>'Antal avlidna per dag'!$GM$3:$GM$88</c:f>
              <c:numCache>
                <c:formatCode>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-1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7</c:v>
                </c:pt>
                <c:pt idx="74">
                  <c:v>6</c:v>
                </c:pt>
                <c:pt idx="75">
                  <c:v>15</c:v>
                </c:pt>
                <c:pt idx="76">
                  <c:v>11</c:v>
                </c:pt>
                <c:pt idx="77">
                  <c:v>20</c:v>
                </c:pt>
                <c:pt idx="78">
                  <c:v>23</c:v>
                </c:pt>
                <c:pt idx="79">
                  <c:v>25</c:v>
                </c:pt>
                <c:pt idx="80">
                  <c:v>22</c:v>
                </c:pt>
                <c:pt idx="81">
                  <c:v>32</c:v>
                </c:pt>
                <c:pt idx="82">
                  <c:v>26</c:v>
                </c:pt>
                <c:pt idx="83">
                  <c:v>19</c:v>
                </c:pt>
                <c:pt idx="84">
                  <c:v>6</c:v>
                </c:pt>
                <c:pt idx="8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730-9E51-EC8A8E3E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601695"/>
        <c:axId val="251436927"/>
      </c:barChart>
      <c:dateAx>
        <c:axId val="1188601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7"/>
        <c:crosses val="autoZero"/>
        <c:auto val="1"/>
        <c:lblOffset val="100"/>
        <c:baseTimeUnit val="days"/>
      </c:dateAx>
      <c:valAx>
        <c:axId val="251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day, 2020 vs 2015-2019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dag'!$B$3:$B$72</c:f>
              <c:numCache>
                <c:formatCode>m/d/yyyy</c:formatCode>
                <c:ptCount val="7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</c:numCache>
            </c:numRef>
          </c:cat>
          <c:val>
            <c:numRef>
              <c:f>'Antal avlidna per dag'!$CB$138:$CB$198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A-4F4C-B6EE-17784695ECAE}"/>
            </c:ext>
          </c:extLst>
        </c:ser>
        <c:ser>
          <c:idx val="2"/>
          <c:order val="1"/>
          <c:tx>
            <c:v>2015-2019 Average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dag'!$B$3:$B$72</c:f>
              <c:numCache>
                <c:formatCode>m/d/yyyy</c:formatCode>
                <c:ptCount val="70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</c:numCache>
            </c:numRef>
          </c:cat>
          <c:val>
            <c:numRef>
              <c:f>'Antal avlidna per dag'!$CC$138:$CC$198</c:f>
              <c:numCache>
                <c:formatCode>#,##0</c:formatCode>
                <c:ptCount val="61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A-4F4C-B6EE-17784695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99615"/>
        <c:axId val="1978493263"/>
      </c:lineChart>
      <c:dateAx>
        <c:axId val="4575996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93263"/>
        <c:crosses val="autoZero"/>
        <c:auto val="1"/>
        <c:lblOffset val="100"/>
        <c:baseTimeUnit val="days"/>
      </c:dateAx>
      <c:valAx>
        <c:axId val="1978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66343</xdr:rowOff>
    </xdr:from>
    <xdr:to>
      <xdr:col>0</xdr:col>
      <xdr:colOff>5752909</xdr:colOff>
      <xdr:row>76</xdr:row>
      <xdr:rowOff>56865</xdr:rowOff>
    </xdr:to>
    <xdr:graphicFrame macro="">
      <xdr:nvGraphicFramePr>
        <xdr:cNvPr id="13" name="Diagram 2">
          <a:extLst>
            <a:ext uri="{FF2B5EF4-FFF2-40B4-BE49-F238E27FC236}">
              <a16:creationId xmlns:a16="http://schemas.microsoft.com/office/drawing/2014/main" id="{6998BD06-53A5-4984-B233-E9BD9ADCF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23543</xdr:colOff>
      <xdr:row>76</xdr:row>
      <xdr:rowOff>121341</xdr:rowOff>
    </xdr:from>
    <xdr:to>
      <xdr:col>1</xdr:col>
      <xdr:colOff>11545</xdr:colOff>
      <xdr:row>106</xdr:row>
      <xdr:rowOff>18271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E67A4-4ADD-4FCC-9778-A1F524AF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69430</xdr:rowOff>
    </xdr:from>
    <xdr:to>
      <xdr:col>0</xdr:col>
      <xdr:colOff>5772726</xdr:colOff>
      <xdr:row>37</xdr:row>
      <xdr:rowOff>127159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CC28-F765-425C-919A-23EE142BF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1249</xdr:colOff>
      <xdr:row>37</xdr:row>
      <xdr:rowOff>150091</xdr:rowOff>
    </xdr:from>
    <xdr:to>
      <xdr:col>1</xdr:col>
      <xdr:colOff>0</xdr:colOff>
      <xdr:row>55</xdr:row>
      <xdr:rowOff>161636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8BBE6-3149-4B8F-9FD4-F027F348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106</xdr:row>
      <xdr:rowOff>109926</xdr:rowOff>
    </xdr:from>
    <xdr:to>
      <xdr:col>1</xdr:col>
      <xdr:colOff>26831</xdr:colOff>
      <xdr:row>122</xdr:row>
      <xdr:rowOff>160468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E0D77-6CBF-4234-AE65-F21261086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28015</xdr:colOff>
      <xdr:row>2</xdr:row>
      <xdr:rowOff>0</xdr:rowOff>
    </xdr:from>
    <xdr:to>
      <xdr:col>0</xdr:col>
      <xdr:colOff>5800744</xdr:colOff>
      <xdr:row>19</xdr:row>
      <xdr:rowOff>103909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65439-45EA-4B96-BC00-1F23A5F6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123</xdr:row>
      <xdr:rowOff>48752</xdr:rowOff>
    </xdr:from>
    <xdr:to>
      <xdr:col>0</xdr:col>
      <xdr:colOff>5795634</xdr:colOff>
      <xdr:row>139</xdr:row>
      <xdr:rowOff>47702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76E6E-60C9-451C-878D-5FFDAE945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139</xdr:row>
      <xdr:rowOff>128690</xdr:rowOff>
    </xdr:from>
    <xdr:to>
      <xdr:col>1</xdr:col>
      <xdr:colOff>5662</xdr:colOff>
      <xdr:row>157</xdr:row>
      <xdr:rowOff>120988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A56CE-871A-4676-85CA-0E23850B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158</xdr:row>
      <xdr:rowOff>14892</xdr:rowOff>
    </xdr:from>
    <xdr:to>
      <xdr:col>1</xdr:col>
      <xdr:colOff>47036</xdr:colOff>
      <xdr:row>175</xdr:row>
      <xdr:rowOff>116492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4B4C6-27BB-4EC6-B2B0-E598E665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0</xdr:row>
      <xdr:rowOff>41275</xdr:rowOff>
    </xdr:from>
    <xdr:to>
      <xdr:col>14</xdr:col>
      <xdr:colOff>60325</xdr:colOff>
      <xdr:row>15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6C43C-34AB-4D0B-ABE4-044BA5FE2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4"/>
  <sheetViews>
    <sheetView topLeftCell="A72" zoomScale="63" zoomScaleNormal="30" workbookViewId="0">
      <selection activeCell="D89" sqref="D89"/>
    </sheetView>
  </sheetViews>
  <sheetFormatPr defaultRowHeight="14.5"/>
  <cols>
    <col min="1" max="1" width="11.26953125" customWidth="1"/>
    <col min="2" max="2" width="11.26953125" style="79" customWidth="1"/>
    <col min="4" max="4" width="10.08984375" customWidth="1"/>
    <col min="16" max="16" width="11" customWidth="1"/>
  </cols>
  <sheetData>
    <row r="1" spans="1:29">
      <c r="A1" s="40" t="s">
        <v>0</v>
      </c>
      <c r="B1" s="78"/>
      <c r="C1" s="92" t="s">
        <v>1</v>
      </c>
      <c r="D1" s="92" t="s">
        <v>70</v>
      </c>
      <c r="E1" s="40" t="s">
        <v>2</v>
      </c>
      <c r="F1" s="9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88" t="s">
        <v>13</v>
      </c>
      <c r="Q1" s="40" t="s">
        <v>14</v>
      </c>
      <c r="R1" s="40" t="s">
        <v>15</v>
      </c>
      <c r="S1" s="40" t="s">
        <v>16</v>
      </c>
      <c r="T1" s="40" t="s">
        <v>17</v>
      </c>
      <c r="U1" s="40" t="s">
        <v>18</v>
      </c>
      <c r="V1" s="40" t="s">
        <v>19</v>
      </c>
      <c r="W1" s="40" t="s">
        <v>20</v>
      </c>
      <c r="X1" s="40" t="s">
        <v>21</v>
      </c>
      <c r="Y1" s="40" t="s">
        <v>22</v>
      </c>
    </row>
    <row r="2" spans="1:29">
      <c r="A2" s="76">
        <v>43865</v>
      </c>
      <c r="B2" s="77">
        <f>P2</f>
        <v>0</v>
      </c>
      <c r="C2" s="93">
        <v>1</v>
      </c>
      <c r="D2" s="93">
        <f>C2</f>
        <v>1</v>
      </c>
      <c r="E2" s="45">
        <v>0</v>
      </c>
      <c r="F2" s="91">
        <v>0</v>
      </c>
      <c r="G2" s="45">
        <v>0</v>
      </c>
      <c r="H2" s="45">
        <v>0</v>
      </c>
      <c r="I2" s="45">
        <v>0</v>
      </c>
      <c r="J2" s="45">
        <v>0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  <c r="P2" s="89">
        <v>0</v>
      </c>
      <c r="Q2" s="45">
        <v>0</v>
      </c>
      <c r="R2" s="45">
        <v>0</v>
      </c>
      <c r="S2" s="45">
        <v>0</v>
      </c>
      <c r="T2" s="45">
        <v>0</v>
      </c>
      <c r="U2" s="45">
        <v>0</v>
      </c>
      <c r="V2" s="45">
        <v>0</v>
      </c>
      <c r="W2" s="45">
        <v>0</v>
      </c>
      <c r="X2" s="45">
        <v>0</v>
      </c>
      <c r="Y2" s="45">
        <v>0</v>
      </c>
      <c r="AC2" s="3">
        <f t="shared" ref="AC2:AC37" si="0">SUM(C2:Y2)</f>
        <v>3</v>
      </c>
    </row>
    <row r="3" spans="1:29">
      <c r="A3" s="76">
        <v>43866</v>
      </c>
      <c r="B3" s="77">
        <f>B2+P3</f>
        <v>0</v>
      </c>
      <c r="C3" s="93">
        <v>0</v>
      </c>
      <c r="D3" s="93">
        <f>D2+C2</f>
        <v>2</v>
      </c>
      <c r="E3" s="45">
        <v>0</v>
      </c>
      <c r="F3" s="91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89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AC3" s="3">
        <f t="shared" si="0"/>
        <v>2</v>
      </c>
    </row>
    <row r="4" spans="1:29">
      <c r="A4" s="76">
        <v>43867</v>
      </c>
      <c r="B4" s="77">
        <f t="shared" ref="B4:B67" si="1">B3+P4</f>
        <v>0</v>
      </c>
      <c r="C4" s="93">
        <v>0</v>
      </c>
      <c r="D4" s="93">
        <f t="shared" ref="D4:D67" si="2">D3+C3</f>
        <v>2</v>
      </c>
      <c r="E4" s="45">
        <v>0</v>
      </c>
      <c r="F4" s="91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89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AC4" s="3">
        <f t="shared" si="0"/>
        <v>2</v>
      </c>
    </row>
    <row r="5" spans="1:29">
      <c r="A5" s="76">
        <v>43868</v>
      </c>
      <c r="B5" s="77">
        <f t="shared" si="1"/>
        <v>0</v>
      </c>
      <c r="C5" s="93">
        <v>0</v>
      </c>
      <c r="D5" s="93">
        <f t="shared" si="2"/>
        <v>2</v>
      </c>
      <c r="E5" s="45">
        <v>0</v>
      </c>
      <c r="F5" s="91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89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AC5" s="3">
        <f t="shared" si="0"/>
        <v>2</v>
      </c>
    </row>
    <row r="6" spans="1:29">
      <c r="A6" s="76">
        <v>43869</v>
      </c>
      <c r="B6" s="77">
        <f t="shared" si="1"/>
        <v>0</v>
      </c>
      <c r="C6" s="93">
        <v>0</v>
      </c>
      <c r="D6" s="93">
        <f t="shared" si="2"/>
        <v>2</v>
      </c>
      <c r="E6" s="45">
        <v>0</v>
      </c>
      <c r="F6" s="91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89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AC6" s="3">
        <f t="shared" si="0"/>
        <v>2</v>
      </c>
    </row>
    <row r="7" spans="1:29">
      <c r="A7" s="76">
        <v>43870</v>
      </c>
      <c r="B7" s="77">
        <f t="shared" si="1"/>
        <v>0</v>
      </c>
      <c r="C7" s="93">
        <v>0</v>
      </c>
      <c r="D7" s="93">
        <f t="shared" si="2"/>
        <v>2</v>
      </c>
      <c r="E7" s="45">
        <v>0</v>
      </c>
      <c r="F7" s="91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89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AC7" s="3">
        <f t="shared" si="0"/>
        <v>2</v>
      </c>
    </row>
    <row r="8" spans="1:29">
      <c r="A8" s="76">
        <v>43871</v>
      </c>
      <c r="B8" s="77">
        <f t="shared" si="1"/>
        <v>0</v>
      </c>
      <c r="C8" s="93">
        <v>0</v>
      </c>
      <c r="D8" s="93">
        <f t="shared" si="2"/>
        <v>2</v>
      </c>
      <c r="E8" s="45">
        <v>0</v>
      </c>
      <c r="F8" s="91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89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AC8" s="3">
        <f t="shared" si="0"/>
        <v>2</v>
      </c>
    </row>
    <row r="9" spans="1:29">
      <c r="A9" s="76">
        <v>43872</v>
      </c>
      <c r="B9" s="77">
        <f t="shared" si="1"/>
        <v>0</v>
      </c>
      <c r="C9" s="93">
        <v>0</v>
      </c>
      <c r="D9" s="93">
        <f t="shared" si="2"/>
        <v>2</v>
      </c>
      <c r="E9" s="45">
        <v>0</v>
      </c>
      <c r="F9" s="91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89">
        <v>0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AC9" s="3">
        <f t="shared" si="0"/>
        <v>2</v>
      </c>
    </row>
    <row r="10" spans="1:29">
      <c r="A10" s="76">
        <v>43873</v>
      </c>
      <c r="B10" s="77">
        <f t="shared" si="1"/>
        <v>0</v>
      </c>
      <c r="C10" s="93">
        <v>0</v>
      </c>
      <c r="D10" s="93">
        <f t="shared" si="2"/>
        <v>2</v>
      </c>
      <c r="E10" s="45">
        <v>0</v>
      </c>
      <c r="F10" s="91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89">
        <v>0</v>
      </c>
      <c r="Q10" s="45">
        <v>0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AC10" s="3">
        <f t="shared" si="0"/>
        <v>2</v>
      </c>
    </row>
    <row r="11" spans="1:29">
      <c r="A11" s="76">
        <v>43874</v>
      </c>
      <c r="B11" s="77">
        <f t="shared" si="1"/>
        <v>0</v>
      </c>
      <c r="C11" s="93">
        <v>0</v>
      </c>
      <c r="D11" s="93">
        <f t="shared" si="2"/>
        <v>2</v>
      </c>
      <c r="E11" s="45">
        <v>0</v>
      </c>
      <c r="F11" s="91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89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AC11" s="3">
        <f t="shared" si="0"/>
        <v>2</v>
      </c>
    </row>
    <row r="12" spans="1:29">
      <c r="A12" s="76">
        <v>43875</v>
      </c>
      <c r="B12" s="77">
        <f t="shared" si="1"/>
        <v>0</v>
      </c>
      <c r="C12" s="93">
        <v>0</v>
      </c>
      <c r="D12" s="93">
        <f t="shared" si="2"/>
        <v>2</v>
      </c>
      <c r="E12" s="45">
        <v>0</v>
      </c>
      <c r="F12" s="91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89">
        <v>0</v>
      </c>
      <c r="Q12" s="45">
        <v>0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AC12" s="3">
        <f t="shared" si="0"/>
        <v>2</v>
      </c>
    </row>
    <row r="13" spans="1:29">
      <c r="A13" s="76">
        <v>43876</v>
      </c>
      <c r="B13" s="77">
        <f t="shared" si="1"/>
        <v>0</v>
      </c>
      <c r="C13" s="93">
        <v>0</v>
      </c>
      <c r="D13" s="93">
        <f t="shared" si="2"/>
        <v>2</v>
      </c>
      <c r="E13" s="45">
        <v>0</v>
      </c>
      <c r="F13" s="91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89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AC13" s="3">
        <f t="shared" si="0"/>
        <v>2</v>
      </c>
    </row>
    <row r="14" spans="1:29">
      <c r="A14" s="76">
        <v>43877</v>
      </c>
      <c r="B14" s="77">
        <f t="shared" si="1"/>
        <v>0</v>
      </c>
      <c r="C14" s="93">
        <v>0</v>
      </c>
      <c r="D14" s="93">
        <f t="shared" si="2"/>
        <v>2</v>
      </c>
      <c r="E14" s="45">
        <v>0</v>
      </c>
      <c r="F14" s="91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89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AC14" s="3">
        <f t="shared" si="0"/>
        <v>2</v>
      </c>
    </row>
    <row r="15" spans="1:29">
      <c r="A15" s="76">
        <v>43878</v>
      </c>
      <c r="B15" s="77">
        <f t="shared" si="1"/>
        <v>0</v>
      </c>
      <c r="C15" s="93">
        <v>0</v>
      </c>
      <c r="D15" s="93">
        <f t="shared" si="2"/>
        <v>2</v>
      </c>
      <c r="E15" s="45">
        <v>0</v>
      </c>
      <c r="F15" s="91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89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AC15" s="3">
        <f t="shared" si="0"/>
        <v>2</v>
      </c>
    </row>
    <row r="16" spans="1:29">
      <c r="A16" s="76">
        <v>43879</v>
      </c>
      <c r="B16" s="77">
        <f t="shared" si="1"/>
        <v>0</v>
      </c>
      <c r="C16" s="93">
        <v>0</v>
      </c>
      <c r="D16" s="93">
        <f t="shared" si="2"/>
        <v>2</v>
      </c>
      <c r="E16" s="45">
        <v>0</v>
      </c>
      <c r="F16" s="91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89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AC16" s="3">
        <f t="shared" si="0"/>
        <v>2</v>
      </c>
    </row>
    <row r="17" spans="1:29">
      <c r="A17" s="76">
        <v>43880</v>
      </c>
      <c r="B17" s="77">
        <f t="shared" si="1"/>
        <v>0</v>
      </c>
      <c r="C17" s="93">
        <v>0</v>
      </c>
      <c r="D17" s="93">
        <f t="shared" si="2"/>
        <v>2</v>
      </c>
      <c r="E17" s="45">
        <v>0</v>
      </c>
      <c r="F17" s="91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89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AC17" s="3">
        <f t="shared" si="0"/>
        <v>2</v>
      </c>
    </row>
    <row r="18" spans="1:29">
      <c r="A18" s="76">
        <v>43881</v>
      </c>
      <c r="B18" s="77">
        <f t="shared" si="1"/>
        <v>0</v>
      </c>
      <c r="C18" s="93">
        <v>0</v>
      </c>
      <c r="D18" s="93">
        <f t="shared" si="2"/>
        <v>2</v>
      </c>
      <c r="E18" s="45">
        <v>0</v>
      </c>
      <c r="F18" s="91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89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AC18" s="3">
        <f t="shared" si="0"/>
        <v>2</v>
      </c>
    </row>
    <row r="19" spans="1:29">
      <c r="A19" s="76">
        <v>43882</v>
      </c>
      <c r="B19" s="77">
        <f t="shared" si="1"/>
        <v>0</v>
      </c>
      <c r="C19" s="93">
        <v>0</v>
      </c>
      <c r="D19" s="93">
        <f t="shared" si="2"/>
        <v>2</v>
      </c>
      <c r="E19" s="45">
        <v>0</v>
      </c>
      <c r="F19" s="91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89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AC19" s="3">
        <f t="shared" si="0"/>
        <v>2</v>
      </c>
    </row>
    <row r="20" spans="1:29">
      <c r="A20" s="76">
        <v>43883</v>
      </c>
      <c r="B20" s="77">
        <f t="shared" si="1"/>
        <v>0</v>
      </c>
      <c r="C20" s="93">
        <v>0</v>
      </c>
      <c r="D20" s="93">
        <f t="shared" si="2"/>
        <v>2</v>
      </c>
      <c r="E20" s="45">
        <v>0</v>
      </c>
      <c r="F20" s="91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89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AC20" s="3">
        <f t="shared" si="0"/>
        <v>2</v>
      </c>
    </row>
    <row r="21" spans="1:29">
      <c r="A21" s="76">
        <v>43884</v>
      </c>
      <c r="B21" s="77">
        <f t="shared" si="1"/>
        <v>0</v>
      </c>
      <c r="C21" s="93">
        <v>0</v>
      </c>
      <c r="D21" s="93">
        <f t="shared" si="2"/>
        <v>2</v>
      </c>
      <c r="E21" s="45">
        <v>0</v>
      </c>
      <c r="F21" s="91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89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AC21" s="3">
        <f t="shared" si="0"/>
        <v>2</v>
      </c>
    </row>
    <row r="22" spans="1:29">
      <c r="A22" s="76">
        <v>43885</v>
      </c>
      <c r="B22" s="77">
        <f t="shared" si="1"/>
        <v>0</v>
      </c>
      <c r="C22" s="93">
        <v>0</v>
      </c>
      <c r="D22" s="93">
        <f t="shared" si="2"/>
        <v>2</v>
      </c>
      <c r="E22" s="45">
        <v>0</v>
      </c>
      <c r="F22" s="91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89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AC22" s="3">
        <f t="shared" si="0"/>
        <v>2</v>
      </c>
    </row>
    <row r="23" spans="1:29">
      <c r="A23" s="76">
        <v>43886</v>
      </c>
      <c r="B23" s="77">
        <f t="shared" si="1"/>
        <v>0</v>
      </c>
      <c r="C23" s="93">
        <v>0</v>
      </c>
      <c r="D23" s="93">
        <f t="shared" si="2"/>
        <v>2</v>
      </c>
      <c r="E23" s="45">
        <v>0</v>
      </c>
      <c r="F23" s="91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89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AC23" s="3">
        <f t="shared" si="0"/>
        <v>2</v>
      </c>
    </row>
    <row r="24" spans="1:29">
      <c r="A24" s="76">
        <v>43887</v>
      </c>
      <c r="B24" s="77">
        <f t="shared" si="1"/>
        <v>0</v>
      </c>
      <c r="C24" s="93">
        <v>1</v>
      </c>
      <c r="D24" s="93">
        <f t="shared" si="2"/>
        <v>2</v>
      </c>
      <c r="E24" s="45">
        <v>0</v>
      </c>
      <c r="F24" s="91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89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1</v>
      </c>
      <c r="X24" s="45">
        <v>0</v>
      </c>
      <c r="Y24" s="45">
        <v>0</v>
      </c>
      <c r="AC24" s="3">
        <f t="shared" si="0"/>
        <v>4</v>
      </c>
    </row>
    <row r="25" spans="1:29">
      <c r="A25" s="76">
        <v>43888</v>
      </c>
      <c r="B25" s="77">
        <f t="shared" si="1"/>
        <v>1</v>
      </c>
      <c r="C25" s="93">
        <v>1</v>
      </c>
      <c r="D25" s="93">
        <f t="shared" si="2"/>
        <v>3</v>
      </c>
      <c r="E25" s="45">
        <v>0</v>
      </c>
      <c r="F25" s="91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89">
        <v>1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AA25" s="61">
        <v>1</v>
      </c>
      <c r="AB25" s="2">
        <v>1</v>
      </c>
      <c r="AC25" s="3">
        <f t="shared" si="0"/>
        <v>5</v>
      </c>
    </row>
    <row r="26" spans="1:29">
      <c r="A26" s="76">
        <v>43889</v>
      </c>
      <c r="B26" s="77">
        <f t="shared" si="1"/>
        <v>3</v>
      </c>
      <c r="C26" s="93">
        <v>8</v>
      </c>
      <c r="D26" s="93">
        <f t="shared" si="2"/>
        <v>4</v>
      </c>
      <c r="E26" s="45">
        <v>0</v>
      </c>
      <c r="F26" s="91">
        <v>0</v>
      </c>
      <c r="G26" s="45">
        <v>0</v>
      </c>
      <c r="H26" s="45">
        <v>0</v>
      </c>
      <c r="I26" s="45">
        <v>0</v>
      </c>
      <c r="J26" s="45">
        <v>0</v>
      </c>
      <c r="K26" s="45">
        <v>1</v>
      </c>
      <c r="L26" s="45">
        <v>0</v>
      </c>
      <c r="M26" s="45">
        <v>0</v>
      </c>
      <c r="N26" s="45">
        <v>0</v>
      </c>
      <c r="O26" s="45">
        <v>0</v>
      </c>
      <c r="P26" s="89">
        <v>2</v>
      </c>
      <c r="Q26" s="45">
        <v>0</v>
      </c>
      <c r="R26" s="45">
        <v>2</v>
      </c>
      <c r="S26" s="45">
        <v>0</v>
      </c>
      <c r="T26" s="45">
        <v>0</v>
      </c>
      <c r="U26" s="45">
        <v>0</v>
      </c>
      <c r="V26" s="45">
        <v>0</v>
      </c>
      <c r="W26" s="45">
        <v>3</v>
      </c>
      <c r="X26" s="45">
        <v>0</v>
      </c>
      <c r="Y26" s="45">
        <v>0</v>
      </c>
      <c r="AA26" s="61">
        <v>2</v>
      </c>
      <c r="AB26" s="2">
        <v>2</v>
      </c>
      <c r="AC26" s="3">
        <f t="shared" si="0"/>
        <v>20</v>
      </c>
    </row>
    <row r="27" spans="1:29">
      <c r="A27" s="76">
        <v>43890</v>
      </c>
      <c r="B27" s="77">
        <f t="shared" si="1"/>
        <v>4</v>
      </c>
      <c r="C27" s="93">
        <v>3</v>
      </c>
      <c r="D27" s="93">
        <f t="shared" si="2"/>
        <v>12</v>
      </c>
      <c r="E27" s="45">
        <v>0</v>
      </c>
      <c r="F27" s="91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89">
        <v>1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2</v>
      </c>
      <c r="X27" s="45">
        <v>0</v>
      </c>
      <c r="Y27" s="45">
        <v>0</v>
      </c>
      <c r="AA27" s="61">
        <v>1</v>
      </c>
      <c r="AB27" s="2">
        <v>1</v>
      </c>
      <c r="AC27" s="3">
        <f t="shared" si="0"/>
        <v>18</v>
      </c>
    </row>
    <row r="28" spans="1:29">
      <c r="A28" s="76">
        <v>43891</v>
      </c>
      <c r="B28" s="77">
        <f t="shared" si="1"/>
        <v>4</v>
      </c>
      <c r="C28" s="93">
        <v>0</v>
      </c>
      <c r="D28" s="93">
        <f t="shared" si="2"/>
        <v>15</v>
      </c>
      <c r="E28" s="45">
        <v>0</v>
      </c>
      <c r="F28" s="91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89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AA28" s="61">
        <v>0</v>
      </c>
      <c r="AB28" s="2">
        <v>0</v>
      </c>
      <c r="AC28" s="3">
        <f t="shared" si="0"/>
        <v>15</v>
      </c>
    </row>
    <row r="29" spans="1:29">
      <c r="A29" s="76">
        <v>43892</v>
      </c>
      <c r="B29" s="77">
        <f t="shared" si="1"/>
        <v>5</v>
      </c>
      <c r="C29" s="93">
        <v>5</v>
      </c>
      <c r="D29" s="93">
        <f t="shared" si="2"/>
        <v>15</v>
      </c>
      <c r="E29" s="45">
        <v>0</v>
      </c>
      <c r="F29" s="91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1</v>
      </c>
      <c r="P29" s="89">
        <v>1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3</v>
      </c>
      <c r="X29" s="45">
        <v>0</v>
      </c>
      <c r="Y29" s="45">
        <v>0</v>
      </c>
      <c r="AA29" s="61">
        <v>1</v>
      </c>
      <c r="AB29" s="2">
        <v>1</v>
      </c>
      <c r="AC29" s="3">
        <f t="shared" si="0"/>
        <v>25</v>
      </c>
    </row>
    <row r="30" spans="1:29">
      <c r="A30" s="76">
        <v>43893</v>
      </c>
      <c r="B30" s="77">
        <f t="shared" si="1"/>
        <v>15</v>
      </c>
      <c r="C30" s="93">
        <v>13</v>
      </c>
      <c r="D30" s="93">
        <f t="shared" si="2"/>
        <v>20</v>
      </c>
      <c r="E30" s="45">
        <v>0</v>
      </c>
      <c r="F30" s="91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1</v>
      </c>
      <c r="P30" s="89">
        <v>10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2</v>
      </c>
      <c r="X30" s="45">
        <v>0</v>
      </c>
      <c r="Y30" s="45">
        <v>0</v>
      </c>
      <c r="AA30" s="61">
        <v>10</v>
      </c>
      <c r="AB30" s="2">
        <v>10</v>
      </c>
      <c r="AC30" s="3">
        <f t="shared" si="0"/>
        <v>46</v>
      </c>
    </row>
    <row r="31" spans="1:29">
      <c r="A31" s="76">
        <v>43894</v>
      </c>
      <c r="B31" s="77">
        <f t="shared" si="1"/>
        <v>36</v>
      </c>
      <c r="C31" s="93">
        <v>30</v>
      </c>
      <c r="D31" s="93">
        <f t="shared" si="2"/>
        <v>33</v>
      </c>
      <c r="E31" s="45">
        <v>0</v>
      </c>
      <c r="F31" s="91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7</v>
      </c>
      <c r="P31" s="89">
        <v>21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1</v>
      </c>
      <c r="X31" s="45">
        <v>0</v>
      </c>
      <c r="Y31" s="45">
        <v>0</v>
      </c>
      <c r="AA31" s="61">
        <v>21</v>
      </c>
      <c r="AB31" s="2">
        <v>21</v>
      </c>
      <c r="AC31" s="3">
        <f t="shared" si="0"/>
        <v>92</v>
      </c>
    </row>
    <row r="32" spans="1:29">
      <c r="A32" s="76">
        <v>43895</v>
      </c>
      <c r="B32" s="77">
        <f t="shared" si="1"/>
        <v>58</v>
      </c>
      <c r="C32" s="93">
        <v>25</v>
      </c>
      <c r="D32" s="93">
        <f t="shared" si="2"/>
        <v>63</v>
      </c>
      <c r="E32" s="45">
        <v>0</v>
      </c>
      <c r="F32" s="91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89">
        <v>22</v>
      </c>
      <c r="Q32" s="45">
        <v>0</v>
      </c>
      <c r="R32" s="45">
        <v>2</v>
      </c>
      <c r="S32" s="45">
        <v>0</v>
      </c>
      <c r="T32" s="45">
        <v>0</v>
      </c>
      <c r="U32" s="45">
        <v>0</v>
      </c>
      <c r="V32" s="45">
        <v>0</v>
      </c>
      <c r="W32" s="45">
        <v>1</v>
      </c>
      <c r="X32" s="45">
        <v>0</v>
      </c>
      <c r="Y32" s="45">
        <v>0</v>
      </c>
      <c r="AA32" s="61">
        <v>22</v>
      </c>
      <c r="AB32" s="2">
        <v>22</v>
      </c>
      <c r="AC32" s="3">
        <f t="shared" si="0"/>
        <v>113</v>
      </c>
    </row>
    <row r="33" spans="1:29">
      <c r="A33" s="76">
        <v>43896</v>
      </c>
      <c r="B33" s="77">
        <f t="shared" si="1"/>
        <v>94</v>
      </c>
      <c r="C33" s="93">
        <v>59</v>
      </c>
      <c r="D33" s="93">
        <f t="shared" si="2"/>
        <v>88</v>
      </c>
      <c r="E33" s="45">
        <v>0</v>
      </c>
      <c r="F33" s="91">
        <v>0</v>
      </c>
      <c r="G33" s="45">
        <v>0</v>
      </c>
      <c r="H33" s="45">
        <v>2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8</v>
      </c>
      <c r="P33" s="89">
        <v>36</v>
      </c>
      <c r="Q33" s="45">
        <v>0</v>
      </c>
      <c r="R33" s="45">
        <v>1</v>
      </c>
      <c r="S33" s="45">
        <v>11</v>
      </c>
      <c r="T33" s="45">
        <v>0</v>
      </c>
      <c r="U33" s="45">
        <v>0</v>
      </c>
      <c r="V33" s="45">
        <v>0</v>
      </c>
      <c r="W33" s="45">
        <v>1</v>
      </c>
      <c r="X33" s="45">
        <v>1</v>
      </c>
      <c r="Y33" s="45">
        <v>0</v>
      </c>
      <c r="AA33" s="61">
        <v>36</v>
      </c>
      <c r="AB33" s="2">
        <v>36</v>
      </c>
      <c r="AC33" s="3">
        <f t="shared" si="0"/>
        <v>207</v>
      </c>
    </row>
    <row r="34" spans="1:29">
      <c r="A34" s="76">
        <v>43897</v>
      </c>
      <c r="B34" s="77">
        <f t="shared" si="1"/>
        <v>115</v>
      </c>
      <c r="C34" s="93">
        <v>33</v>
      </c>
      <c r="D34" s="93">
        <f t="shared" si="2"/>
        <v>147</v>
      </c>
      <c r="E34" s="45">
        <v>0</v>
      </c>
      <c r="F34" s="91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5</v>
      </c>
      <c r="P34" s="89">
        <v>21</v>
      </c>
      <c r="Q34" s="45">
        <v>0</v>
      </c>
      <c r="R34" s="45">
        <v>1</v>
      </c>
      <c r="S34" s="45">
        <v>0</v>
      </c>
      <c r="T34" s="45">
        <v>0</v>
      </c>
      <c r="U34" s="45">
        <v>0</v>
      </c>
      <c r="V34" s="45">
        <v>0</v>
      </c>
      <c r="W34" s="45">
        <v>5</v>
      </c>
      <c r="X34" s="45">
        <v>1</v>
      </c>
      <c r="Y34" s="45">
        <v>0</v>
      </c>
      <c r="AA34" s="61">
        <v>21</v>
      </c>
      <c r="AB34" s="2">
        <v>21</v>
      </c>
      <c r="AC34" s="3">
        <f t="shared" si="0"/>
        <v>213</v>
      </c>
    </row>
    <row r="35" spans="1:29">
      <c r="A35" s="76">
        <v>43898</v>
      </c>
      <c r="B35" s="77">
        <f t="shared" si="1"/>
        <v>144</v>
      </c>
      <c r="C35" s="93">
        <v>46</v>
      </c>
      <c r="D35" s="93">
        <f t="shared" si="2"/>
        <v>180</v>
      </c>
      <c r="E35" s="45">
        <v>0</v>
      </c>
      <c r="F35" s="91">
        <v>0</v>
      </c>
      <c r="G35" s="45">
        <v>0</v>
      </c>
      <c r="H35" s="45">
        <v>0</v>
      </c>
      <c r="I35" s="45">
        <v>1</v>
      </c>
      <c r="J35" s="45">
        <v>0</v>
      </c>
      <c r="K35" s="45">
        <v>2</v>
      </c>
      <c r="L35" s="45">
        <v>0</v>
      </c>
      <c r="M35" s="45">
        <v>0</v>
      </c>
      <c r="N35" s="45">
        <v>0</v>
      </c>
      <c r="O35" s="45">
        <v>0</v>
      </c>
      <c r="P35" s="89">
        <v>29</v>
      </c>
      <c r="Q35" s="45">
        <v>0</v>
      </c>
      <c r="R35" s="45">
        <v>1</v>
      </c>
      <c r="S35" s="45">
        <v>0</v>
      </c>
      <c r="T35" s="45">
        <v>0</v>
      </c>
      <c r="U35" s="45">
        <v>0</v>
      </c>
      <c r="V35" s="45">
        <v>0</v>
      </c>
      <c r="W35" s="45">
        <v>11</v>
      </c>
      <c r="X35" s="45">
        <v>2</v>
      </c>
      <c r="Y35" s="45">
        <v>0</v>
      </c>
      <c r="AA35" s="61">
        <v>29</v>
      </c>
      <c r="AB35" s="2">
        <v>29</v>
      </c>
      <c r="AC35" s="3">
        <f t="shared" si="0"/>
        <v>272</v>
      </c>
    </row>
    <row r="36" spans="1:29">
      <c r="A36" s="76">
        <v>43899</v>
      </c>
      <c r="B36" s="77">
        <f t="shared" si="1"/>
        <v>208</v>
      </c>
      <c r="C36" s="93">
        <v>101</v>
      </c>
      <c r="D36" s="93">
        <f t="shared" si="2"/>
        <v>226</v>
      </c>
      <c r="E36" s="45">
        <v>0</v>
      </c>
      <c r="F36" s="91">
        <v>0</v>
      </c>
      <c r="G36" s="45">
        <v>0</v>
      </c>
      <c r="H36" s="45">
        <v>0</v>
      </c>
      <c r="I36" s="45">
        <v>4</v>
      </c>
      <c r="J36" s="45">
        <v>0</v>
      </c>
      <c r="K36" s="45">
        <v>6</v>
      </c>
      <c r="L36" s="45">
        <v>0</v>
      </c>
      <c r="M36" s="45">
        <v>0</v>
      </c>
      <c r="N36" s="45">
        <v>1</v>
      </c>
      <c r="O36" s="45">
        <v>3</v>
      </c>
      <c r="P36" s="89">
        <v>64</v>
      </c>
      <c r="Q36" s="45">
        <v>1</v>
      </c>
      <c r="R36" s="45">
        <v>0</v>
      </c>
      <c r="S36" s="45">
        <v>7</v>
      </c>
      <c r="T36" s="45">
        <v>0</v>
      </c>
      <c r="U36" s="45">
        <v>0</v>
      </c>
      <c r="V36" s="45">
        <v>0</v>
      </c>
      <c r="W36" s="45">
        <v>15</v>
      </c>
      <c r="X36" s="45">
        <v>0</v>
      </c>
      <c r="Y36" s="45">
        <v>0</v>
      </c>
      <c r="AA36" s="61">
        <v>64</v>
      </c>
      <c r="AB36" s="2">
        <v>64</v>
      </c>
      <c r="AC36" s="3">
        <f t="shared" si="0"/>
        <v>428</v>
      </c>
    </row>
    <row r="37" spans="1:29">
      <c r="A37" s="76">
        <v>43900</v>
      </c>
      <c r="B37" s="77">
        <f t="shared" si="1"/>
        <v>234</v>
      </c>
      <c r="C37" s="93">
        <v>98</v>
      </c>
      <c r="D37" s="93">
        <f t="shared" si="2"/>
        <v>327</v>
      </c>
      <c r="E37" s="45">
        <v>1</v>
      </c>
      <c r="F37" s="91">
        <v>0</v>
      </c>
      <c r="G37" s="45">
        <v>0</v>
      </c>
      <c r="H37" s="45">
        <v>0</v>
      </c>
      <c r="I37" s="45">
        <v>1</v>
      </c>
      <c r="J37" s="45">
        <v>0</v>
      </c>
      <c r="K37" s="45">
        <v>0</v>
      </c>
      <c r="L37" s="45">
        <v>1</v>
      </c>
      <c r="M37" s="45">
        <v>1</v>
      </c>
      <c r="N37" s="45">
        <v>0</v>
      </c>
      <c r="O37" s="45">
        <v>34</v>
      </c>
      <c r="P37" s="89">
        <v>26</v>
      </c>
      <c r="Q37" s="45">
        <v>0</v>
      </c>
      <c r="R37" s="45">
        <v>4</v>
      </c>
      <c r="S37" s="45">
        <v>3</v>
      </c>
      <c r="T37" s="45">
        <v>8</v>
      </c>
      <c r="U37" s="45">
        <v>6</v>
      </c>
      <c r="V37" s="45">
        <v>0</v>
      </c>
      <c r="W37" s="45">
        <v>13</v>
      </c>
      <c r="X37" s="45">
        <v>0</v>
      </c>
      <c r="Y37" s="45">
        <v>0</v>
      </c>
      <c r="AA37" s="61">
        <v>26</v>
      </c>
      <c r="AB37" s="2">
        <v>26</v>
      </c>
      <c r="AC37" s="3">
        <f t="shared" si="0"/>
        <v>523</v>
      </c>
    </row>
    <row r="38" spans="1:29">
      <c r="A38" s="76">
        <v>43901</v>
      </c>
      <c r="B38" s="77">
        <f t="shared" si="1"/>
        <v>266</v>
      </c>
      <c r="C38" s="93">
        <v>196</v>
      </c>
      <c r="D38" s="93">
        <f t="shared" si="2"/>
        <v>425</v>
      </c>
      <c r="E38" s="45">
        <v>6</v>
      </c>
      <c r="F38" s="91">
        <v>1</v>
      </c>
      <c r="G38" s="45">
        <v>2</v>
      </c>
      <c r="H38" s="45">
        <v>1</v>
      </c>
      <c r="I38" s="45">
        <v>16</v>
      </c>
      <c r="J38" s="45">
        <v>3</v>
      </c>
      <c r="K38" s="45">
        <v>16</v>
      </c>
      <c r="L38" s="45">
        <v>2</v>
      </c>
      <c r="M38" s="45">
        <v>7</v>
      </c>
      <c r="N38" s="45">
        <v>4</v>
      </c>
      <c r="O38" s="45">
        <v>37</v>
      </c>
      <c r="P38" s="89">
        <v>32</v>
      </c>
      <c r="Q38" s="45">
        <v>6</v>
      </c>
      <c r="R38" s="45">
        <v>4</v>
      </c>
      <c r="S38" s="45">
        <v>2</v>
      </c>
      <c r="T38" s="45">
        <v>0</v>
      </c>
      <c r="U38" s="45">
        <v>0</v>
      </c>
      <c r="V38" s="45">
        <v>0</v>
      </c>
      <c r="W38" s="45">
        <v>57</v>
      </c>
      <c r="X38" s="45">
        <v>0</v>
      </c>
      <c r="Y38" s="45">
        <v>0</v>
      </c>
      <c r="AA38" s="61">
        <v>32</v>
      </c>
      <c r="AB38" s="2">
        <v>32</v>
      </c>
      <c r="AC38" s="3">
        <f>SUM(C38:Y38)</f>
        <v>817</v>
      </c>
    </row>
    <row r="39" spans="1:29">
      <c r="A39" s="76">
        <v>43902</v>
      </c>
      <c r="B39" s="77">
        <f t="shared" si="1"/>
        <v>308</v>
      </c>
      <c r="C39" s="93">
        <v>151</v>
      </c>
      <c r="D39" s="93">
        <f t="shared" si="2"/>
        <v>621</v>
      </c>
      <c r="E39" s="45">
        <v>2</v>
      </c>
      <c r="F39" s="91">
        <v>3</v>
      </c>
      <c r="G39" s="45">
        <v>0</v>
      </c>
      <c r="H39" s="45">
        <v>2</v>
      </c>
      <c r="I39" s="45">
        <v>9</v>
      </c>
      <c r="J39" s="45">
        <v>5</v>
      </c>
      <c r="K39" s="45">
        <v>7</v>
      </c>
      <c r="L39" s="45">
        <v>2</v>
      </c>
      <c r="M39" s="45">
        <v>2</v>
      </c>
      <c r="N39" s="45">
        <v>0</v>
      </c>
      <c r="O39" s="45">
        <v>32</v>
      </c>
      <c r="P39" s="89">
        <v>42</v>
      </c>
      <c r="Q39" s="45">
        <v>3</v>
      </c>
      <c r="R39" s="45">
        <v>11</v>
      </c>
      <c r="S39" s="45">
        <v>4</v>
      </c>
      <c r="T39" s="45">
        <v>1</v>
      </c>
      <c r="U39" s="45">
        <v>3</v>
      </c>
      <c r="V39" s="45">
        <v>0</v>
      </c>
      <c r="W39" s="45">
        <v>19</v>
      </c>
      <c r="X39" s="45">
        <v>3</v>
      </c>
      <c r="Y39" s="45">
        <v>1</v>
      </c>
      <c r="Z39" s="60">
        <v>1</v>
      </c>
      <c r="AA39" s="61">
        <v>42</v>
      </c>
      <c r="AB39" s="2">
        <v>42</v>
      </c>
      <c r="AC39" s="3">
        <f t="shared" ref="AC39:AC66" si="3">SUM(C39:Y39)</f>
        <v>923</v>
      </c>
    </row>
    <row r="40" spans="1:29">
      <c r="A40" s="76">
        <v>43903</v>
      </c>
      <c r="B40" s="77">
        <f t="shared" si="1"/>
        <v>339</v>
      </c>
      <c r="C40" s="93">
        <v>152</v>
      </c>
      <c r="D40" s="93">
        <f t="shared" si="2"/>
        <v>772</v>
      </c>
      <c r="E40" s="45">
        <v>0</v>
      </c>
      <c r="F40" s="91">
        <v>1</v>
      </c>
      <c r="G40" s="45">
        <v>0</v>
      </c>
      <c r="H40" s="45">
        <v>1</v>
      </c>
      <c r="I40" s="45">
        <v>9</v>
      </c>
      <c r="J40" s="45">
        <v>3</v>
      </c>
      <c r="K40" s="45">
        <v>4</v>
      </c>
      <c r="L40" s="45">
        <v>0</v>
      </c>
      <c r="M40" s="45">
        <v>3</v>
      </c>
      <c r="N40" s="45">
        <v>1</v>
      </c>
      <c r="O40" s="45">
        <v>42</v>
      </c>
      <c r="P40" s="89">
        <v>31</v>
      </c>
      <c r="Q40" s="45">
        <v>6</v>
      </c>
      <c r="R40" s="45">
        <v>10</v>
      </c>
      <c r="S40" s="45">
        <v>3</v>
      </c>
      <c r="T40" s="45">
        <v>0</v>
      </c>
      <c r="U40" s="45">
        <v>2</v>
      </c>
      <c r="V40" s="45">
        <v>5</v>
      </c>
      <c r="W40" s="45">
        <v>19</v>
      </c>
      <c r="X40" s="45">
        <v>2</v>
      </c>
      <c r="Y40" s="45">
        <v>10</v>
      </c>
      <c r="Z40" s="60">
        <v>10</v>
      </c>
      <c r="AA40" s="61">
        <v>31</v>
      </c>
      <c r="AB40" s="2">
        <v>31</v>
      </c>
      <c r="AC40" s="3">
        <f t="shared" si="3"/>
        <v>1076</v>
      </c>
    </row>
    <row r="41" spans="1:29">
      <c r="A41" s="76">
        <v>43904</v>
      </c>
      <c r="B41" s="77">
        <f t="shared" si="1"/>
        <v>357</v>
      </c>
      <c r="C41" s="93">
        <v>71</v>
      </c>
      <c r="D41" s="93">
        <f t="shared" si="2"/>
        <v>924</v>
      </c>
      <c r="E41" s="45">
        <v>0</v>
      </c>
      <c r="F41" s="91">
        <v>0</v>
      </c>
      <c r="G41" s="45">
        <v>0</v>
      </c>
      <c r="H41" s="45">
        <v>1</v>
      </c>
      <c r="I41" s="45">
        <v>0</v>
      </c>
      <c r="J41" s="45">
        <v>3</v>
      </c>
      <c r="K41" s="45">
        <v>0</v>
      </c>
      <c r="L41" s="45">
        <v>2</v>
      </c>
      <c r="M41" s="45">
        <v>1</v>
      </c>
      <c r="N41" s="45">
        <v>0</v>
      </c>
      <c r="O41" s="45">
        <v>25</v>
      </c>
      <c r="P41" s="89">
        <v>18</v>
      </c>
      <c r="Q41" s="45">
        <v>1</v>
      </c>
      <c r="R41" s="45">
        <v>4</v>
      </c>
      <c r="S41" s="45">
        <v>1</v>
      </c>
      <c r="T41" s="45">
        <v>3</v>
      </c>
      <c r="U41" s="45">
        <v>0</v>
      </c>
      <c r="V41" s="45">
        <v>0</v>
      </c>
      <c r="W41" s="45">
        <v>5</v>
      </c>
      <c r="X41" s="45">
        <v>0</v>
      </c>
      <c r="Y41" s="45">
        <v>7</v>
      </c>
      <c r="Z41" s="60">
        <v>7</v>
      </c>
      <c r="AA41" s="61">
        <v>18</v>
      </c>
      <c r="AB41" s="2">
        <v>18</v>
      </c>
      <c r="AC41" s="3">
        <f t="shared" si="3"/>
        <v>1066</v>
      </c>
    </row>
    <row r="42" spans="1:29">
      <c r="A42" s="76">
        <v>43905</v>
      </c>
      <c r="B42" s="77">
        <f t="shared" si="1"/>
        <v>374</v>
      </c>
      <c r="C42" s="93">
        <v>69</v>
      </c>
      <c r="D42" s="93">
        <f t="shared" si="2"/>
        <v>995</v>
      </c>
      <c r="E42" s="45">
        <v>1</v>
      </c>
      <c r="F42" s="91">
        <v>0</v>
      </c>
      <c r="G42" s="45">
        <v>0</v>
      </c>
      <c r="H42" s="45">
        <v>0</v>
      </c>
      <c r="I42" s="45">
        <v>2</v>
      </c>
      <c r="J42" s="45">
        <v>7</v>
      </c>
      <c r="K42" s="45">
        <v>4</v>
      </c>
      <c r="L42" s="45">
        <v>0</v>
      </c>
      <c r="M42" s="45">
        <v>1</v>
      </c>
      <c r="N42" s="45">
        <v>0</v>
      </c>
      <c r="O42" s="45">
        <v>4</v>
      </c>
      <c r="P42" s="89">
        <v>17</v>
      </c>
      <c r="Q42" s="45">
        <v>4</v>
      </c>
      <c r="R42" s="45">
        <v>0</v>
      </c>
      <c r="S42" s="45">
        <v>1</v>
      </c>
      <c r="T42" s="45">
        <v>1</v>
      </c>
      <c r="U42" s="45">
        <v>0</v>
      </c>
      <c r="V42" s="45">
        <v>0</v>
      </c>
      <c r="W42" s="45">
        <v>18</v>
      </c>
      <c r="X42" s="45">
        <v>0</v>
      </c>
      <c r="Y42" s="45">
        <v>9</v>
      </c>
      <c r="Z42" s="60">
        <v>9</v>
      </c>
      <c r="AA42" s="61">
        <v>17</v>
      </c>
      <c r="AB42" s="2">
        <v>17</v>
      </c>
      <c r="AC42" s="3">
        <f t="shared" si="3"/>
        <v>1133</v>
      </c>
    </row>
    <row r="43" spans="1:29">
      <c r="A43" s="76">
        <v>43906</v>
      </c>
      <c r="B43" s="77">
        <f t="shared" si="1"/>
        <v>408</v>
      </c>
      <c r="C43" s="93">
        <v>83</v>
      </c>
      <c r="D43" s="93">
        <f t="shared" si="2"/>
        <v>1064</v>
      </c>
      <c r="E43" s="45">
        <v>0</v>
      </c>
      <c r="F43" s="91">
        <v>0</v>
      </c>
      <c r="G43" s="45">
        <v>0</v>
      </c>
      <c r="H43" s="45">
        <v>2</v>
      </c>
      <c r="I43" s="45">
        <v>1</v>
      </c>
      <c r="J43" s="45">
        <v>1</v>
      </c>
      <c r="K43" s="45">
        <v>2</v>
      </c>
      <c r="L43" s="45">
        <v>0</v>
      </c>
      <c r="M43" s="45">
        <v>0</v>
      </c>
      <c r="N43" s="45">
        <v>0</v>
      </c>
      <c r="O43" s="45">
        <v>3</v>
      </c>
      <c r="P43" s="89">
        <v>34</v>
      </c>
      <c r="Q43" s="45">
        <v>12</v>
      </c>
      <c r="R43" s="45">
        <v>2</v>
      </c>
      <c r="S43" s="45">
        <v>2</v>
      </c>
      <c r="T43" s="45">
        <v>2</v>
      </c>
      <c r="U43" s="45">
        <v>1</v>
      </c>
      <c r="V43" s="45">
        <v>7</v>
      </c>
      <c r="W43" s="45">
        <v>6</v>
      </c>
      <c r="X43" s="45">
        <v>0</v>
      </c>
      <c r="Y43" s="45">
        <v>8</v>
      </c>
      <c r="Z43" s="60">
        <v>8</v>
      </c>
      <c r="AA43" s="61">
        <v>34</v>
      </c>
      <c r="AB43" s="2">
        <v>34</v>
      </c>
      <c r="AC43" s="3">
        <f t="shared" si="3"/>
        <v>1230</v>
      </c>
    </row>
    <row r="44" spans="1:29">
      <c r="A44" s="76">
        <v>43907</v>
      </c>
      <c r="B44" s="77">
        <f t="shared" si="1"/>
        <v>443</v>
      </c>
      <c r="C44" s="93">
        <v>119</v>
      </c>
      <c r="D44" s="93">
        <f t="shared" si="2"/>
        <v>1147</v>
      </c>
      <c r="E44" s="45">
        <v>1</v>
      </c>
      <c r="F44" s="91">
        <v>3</v>
      </c>
      <c r="G44" s="45">
        <v>1</v>
      </c>
      <c r="H44" s="45">
        <v>4</v>
      </c>
      <c r="I44" s="45">
        <v>3</v>
      </c>
      <c r="J44" s="45">
        <v>0</v>
      </c>
      <c r="K44" s="45">
        <v>1</v>
      </c>
      <c r="L44" s="45">
        <v>0</v>
      </c>
      <c r="M44" s="45">
        <v>1</v>
      </c>
      <c r="N44" s="45">
        <v>1</v>
      </c>
      <c r="O44" s="45">
        <v>6</v>
      </c>
      <c r="P44" s="89">
        <v>35</v>
      </c>
      <c r="Q44" s="45">
        <v>5</v>
      </c>
      <c r="R44" s="45">
        <v>5</v>
      </c>
      <c r="S44" s="45">
        <v>1</v>
      </c>
      <c r="T44" s="45">
        <v>4</v>
      </c>
      <c r="U44" s="45">
        <v>1</v>
      </c>
      <c r="V44" s="45">
        <v>6</v>
      </c>
      <c r="W44" s="45">
        <v>13</v>
      </c>
      <c r="X44" s="45">
        <v>16</v>
      </c>
      <c r="Y44" s="45">
        <v>13</v>
      </c>
      <c r="Z44" s="60">
        <v>13</v>
      </c>
      <c r="AA44" s="61">
        <v>35</v>
      </c>
      <c r="AB44" s="2">
        <v>35</v>
      </c>
      <c r="AC44" s="3">
        <f t="shared" si="3"/>
        <v>1386</v>
      </c>
    </row>
    <row r="45" spans="1:29">
      <c r="A45" s="76">
        <v>43908</v>
      </c>
      <c r="B45" s="77">
        <f t="shared" si="1"/>
        <v>501</v>
      </c>
      <c r="C45" s="93">
        <v>145</v>
      </c>
      <c r="D45" s="93">
        <f t="shared" si="2"/>
        <v>1266</v>
      </c>
      <c r="E45" s="45">
        <v>1</v>
      </c>
      <c r="F45" s="91">
        <v>2</v>
      </c>
      <c r="G45" s="45">
        <v>1</v>
      </c>
      <c r="H45" s="45">
        <v>2</v>
      </c>
      <c r="I45" s="45">
        <v>2</v>
      </c>
      <c r="J45" s="45">
        <v>4</v>
      </c>
      <c r="K45" s="45">
        <v>2</v>
      </c>
      <c r="L45" s="45">
        <v>1</v>
      </c>
      <c r="M45" s="45">
        <v>1</v>
      </c>
      <c r="N45" s="45">
        <v>0</v>
      </c>
      <c r="O45" s="45">
        <v>8</v>
      </c>
      <c r="P45" s="89">
        <v>58</v>
      </c>
      <c r="Q45" s="45">
        <v>0</v>
      </c>
      <c r="R45" s="45">
        <v>17</v>
      </c>
      <c r="S45" s="45">
        <v>1</v>
      </c>
      <c r="T45" s="45">
        <v>3</v>
      </c>
      <c r="U45" s="45">
        <v>1</v>
      </c>
      <c r="V45" s="45">
        <v>0</v>
      </c>
      <c r="W45" s="45">
        <v>10</v>
      </c>
      <c r="X45" s="45">
        <v>3</v>
      </c>
      <c r="Y45" s="45">
        <v>28</v>
      </c>
      <c r="Z45" s="60">
        <v>28</v>
      </c>
      <c r="AA45" s="61">
        <v>58</v>
      </c>
      <c r="AB45" s="2">
        <v>58</v>
      </c>
      <c r="AC45" s="3">
        <f t="shared" si="3"/>
        <v>1556</v>
      </c>
    </row>
    <row r="46" spans="1:29">
      <c r="A46" s="76">
        <v>43909</v>
      </c>
      <c r="B46" s="77">
        <f t="shared" si="1"/>
        <v>567</v>
      </c>
      <c r="C46" s="93">
        <v>143</v>
      </c>
      <c r="D46" s="93">
        <f t="shared" si="2"/>
        <v>1411</v>
      </c>
      <c r="E46" s="45">
        <v>0</v>
      </c>
      <c r="F46" s="91">
        <v>2</v>
      </c>
      <c r="G46" s="45">
        <v>1</v>
      </c>
      <c r="H46" s="45">
        <v>0</v>
      </c>
      <c r="I46" s="45">
        <v>2</v>
      </c>
      <c r="J46" s="45">
        <v>1</v>
      </c>
      <c r="K46" s="45">
        <v>2</v>
      </c>
      <c r="L46" s="45">
        <v>1</v>
      </c>
      <c r="M46" s="45">
        <v>1</v>
      </c>
      <c r="N46" s="45">
        <v>1</v>
      </c>
      <c r="O46" s="45">
        <v>2</v>
      </c>
      <c r="P46" s="89">
        <v>66</v>
      </c>
      <c r="Q46" s="45">
        <v>5</v>
      </c>
      <c r="R46" s="45">
        <v>5</v>
      </c>
      <c r="S46" s="45">
        <v>0</v>
      </c>
      <c r="T46" s="45">
        <v>2</v>
      </c>
      <c r="U46" s="45">
        <v>0</v>
      </c>
      <c r="V46" s="45">
        <v>1</v>
      </c>
      <c r="W46" s="45">
        <v>14</v>
      </c>
      <c r="X46" s="45">
        <v>9</v>
      </c>
      <c r="Y46" s="45">
        <v>28</v>
      </c>
      <c r="Z46" s="60">
        <v>28</v>
      </c>
      <c r="AA46" s="61">
        <v>66</v>
      </c>
      <c r="AB46" s="2">
        <v>66</v>
      </c>
      <c r="AC46" s="3">
        <f t="shared" si="3"/>
        <v>1697</v>
      </c>
    </row>
    <row r="47" spans="1:29">
      <c r="A47" s="76">
        <v>43910</v>
      </c>
      <c r="B47" s="77">
        <f t="shared" si="1"/>
        <v>651</v>
      </c>
      <c r="C47" s="93">
        <v>180</v>
      </c>
      <c r="D47" s="93">
        <f t="shared" si="2"/>
        <v>1554</v>
      </c>
      <c r="E47" s="45">
        <v>0</v>
      </c>
      <c r="F47" s="91">
        <v>5</v>
      </c>
      <c r="G47" s="45">
        <v>0</v>
      </c>
      <c r="H47" s="45">
        <v>5</v>
      </c>
      <c r="I47" s="45">
        <v>5</v>
      </c>
      <c r="J47" s="45">
        <v>3</v>
      </c>
      <c r="K47" s="45">
        <v>3</v>
      </c>
      <c r="L47" s="45">
        <v>1</v>
      </c>
      <c r="M47" s="45">
        <v>0</v>
      </c>
      <c r="N47" s="45">
        <v>5</v>
      </c>
      <c r="O47" s="45">
        <v>5</v>
      </c>
      <c r="P47" s="89">
        <v>84</v>
      </c>
      <c r="Q47" s="45">
        <v>4</v>
      </c>
      <c r="R47" s="45">
        <v>1</v>
      </c>
      <c r="S47" s="45">
        <v>2</v>
      </c>
      <c r="T47" s="45">
        <v>5</v>
      </c>
      <c r="U47" s="45">
        <v>0</v>
      </c>
      <c r="V47" s="45">
        <v>2</v>
      </c>
      <c r="W47" s="45">
        <v>23</v>
      </c>
      <c r="X47" s="45">
        <v>5</v>
      </c>
      <c r="Y47" s="45">
        <v>22</v>
      </c>
      <c r="Z47" s="60">
        <v>22</v>
      </c>
      <c r="AA47" s="61">
        <v>84</v>
      </c>
      <c r="AB47" s="2">
        <v>84</v>
      </c>
      <c r="AC47" s="3">
        <f t="shared" si="3"/>
        <v>1914</v>
      </c>
    </row>
    <row r="48" spans="1:29">
      <c r="A48" s="76">
        <v>43911</v>
      </c>
      <c r="B48" s="77">
        <f t="shared" si="1"/>
        <v>722</v>
      </c>
      <c r="C48" s="93">
        <v>134</v>
      </c>
      <c r="D48" s="93">
        <f t="shared" si="2"/>
        <v>1734</v>
      </c>
      <c r="E48" s="45">
        <v>0</v>
      </c>
      <c r="F48" s="91">
        <v>0</v>
      </c>
      <c r="G48" s="45">
        <v>0</v>
      </c>
      <c r="H48" s="45">
        <v>4</v>
      </c>
      <c r="I48" s="45">
        <v>3</v>
      </c>
      <c r="J48" s="45">
        <v>14</v>
      </c>
      <c r="K48" s="45">
        <v>4</v>
      </c>
      <c r="L48" s="45">
        <v>1</v>
      </c>
      <c r="M48" s="45">
        <v>0</v>
      </c>
      <c r="N48" s="45">
        <v>3</v>
      </c>
      <c r="O48" s="45">
        <v>5</v>
      </c>
      <c r="P48" s="89">
        <v>71</v>
      </c>
      <c r="Q48" s="45">
        <v>6</v>
      </c>
      <c r="R48" s="45">
        <v>2</v>
      </c>
      <c r="S48" s="45">
        <v>1</v>
      </c>
      <c r="T48" s="45">
        <v>0</v>
      </c>
      <c r="U48" s="45">
        <v>0</v>
      </c>
      <c r="V48" s="45">
        <v>0</v>
      </c>
      <c r="W48" s="45">
        <v>8</v>
      </c>
      <c r="X48" s="45">
        <v>0</v>
      </c>
      <c r="Y48" s="45">
        <v>12</v>
      </c>
      <c r="Z48" s="60">
        <v>12</v>
      </c>
      <c r="AA48" s="61">
        <v>71</v>
      </c>
      <c r="AB48" s="2">
        <v>71</v>
      </c>
      <c r="AC48" s="3">
        <f t="shared" si="3"/>
        <v>2002</v>
      </c>
    </row>
    <row r="49" spans="1:29">
      <c r="A49" s="76">
        <v>43912</v>
      </c>
      <c r="B49" s="77">
        <f t="shared" si="1"/>
        <v>781</v>
      </c>
      <c r="C49" s="93">
        <v>117</v>
      </c>
      <c r="D49" s="93">
        <f t="shared" si="2"/>
        <v>1868</v>
      </c>
      <c r="E49" s="45">
        <v>0</v>
      </c>
      <c r="F49" s="91">
        <v>5</v>
      </c>
      <c r="G49" s="45">
        <v>0</v>
      </c>
      <c r="H49" s="45">
        <v>0</v>
      </c>
      <c r="I49" s="45">
        <v>1</v>
      </c>
      <c r="J49" s="45">
        <v>9</v>
      </c>
      <c r="K49" s="45">
        <v>1</v>
      </c>
      <c r="L49" s="45">
        <v>1</v>
      </c>
      <c r="M49" s="45">
        <v>0</v>
      </c>
      <c r="N49" s="45">
        <v>3</v>
      </c>
      <c r="O49" s="45">
        <v>3</v>
      </c>
      <c r="P49" s="89">
        <v>59</v>
      </c>
      <c r="Q49" s="45">
        <v>11</v>
      </c>
      <c r="R49" s="45">
        <v>5</v>
      </c>
      <c r="S49" s="45">
        <v>1</v>
      </c>
      <c r="T49" s="45">
        <v>1</v>
      </c>
      <c r="U49" s="45">
        <v>0</v>
      </c>
      <c r="V49" s="45">
        <v>0</v>
      </c>
      <c r="W49" s="45">
        <v>4</v>
      </c>
      <c r="X49" s="45">
        <v>0</v>
      </c>
      <c r="Y49" s="45">
        <v>13</v>
      </c>
      <c r="Z49" s="60">
        <v>13</v>
      </c>
      <c r="AA49" s="61">
        <v>59</v>
      </c>
      <c r="AB49" s="2">
        <v>59</v>
      </c>
      <c r="AC49" s="3">
        <f t="shared" si="3"/>
        <v>2102</v>
      </c>
    </row>
    <row r="50" spans="1:29">
      <c r="A50" s="76">
        <v>43913</v>
      </c>
      <c r="B50" s="77">
        <f t="shared" si="1"/>
        <v>880</v>
      </c>
      <c r="C50" s="93">
        <v>182</v>
      </c>
      <c r="D50" s="93">
        <f t="shared" si="2"/>
        <v>1985</v>
      </c>
      <c r="E50" s="45">
        <v>0</v>
      </c>
      <c r="F50" s="91">
        <v>9</v>
      </c>
      <c r="G50" s="45">
        <v>0</v>
      </c>
      <c r="H50" s="45">
        <v>3</v>
      </c>
      <c r="I50" s="45">
        <v>4</v>
      </c>
      <c r="J50" s="45">
        <v>0</v>
      </c>
      <c r="K50" s="45">
        <v>2</v>
      </c>
      <c r="L50" s="45">
        <v>3</v>
      </c>
      <c r="M50" s="45">
        <v>0</v>
      </c>
      <c r="N50" s="45">
        <v>5</v>
      </c>
      <c r="O50" s="45">
        <v>7</v>
      </c>
      <c r="P50" s="89">
        <v>99</v>
      </c>
      <c r="Q50" s="45">
        <v>2</v>
      </c>
      <c r="R50" s="45">
        <v>8</v>
      </c>
      <c r="S50" s="45">
        <v>2</v>
      </c>
      <c r="T50" s="45">
        <v>0</v>
      </c>
      <c r="U50" s="45">
        <v>2</v>
      </c>
      <c r="V50" s="45">
        <v>3</v>
      </c>
      <c r="W50" s="45">
        <v>9</v>
      </c>
      <c r="X50" s="45">
        <v>6</v>
      </c>
      <c r="Y50" s="45">
        <v>18</v>
      </c>
      <c r="Z50" s="60">
        <v>18</v>
      </c>
      <c r="AA50" s="61">
        <v>99</v>
      </c>
      <c r="AB50" s="2">
        <v>99</v>
      </c>
      <c r="AC50" s="3">
        <f t="shared" si="3"/>
        <v>2349</v>
      </c>
    </row>
    <row r="51" spans="1:29">
      <c r="A51" s="76">
        <v>43914</v>
      </c>
      <c r="B51" s="77">
        <f t="shared" si="1"/>
        <v>985</v>
      </c>
      <c r="C51" s="93">
        <v>230</v>
      </c>
      <c r="D51" s="93">
        <f t="shared" si="2"/>
        <v>2167</v>
      </c>
      <c r="E51" s="45">
        <v>0</v>
      </c>
      <c r="F51" s="91">
        <v>9</v>
      </c>
      <c r="G51" s="45">
        <v>0</v>
      </c>
      <c r="H51" s="45">
        <v>5</v>
      </c>
      <c r="I51" s="45">
        <v>0</v>
      </c>
      <c r="J51" s="45">
        <v>4</v>
      </c>
      <c r="K51" s="45">
        <v>5</v>
      </c>
      <c r="L51" s="45">
        <v>1</v>
      </c>
      <c r="M51" s="45">
        <v>2</v>
      </c>
      <c r="N51" s="45">
        <v>6</v>
      </c>
      <c r="O51" s="45">
        <v>5</v>
      </c>
      <c r="P51" s="89">
        <v>105</v>
      </c>
      <c r="Q51" s="45">
        <v>14</v>
      </c>
      <c r="R51" s="45">
        <v>11</v>
      </c>
      <c r="S51" s="45">
        <v>3</v>
      </c>
      <c r="T51" s="45">
        <v>3</v>
      </c>
      <c r="U51" s="45">
        <v>2</v>
      </c>
      <c r="V51" s="45">
        <v>4</v>
      </c>
      <c r="W51" s="45">
        <v>10</v>
      </c>
      <c r="X51" s="45">
        <v>11</v>
      </c>
      <c r="Y51" s="45">
        <v>30</v>
      </c>
      <c r="Z51" s="60">
        <v>30</v>
      </c>
      <c r="AA51" s="61">
        <v>105</v>
      </c>
      <c r="AB51" s="2">
        <v>105</v>
      </c>
      <c r="AC51" s="3">
        <f t="shared" si="3"/>
        <v>2627</v>
      </c>
    </row>
    <row r="52" spans="1:29">
      <c r="A52" s="76">
        <v>43915</v>
      </c>
      <c r="B52" s="77">
        <f t="shared" si="1"/>
        <v>1139</v>
      </c>
      <c r="C52" s="93">
        <v>314</v>
      </c>
      <c r="D52" s="93">
        <f t="shared" si="2"/>
        <v>2397</v>
      </c>
      <c r="E52" s="45">
        <v>3</v>
      </c>
      <c r="F52" s="91">
        <v>13</v>
      </c>
      <c r="G52" s="45">
        <v>1</v>
      </c>
      <c r="H52" s="45">
        <v>7</v>
      </c>
      <c r="I52" s="45">
        <v>7</v>
      </c>
      <c r="J52" s="45">
        <v>2</v>
      </c>
      <c r="K52" s="45">
        <v>7</v>
      </c>
      <c r="L52" s="45">
        <v>2</v>
      </c>
      <c r="M52" s="45">
        <v>1</v>
      </c>
      <c r="N52" s="45">
        <v>5</v>
      </c>
      <c r="O52" s="45">
        <v>13</v>
      </c>
      <c r="P52" s="89">
        <v>154</v>
      </c>
      <c r="Q52" s="45">
        <v>37</v>
      </c>
      <c r="R52" s="45">
        <v>15</v>
      </c>
      <c r="S52" s="45">
        <v>0</v>
      </c>
      <c r="T52" s="45">
        <v>4</v>
      </c>
      <c r="U52" s="45">
        <v>2</v>
      </c>
      <c r="V52" s="45">
        <v>3</v>
      </c>
      <c r="W52" s="45">
        <v>19</v>
      </c>
      <c r="X52" s="45">
        <v>8</v>
      </c>
      <c r="Y52" s="45">
        <v>11</v>
      </c>
      <c r="Z52" s="60">
        <v>11</v>
      </c>
      <c r="AA52" s="61">
        <v>154</v>
      </c>
      <c r="AB52" s="2">
        <v>154</v>
      </c>
      <c r="AC52" s="3">
        <f t="shared" si="3"/>
        <v>3025</v>
      </c>
    </row>
    <row r="53" spans="1:29">
      <c r="A53" s="76">
        <v>43916</v>
      </c>
      <c r="B53" s="77">
        <f t="shared" si="1"/>
        <v>1271</v>
      </c>
      <c r="C53" s="93">
        <v>286</v>
      </c>
      <c r="D53" s="93">
        <f t="shared" si="2"/>
        <v>2711</v>
      </c>
      <c r="E53" s="45">
        <v>0</v>
      </c>
      <c r="F53" s="91">
        <v>8</v>
      </c>
      <c r="G53" s="45">
        <v>4</v>
      </c>
      <c r="H53" s="45">
        <v>5</v>
      </c>
      <c r="I53" s="45">
        <v>9</v>
      </c>
      <c r="J53" s="45">
        <v>7</v>
      </c>
      <c r="K53" s="45">
        <v>9</v>
      </c>
      <c r="L53" s="45">
        <v>6</v>
      </c>
      <c r="M53" s="45">
        <v>2</v>
      </c>
      <c r="N53" s="45">
        <v>3</v>
      </c>
      <c r="O53" s="45">
        <v>7</v>
      </c>
      <c r="P53" s="89">
        <v>132</v>
      </c>
      <c r="Q53" s="45">
        <v>16</v>
      </c>
      <c r="R53" s="45">
        <v>12</v>
      </c>
      <c r="S53" s="45">
        <v>0</v>
      </c>
      <c r="T53" s="45">
        <v>3</v>
      </c>
      <c r="U53" s="45">
        <v>3</v>
      </c>
      <c r="V53" s="45">
        <v>5</v>
      </c>
      <c r="W53" s="45">
        <v>20</v>
      </c>
      <c r="X53" s="45">
        <v>6</v>
      </c>
      <c r="Y53" s="45">
        <v>29</v>
      </c>
      <c r="Z53" s="60">
        <v>29</v>
      </c>
      <c r="AA53" s="61">
        <v>132</v>
      </c>
      <c r="AB53" s="2">
        <v>132</v>
      </c>
      <c r="AC53" s="3">
        <f t="shared" si="3"/>
        <v>3283</v>
      </c>
    </row>
    <row r="54" spans="1:29">
      <c r="A54" s="76">
        <v>43917</v>
      </c>
      <c r="B54" s="77">
        <f t="shared" si="1"/>
        <v>1447</v>
      </c>
      <c r="C54" s="93">
        <v>366</v>
      </c>
      <c r="D54" s="93">
        <f t="shared" si="2"/>
        <v>2997</v>
      </c>
      <c r="E54" s="45">
        <v>2</v>
      </c>
      <c r="F54" s="91">
        <v>15</v>
      </c>
      <c r="G54" s="45">
        <v>1</v>
      </c>
      <c r="H54" s="45">
        <v>9</v>
      </c>
      <c r="I54" s="45">
        <v>3</v>
      </c>
      <c r="J54" s="45">
        <v>3</v>
      </c>
      <c r="K54" s="45">
        <v>15</v>
      </c>
      <c r="L54" s="45">
        <v>5</v>
      </c>
      <c r="M54" s="45">
        <v>4</v>
      </c>
      <c r="N54" s="45">
        <v>4</v>
      </c>
      <c r="O54" s="45">
        <v>10</v>
      </c>
      <c r="P54" s="89">
        <v>176</v>
      </c>
      <c r="Q54" s="45">
        <v>26</v>
      </c>
      <c r="R54" s="45">
        <v>20</v>
      </c>
      <c r="S54" s="45">
        <v>1</v>
      </c>
      <c r="T54" s="45">
        <v>2</v>
      </c>
      <c r="U54" s="45">
        <v>2</v>
      </c>
      <c r="V54" s="45">
        <v>11</v>
      </c>
      <c r="W54" s="45">
        <v>18</v>
      </c>
      <c r="X54" s="45">
        <v>6</v>
      </c>
      <c r="Y54" s="45">
        <v>33</v>
      </c>
      <c r="Z54" s="60">
        <v>33</v>
      </c>
      <c r="AA54" s="61">
        <v>176</v>
      </c>
      <c r="AB54" s="2">
        <v>176</v>
      </c>
      <c r="AC54" s="3">
        <f t="shared" si="3"/>
        <v>3729</v>
      </c>
    </row>
    <row r="55" spans="1:29">
      <c r="A55" s="76">
        <v>43918</v>
      </c>
      <c r="B55" s="77">
        <f t="shared" si="1"/>
        <v>1594</v>
      </c>
      <c r="C55" s="93">
        <v>300</v>
      </c>
      <c r="D55" s="93">
        <f t="shared" si="2"/>
        <v>3363</v>
      </c>
      <c r="E55" s="45">
        <v>0</v>
      </c>
      <c r="F55" s="91">
        <v>6</v>
      </c>
      <c r="G55" s="45">
        <v>0</v>
      </c>
      <c r="H55" s="45">
        <v>12</v>
      </c>
      <c r="I55" s="45">
        <v>6</v>
      </c>
      <c r="J55" s="45">
        <v>8</v>
      </c>
      <c r="K55" s="45">
        <v>9</v>
      </c>
      <c r="L55" s="45">
        <v>1</v>
      </c>
      <c r="M55" s="45">
        <v>2</v>
      </c>
      <c r="N55" s="45">
        <v>4</v>
      </c>
      <c r="O55" s="45">
        <v>2</v>
      </c>
      <c r="P55" s="89">
        <v>147</v>
      </c>
      <c r="Q55" s="45">
        <v>9</v>
      </c>
      <c r="R55" s="45">
        <v>7</v>
      </c>
      <c r="S55" s="45">
        <v>3</v>
      </c>
      <c r="T55" s="45">
        <v>5</v>
      </c>
      <c r="U55" s="45">
        <v>2</v>
      </c>
      <c r="V55" s="45">
        <v>3</v>
      </c>
      <c r="W55" s="45">
        <v>25</v>
      </c>
      <c r="X55" s="45">
        <v>8</v>
      </c>
      <c r="Y55" s="45">
        <v>42</v>
      </c>
      <c r="Z55" s="60">
        <v>42</v>
      </c>
      <c r="AA55" s="61">
        <v>147</v>
      </c>
      <c r="AB55" s="2">
        <v>147</v>
      </c>
      <c r="AC55" s="3">
        <f t="shared" si="3"/>
        <v>3964</v>
      </c>
    </row>
    <row r="56" spans="1:29">
      <c r="A56" s="76">
        <v>43919</v>
      </c>
      <c r="B56" s="77">
        <f t="shared" si="1"/>
        <v>1744</v>
      </c>
      <c r="C56" s="93">
        <v>281</v>
      </c>
      <c r="D56" s="93">
        <f t="shared" si="2"/>
        <v>3663</v>
      </c>
      <c r="E56" s="45">
        <v>4</v>
      </c>
      <c r="F56" s="91">
        <v>10</v>
      </c>
      <c r="G56" s="45">
        <v>0</v>
      </c>
      <c r="H56" s="45">
        <v>11</v>
      </c>
      <c r="I56" s="45">
        <v>2</v>
      </c>
      <c r="J56" s="45">
        <v>2</v>
      </c>
      <c r="K56" s="45">
        <v>8</v>
      </c>
      <c r="L56" s="45">
        <v>1</v>
      </c>
      <c r="M56" s="45">
        <v>4</v>
      </c>
      <c r="N56" s="45">
        <v>2</v>
      </c>
      <c r="O56" s="45">
        <v>3</v>
      </c>
      <c r="P56" s="89">
        <v>150</v>
      </c>
      <c r="Q56" s="45">
        <v>4</v>
      </c>
      <c r="R56" s="45">
        <v>11</v>
      </c>
      <c r="S56" s="45">
        <v>1</v>
      </c>
      <c r="T56" s="45">
        <v>1</v>
      </c>
      <c r="U56" s="45">
        <v>9</v>
      </c>
      <c r="V56" s="45">
        <v>0</v>
      </c>
      <c r="W56" s="45">
        <v>15</v>
      </c>
      <c r="X56" s="45">
        <v>3</v>
      </c>
      <c r="Y56" s="45">
        <v>40</v>
      </c>
      <c r="Z56" s="60">
        <v>40</v>
      </c>
      <c r="AA56" s="61">
        <v>150</v>
      </c>
      <c r="AB56" s="2">
        <v>150</v>
      </c>
      <c r="AC56" s="3">
        <f t="shared" si="3"/>
        <v>4225</v>
      </c>
    </row>
    <row r="57" spans="1:29">
      <c r="A57" s="76">
        <v>43920</v>
      </c>
      <c r="B57" s="77">
        <f t="shared" si="1"/>
        <v>1916</v>
      </c>
      <c r="C57" s="93">
        <v>416</v>
      </c>
      <c r="D57" s="93">
        <f t="shared" si="2"/>
        <v>3944</v>
      </c>
      <c r="E57" s="45">
        <v>0</v>
      </c>
      <c r="F57" s="91">
        <v>9</v>
      </c>
      <c r="G57" s="45">
        <v>0</v>
      </c>
      <c r="H57" s="45">
        <v>10</v>
      </c>
      <c r="I57" s="45">
        <v>5</v>
      </c>
      <c r="J57" s="45">
        <v>2</v>
      </c>
      <c r="K57" s="45">
        <v>15</v>
      </c>
      <c r="L57" s="45">
        <v>3</v>
      </c>
      <c r="M57" s="45">
        <v>1</v>
      </c>
      <c r="N57" s="45">
        <v>5</v>
      </c>
      <c r="O57" s="45">
        <v>5</v>
      </c>
      <c r="P57" s="89">
        <v>172</v>
      </c>
      <c r="Q57" s="45">
        <v>60</v>
      </c>
      <c r="R57" s="45">
        <v>21</v>
      </c>
      <c r="S57" s="45">
        <v>1</v>
      </c>
      <c r="T57" s="45">
        <v>7</v>
      </c>
      <c r="U57" s="45">
        <v>6</v>
      </c>
      <c r="V57" s="45">
        <v>23</v>
      </c>
      <c r="W57" s="45">
        <v>27</v>
      </c>
      <c r="X57" s="45">
        <v>17</v>
      </c>
      <c r="Y57" s="45">
        <v>27</v>
      </c>
      <c r="Z57" s="60">
        <v>27</v>
      </c>
      <c r="AA57" s="61">
        <v>171</v>
      </c>
      <c r="AB57" s="2">
        <v>170</v>
      </c>
      <c r="AC57" s="3">
        <f t="shared" si="3"/>
        <v>4776</v>
      </c>
    </row>
    <row r="58" spans="1:29">
      <c r="A58" s="76">
        <v>43921</v>
      </c>
      <c r="B58" s="77">
        <f t="shared" si="1"/>
        <v>2125</v>
      </c>
      <c r="C58" s="93">
        <v>475</v>
      </c>
      <c r="D58" s="93">
        <f t="shared" si="2"/>
        <v>4360</v>
      </c>
      <c r="E58" s="45">
        <v>1</v>
      </c>
      <c r="F58" s="91">
        <v>23</v>
      </c>
      <c r="G58" s="45">
        <v>1</v>
      </c>
      <c r="H58" s="45">
        <v>14</v>
      </c>
      <c r="I58" s="45">
        <v>7</v>
      </c>
      <c r="J58" s="45">
        <v>1</v>
      </c>
      <c r="K58" s="45">
        <v>17</v>
      </c>
      <c r="L58" s="45">
        <v>2</v>
      </c>
      <c r="M58" s="45">
        <v>5</v>
      </c>
      <c r="N58" s="45">
        <v>6</v>
      </c>
      <c r="O58" s="45">
        <v>7</v>
      </c>
      <c r="P58" s="89">
        <v>209</v>
      </c>
      <c r="Q58" s="45">
        <v>49</v>
      </c>
      <c r="R58" s="45">
        <v>15</v>
      </c>
      <c r="S58" s="45">
        <v>0</v>
      </c>
      <c r="T58" s="45">
        <v>8</v>
      </c>
      <c r="U58" s="45">
        <v>13</v>
      </c>
      <c r="V58" s="45">
        <v>10</v>
      </c>
      <c r="W58" s="45">
        <v>29</v>
      </c>
      <c r="X58" s="45">
        <v>11</v>
      </c>
      <c r="Y58" s="45">
        <v>47</v>
      </c>
      <c r="Z58" s="60">
        <v>47</v>
      </c>
      <c r="AA58" s="61">
        <v>209</v>
      </c>
      <c r="AB58" s="2">
        <v>209</v>
      </c>
      <c r="AC58" s="3">
        <f t="shared" si="3"/>
        <v>5310</v>
      </c>
    </row>
    <row r="59" spans="1:29">
      <c r="A59" s="76">
        <v>43922</v>
      </c>
      <c r="B59" s="77">
        <f t="shared" si="1"/>
        <v>2330</v>
      </c>
      <c r="C59" s="93">
        <v>486</v>
      </c>
      <c r="D59" s="93">
        <f t="shared" si="2"/>
        <v>4835</v>
      </c>
      <c r="E59" s="45">
        <v>5</v>
      </c>
      <c r="F59" s="91">
        <v>19</v>
      </c>
      <c r="G59" s="45">
        <v>0</v>
      </c>
      <c r="H59" s="45">
        <v>30</v>
      </c>
      <c r="I59" s="45">
        <v>4</v>
      </c>
      <c r="J59" s="45">
        <v>0</v>
      </c>
      <c r="K59" s="45">
        <v>13</v>
      </c>
      <c r="L59" s="45">
        <v>5</v>
      </c>
      <c r="M59" s="45">
        <v>1</v>
      </c>
      <c r="N59" s="45">
        <v>5</v>
      </c>
      <c r="O59" s="45">
        <v>8</v>
      </c>
      <c r="P59" s="89">
        <v>205</v>
      </c>
      <c r="Q59" s="45">
        <v>49</v>
      </c>
      <c r="R59" s="45">
        <v>24</v>
      </c>
      <c r="S59" s="45">
        <v>2</v>
      </c>
      <c r="T59" s="45">
        <v>5</v>
      </c>
      <c r="U59" s="45">
        <v>2</v>
      </c>
      <c r="V59" s="45">
        <v>11</v>
      </c>
      <c r="W59" s="45">
        <v>29</v>
      </c>
      <c r="X59" s="45">
        <v>5</v>
      </c>
      <c r="Y59" s="45">
        <v>63</v>
      </c>
      <c r="Z59" s="60">
        <v>63</v>
      </c>
      <c r="AA59" s="61">
        <v>206</v>
      </c>
      <c r="AB59" s="2">
        <v>206</v>
      </c>
      <c r="AC59" s="3">
        <f t="shared" si="3"/>
        <v>5806</v>
      </c>
    </row>
    <row r="60" spans="1:29">
      <c r="A60" s="76">
        <v>43923</v>
      </c>
      <c r="B60" s="77">
        <f t="shared" si="1"/>
        <v>2547</v>
      </c>
      <c r="C60" s="93">
        <v>554</v>
      </c>
      <c r="D60" s="93">
        <f t="shared" si="2"/>
        <v>5321</v>
      </c>
      <c r="E60" s="45">
        <v>3</v>
      </c>
      <c r="F60" s="91">
        <v>6</v>
      </c>
      <c r="G60" s="45">
        <v>0</v>
      </c>
      <c r="H60" s="45">
        <v>17</v>
      </c>
      <c r="I60" s="45">
        <v>9</v>
      </c>
      <c r="J60" s="45">
        <v>4</v>
      </c>
      <c r="K60" s="45">
        <v>32</v>
      </c>
      <c r="L60" s="45">
        <v>5</v>
      </c>
      <c r="M60" s="45">
        <v>7</v>
      </c>
      <c r="N60" s="45">
        <v>8</v>
      </c>
      <c r="O60" s="45">
        <v>8</v>
      </c>
      <c r="P60" s="89">
        <v>217</v>
      </c>
      <c r="Q60" s="45">
        <v>34</v>
      </c>
      <c r="R60" s="45">
        <v>28</v>
      </c>
      <c r="S60" s="45">
        <v>0</v>
      </c>
      <c r="T60" s="45">
        <v>12</v>
      </c>
      <c r="U60" s="45">
        <v>1</v>
      </c>
      <c r="V60" s="45">
        <v>18</v>
      </c>
      <c r="W60" s="45">
        <v>47</v>
      </c>
      <c r="X60" s="45">
        <v>28</v>
      </c>
      <c r="Y60" s="45">
        <v>70</v>
      </c>
      <c r="Z60" s="60">
        <v>70</v>
      </c>
      <c r="AA60" s="61">
        <v>218</v>
      </c>
      <c r="AB60" s="2">
        <v>218</v>
      </c>
      <c r="AC60" s="3">
        <f t="shared" si="3"/>
        <v>6429</v>
      </c>
    </row>
    <row r="61" spans="1:29">
      <c r="A61" s="76">
        <v>43924</v>
      </c>
      <c r="B61" s="77">
        <f t="shared" si="1"/>
        <v>2792</v>
      </c>
      <c r="C61" s="93">
        <v>601</v>
      </c>
      <c r="D61" s="93">
        <f t="shared" si="2"/>
        <v>5875</v>
      </c>
      <c r="E61" s="45">
        <v>1</v>
      </c>
      <c r="F61" s="91">
        <v>20</v>
      </c>
      <c r="G61" s="45">
        <v>2</v>
      </c>
      <c r="H61" s="45">
        <v>16</v>
      </c>
      <c r="I61" s="45">
        <v>12</v>
      </c>
      <c r="J61" s="45">
        <v>2</v>
      </c>
      <c r="K61" s="45">
        <v>29</v>
      </c>
      <c r="L61" s="45">
        <v>2</v>
      </c>
      <c r="M61" s="45">
        <v>2</v>
      </c>
      <c r="N61" s="45">
        <v>6</v>
      </c>
      <c r="O61" s="45">
        <v>24</v>
      </c>
      <c r="P61" s="89">
        <v>245</v>
      </c>
      <c r="Q61" s="45">
        <v>59</v>
      </c>
      <c r="R61" s="45">
        <v>38</v>
      </c>
      <c r="S61" s="45">
        <v>1</v>
      </c>
      <c r="T61" s="45">
        <v>17</v>
      </c>
      <c r="U61" s="45">
        <v>3</v>
      </c>
      <c r="V61" s="45">
        <v>27</v>
      </c>
      <c r="W61" s="45">
        <v>46</v>
      </c>
      <c r="X61" s="45">
        <v>21</v>
      </c>
      <c r="Y61" s="45">
        <v>27</v>
      </c>
      <c r="Z61" s="60">
        <v>27</v>
      </c>
      <c r="AA61" s="61">
        <v>246</v>
      </c>
      <c r="AB61" s="2">
        <v>246</v>
      </c>
      <c r="AC61" s="3">
        <f t="shared" si="3"/>
        <v>7076</v>
      </c>
    </row>
    <row r="62" spans="1:29">
      <c r="A62" s="76">
        <v>43925</v>
      </c>
      <c r="B62" s="77">
        <f t="shared" si="1"/>
        <v>2921</v>
      </c>
      <c r="C62" s="93">
        <v>357</v>
      </c>
      <c r="D62" s="93">
        <f t="shared" si="2"/>
        <v>6476</v>
      </c>
      <c r="E62" s="45">
        <v>4</v>
      </c>
      <c r="F62" s="91">
        <v>18</v>
      </c>
      <c r="G62" s="45">
        <v>0</v>
      </c>
      <c r="H62" s="45">
        <v>12</v>
      </c>
      <c r="I62" s="45">
        <v>2</v>
      </c>
      <c r="J62" s="45">
        <v>2</v>
      </c>
      <c r="K62" s="45">
        <v>15</v>
      </c>
      <c r="L62" s="45">
        <v>1</v>
      </c>
      <c r="M62" s="45">
        <v>2</v>
      </c>
      <c r="N62" s="45">
        <v>3</v>
      </c>
      <c r="O62" s="45">
        <v>12</v>
      </c>
      <c r="P62" s="89">
        <v>129</v>
      </c>
      <c r="Q62" s="45">
        <v>17</v>
      </c>
      <c r="R62" s="45">
        <v>11</v>
      </c>
      <c r="S62" s="45">
        <v>1</v>
      </c>
      <c r="T62" s="45">
        <v>17</v>
      </c>
      <c r="U62" s="45">
        <v>6</v>
      </c>
      <c r="V62" s="45">
        <v>14</v>
      </c>
      <c r="W62" s="45">
        <v>30</v>
      </c>
      <c r="X62" s="45">
        <v>3</v>
      </c>
      <c r="Y62" s="45">
        <v>58</v>
      </c>
      <c r="Z62" s="60">
        <v>58</v>
      </c>
      <c r="AA62" s="61">
        <v>129</v>
      </c>
      <c r="AB62" s="2">
        <v>129</v>
      </c>
      <c r="AC62" s="3">
        <f t="shared" si="3"/>
        <v>7190</v>
      </c>
    </row>
    <row r="63" spans="1:29">
      <c r="A63" s="76">
        <v>43926</v>
      </c>
      <c r="B63" s="77">
        <f t="shared" si="1"/>
        <v>3093</v>
      </c>
      <c r="C63" s="93">
        <v>340</v>
      </c>
      <c r="D63" s="93">
        <f t="shared" si="2"/>
        <v>6833</v>
      </c>
      <c r="E63" s="45">
        <v>1</v>
      </c>
      <c r="F63" s="91">
        <v>7</v>
      </c>
      <c r="G63" s="45">
        <v>0</v>
      </c>
      <c r="H63" s="45">
        <v>7</v>
      </c>
      <c r="I63" s="45">
        <v>3</v>
      </c>
      <c r="J63" s="45">
        <v>0</v>
      </c>
      <c r="K63" s="45">
        <v>12</v>
      </c>
      <c r="L63" s="45">
        <v>3</v>
      </c>
      <c r="M63" s="45">
        <v>2</v>
      </c>
      <c r="N63" s="45">
        <v>2</v>
      </c>
      <c r="O63" s="45">
        <v>6</v>
      </c>
      <c r="P63" s="89">
        <v>172</v>
      </c>
      <c r="Q63" s="45">
        <v>27</v>
      </c>
      <c r="R63" s="45">
        <v>9</v>
      </c>
      <c r="S63" s="45">
        <v>1</v>
      </c>
      <c r="T63" s="45">
        <v>9</v>
      </c>
      <c r="U63" s="45">
        <v>2</v>
      </c>
      <c r="V63" s="45">
        <v>7</v>
      </c>
      <c r="W63" s="45">
        <v>30</v>
      </c>
      <c r="X63" s="45">
        <v>0</v>
      </c>
      <c r="Y63" s="45">
        <v>41</v>
      </c>
      <c r="Z63" s="60">
        <v>41</v>
      </c>
      <c r="AA63" s="61">
        <v>172</v>
      </c>
      <c r="AB63" s="2">
        <v>172</v>
      </c>
      <c r="AC63" s="3">
        <f t="shared" si="3"/>
        <v>7514</v>
      </c>
    </row>
    <row r="64" spans="1:29">
      <c r="A64" s="76">
        <v>43927</v>
      </c>
      <c r="B64" s="77">
        <f t="shared" si="1"/>
        <v>3224</v>
      </c>
      <c r="C64" s="93">
        <v>389</v>
      </c>
      <c r="D64" s="93">
        <f t="shared" si="2"/>
        <v>7173</v>
      </c>
      <c r="E64" s="45">
        <v>0</v>
      </c>
      <c r="F64" s="91">
        <v>16</v>
      </c>
      <c r="G64" s="45">
        <v>0</v>
      </c>
      <c r="H64" s="45">
        <v>12</v>
      </c>
      <c r="I64" s="45">
        <v>10</v>
      </c>
      <c r="J64" s="45">
        <v>4</v>
      </c>
      <c r="K64" s="45">
        <v>10</v>
      </c>
      <c r="L64" s="45">
        <v>5</v>
      </c>
      <c r="M64" s="45">
        <v>3</v>
      </c>
      <c r="N64" s="45">
        <v>10</v>
      </c>
      <c r="O64" s="45">
        <v>7</v>
      </c>
      <c r="P64" s="89">
        <v>131</v>
      </c>
      <c r="Q64" s="45">
        <v>18</v>
      </c>
      <c r="R64" s="45">
        <v>31</v>
      </c>
      <c r="S64" s="45">
        <v>2</v>
      </c>
      <c r="T64" s="45">
        <v>5</v>
      </c>
      <c r="U64" s="45">
        <v>4</v>
      </c>
      <c r="V64" s="45">
        <v>18</v>
      </c>
      <c r="W64" s="45">
        <v>54</v>
      </c>
      <c r="X64" s="45">
        <v>12</v>
      </c>
      <c r="Y64" s="45">
        <v>39</v>
      </c>
      <c r="Z64" s="60">
        <v>39</v>
      </c>
      <c r="AA64" s="61">
        <v>131</v>
      </c>
      <c r="AB64" s="2">
        <v>131</v>
      </c>
      <c r="AC64" s="3">
        <f t="shared" si="3"/>
        <v>7953</v>
      </c>
    </row>
    <row r="65" spans="1:29">
      <c r="A65" s="76">
        <v>43928</v>
      </c>
      <c r="B65" s="77">
        <f t="shared" si="1"/>
        <v>3467</v>
      </c>
      <c r="C65" s="93">
        <v>738</v>
      </c>
      <c r="D65" s="93">
        <f t="shared" si="2"/>
        <v>7562</v>
      </c>
      <c r="E65" s="45">
        <v>1</v>
      </c>
      <c r="F65" s="91">
        <v>28</v>
      </c>
      <c r="G65" s="45">
        <v>0</v>
      </c>
      <c r="H65" s="45">
        <v>16</v>
      </c>
      <c r="I65" s="45">
        <v>13</v>
      </c>
      <c r="J65" s="45">
        <v>5</v>
      </c>
      <c r="K65" s="45">
        <v>23</v>
      </c>
      <c r="L65" s="45">
        <v>4</v>
      </c>
      <c r="M65" s="45">
        <v>14</v>
      </c>
      <c r="N65" s="45">
        <v>17</v>
      </c>
      <c r="O65" s="45">
        <v>24</v>
      </c>
      <c r="P65" s="89">
        <v>243</v>
      </c>
      <c r="Q65" s="45">
        <v>42</v>
      </c>
      <c r="R65" s="45">
        <v>37</v>
      </c>
      <c r="S65" s="45">
        <v>7</v>
      </c>
      <c r="T65" s="45">
        <v>14</v>
      </c>
      <c r="U65" s="45">
        <v>10</v>
      </c>
      <c r="V65" s="45">
        <v>46</v>
      </c>
      <c r="W65" s="45">
        <v>64</v>
      </c>
      <c r="X65" s="45">
        <v>74</v>
      </c>
      <c r="Y65" s="45">
        <v>57</v>
      </c>
      <c r="Z65" s="60">
        <v>57</v>
      </c>
      <c r="AA65" s="61">
        <v>243</v>
      </c>
      <c r="AB65" s="2">
        <v>243</v>
      </c>
      <c r="AC65" s="3">
        <f t="shared" si="3"/>
        <v>9039</v>
      </c>
    </row>
    <row r="66" spans="1:29">
      <c r="A66" s="76">
        <v>43929</v>
      </c>
      <c r="B66" s="77">
        <f t="shared" si="1"/>
        <v>3738</v>
      </c>
      <c r="C66" s="93">
        <v>654</v>
      </c>
      <c r="D66" s="93">
        <f t="shared" si="2"/>
        <v>8300</v>
      </c>
      <c r="E66" s="45">
        <v>2</v>
      </c>
      <c r="F66" s="91">
        <v>28</v>
      </c>
      <c r="G66" s="45">
        <v>1</v>
      </c>
      <c r="H66" s="45">
        <v>17</v>
      </c>
      <c r="I66" s="45">
        <v>9</v>
      </c>
      <c r="J66" s="45">
        <v>8</v>
      </c>
      <c r="K66" s="45">
        <v>19</v>
      </c>
      <c r="L66" s="45">
        <v>2</v>
      </c>
      <c r="M66" s="45">
        <v>7</v>
      </c>
      <c r="N66" s="45">
        <v>12</v>
      </c>
      <c r="O66" s="45">
        <v>15</v>
      </c>
      <c r="P66" s="89">
        <v>271</v>
      </c>
      <c r="Q66" s="45">
        <v>33</v>
      </c>
      <c r="R66" s="45">
        <v>29</v>
      </c>
      <c r="S66" s="45">
        <v>1</v>
      </c>
      <c r="T66" s="45">
        <v>12</v>
      </c>
      <c r="U66" s="45">
        <v>5</v>
      </c>
      <c r="V66" s="45">
        <v>23</v>
      </c>
      <c r="W66" s="45">
        <v>68</v>
      </c>
      <c r="X66" s="45">
        <v>37</v>
      </c>
      <c r="Y66" s="45">
        <v>57</v>
      </c>
      <c r="Z66" s="60">
        <v>57</v>
      </c>
      <c r="AA66" s="61">
        <v>271</v>
      </c>
      <c r="AB66" s="2">
        <v>271</v>
      </c>
      <c r="AC66" s="3">
        <f t="shared" si="3"/>
        <v>9610</v>
      </c>
    </row>
    <row r="67" spans="1:29">
      <c r="A67" s="76">
        <v>43930</v>
      </c>
      <c r="B67" s="77">
        <f t="shared" si="1"/>
        <v>3978</v>
      </c>
      <c r="C67" s="93">
        <v>645</v>
      </c>
      <c r="D67" s="93">
        <f t="shared" si="2"/>
        <v>8954</v>
      </c>
      <c r="E67" s="45">
        <v>1</v>
      </c>
      <c r="F67" s="91">
        <v>29</v>
      </c>
      <c r="G67" s="45">
        <v>1</v>
      </c>
      <c r="H67" s="45">
        <v>18</v>
      </c>
      <c r="I67" s="45">
        <v>12</v>
      </c>
      <c r="J67" s="45">
        <v>8</v>
      </c>
      <c r="K67" s="45">
        <v>21</v>
      </c>
      <c r="L67" s="45">
        <v>1</v>
      </c>
      <c r="M67" s="45">
        <v>6</v>
      </c>
      <c r="N67" s="45">
        <v>5</v>
      </c>
      <c r="O67" s="45">
        <v>11</v>
      </c>
      <c r="P67" s="89">
        <v>240</v>
      </c>
      <c r="Q67" s="45">
        <v>38</v>
      </c>
      <c r="R67" s="45">
        <v>29</v>
      </c>
      <c r="S67" s="45">
        <v>4</v>
      </c>
      <c r="T67" s="45">
        <v>12</v>
      </c>
      <c r="U67" s="45">
        <v>4</v>
      </c>
      <c r="V67" s="45">
        <v>24</v>
      </c>
      <c r="W67" s="45">
        <v>117</v>
      </c>
      <c r="X67" s="45">
        <v>9</v>
      </c>
      <c r="Y67" s="45">
        <v>54</v>
      </c>
      <c r="Z67" s="60">
        <v>54</v>
      </c>
      <c r="AA67" s="61">
        <v>240</v>
      </c>
      <c r="AB67" s="2">
        <v>240</v>
      </c>
    </row>
    <row r="68" spans="1:29">
      <c r="A68" s="76">
        <v>43931</v>
      </c>
      <c r="B68" s="77">
        <f t="shared" ref="B68:B89" si="4">B67+P68</f>
        <v>4126</v>
      </c>
      <c r="C68" s="93">
        <v>454</v>
      </c>
      <c r="D68" s="93">
        <f t="shared" ref="D68:D89" si="5">D67+C67</f>
        <v>9599</v>
      </c>
      <c r="E68" s="45">
        <v>1</v>
      </c>
      <c r="F68" s="91">
        <v>17</v>
      </c>
      <c r="G68" s="45">
        <v>0</v>
      </c>
      <c r="H68" s="45">
        <v>18</v>
      </c>
      <c r="I68" s="45">
        <v>4</v>
      </c>
      <c r="J68" s="45">
        <v>8</v>
      </c>
      <c r="K68" s="45">
        <v>19</v>
      </c>
      <c r="L68" s="45">
        <v>1</v>
      </c>
      <c r="M68" s="45">
        <v>4</v>
      </c>
      <c r="N68" s="45">
        <v>6</v>
      </c>
      <c r="O68" s="45">
        <v>24</v>
      </c>
      <c r="P68" s="89">
        <v>148</v>
      </c>
      <c r="Q68" s="45">
        <v>41</v>
      </c>
      <c r="R68" s="45">
        <v>4</v>
      </c>
      <c r="S68" s="45">
        <v>3</v>
      </c>
      <c r="T68" s="45">
        <v>15</v>
      </c>
      <c r="U68" s="45">
        <v>8</v>
      </c>
      <c r="V68" s="45">
        <v>27</v>
      </c>
      <c r="W68" s="45">
        <v>69</v>
      </c>
      <c r="X68" s="45">
        <v>4</v>
      </c>
      <c r="Y68" s="45">
        <v>31</v>
      </c>
      <c r="Z68" s="60">
        <v>31</v>
      </c>
      <c r="AA68" s="61">
        <v>148</v>
      </c>
      <c r="AB68" s="2">
        <v>148</v>
      </c>
    </row>
    <row r="69" spans="1:29">
      <c r="A69" s="76">
        <v>43932</v>
      </c>
      <c r="B69" s="77">
        <f t="shared" si="4"/>
        <v>4327</v>
      </c>
      <c r="C69" s="93">
        <v>395</v>
      </c>
      <c r="D69" s="93">
        <f t="shared" si="5"/>
        <v>10053</v>
      </c>
      <c r="E69" s="45">
        <v>0</v>
      </c>
      <c r="F69" s="91">
        <v>9</v>
      </c>
      <c r="G69" s="45">
        <v>0</v>
      </c>
      <c r="H69" s="45">
        <v>10</v>
      </c>
      <c r="I69" s="45">
        <v>2</v>
      </c>
      <c r="J69" s="45">
        <v>2</v>
      </c>
      <c r="K69" s="45">
        <v>5</v>
      </c>
      <c r="L69" s="45">
        <v>3</v>
      </c>
      <c r="M69" s="45">
        <v>10</v>
      </c>
      <c r="N69" s="45">
        <v>2</v>
      </c>
      <c r="O69" s="45">
        <v>6</v>
      </c>
      <c r="P69" s="89">
        <v>201</v>
      </c>
      <c r="Q69" s="45">
        <v>22</v>
      </c>
      <c r="R69" s="45">
        <v>15</v>
      </c>
      <c r="S69" s="45">
        <v>2</v>
      </c>
      <c r="T69" s="45">
        <v>2</v>
      </c>
      <c r="U69" s="45">
        <v>0</v>
      </c>
      <c r="V69" s="45">
        <v>33</v>
      </c>
      <c r="W69" s="45">
        <v>32</v>
      </c>
      <c r="X69" s="45">
        <v>8</v>
      </c>
      <c r="Y69" s="45">
        <v>26</v>
      </c>
      <c r="Z69" s="60">
        <v>26</v>
      </c>
      <c r="AA69" s="61">
        <v>200</v>
      </c>
      <c r="AB69" s="2">
        <v>200</v>
      </c>
    </row>
    <row r="70" spans="1:29">
      <c r="A70" s="76">
        <v>43933</v>
      </c>
      <c r="B70" s="77">
        <f t="shared" si="4"/>
        <v>4509</v>
      </c>
      <c r="C70" s="93">
        <v>464</v>
      </c>
      <c r="D70" s="93">
        <f t="shared" si="5"/>
        <v>10448</v>
      </c>
      <c r="E70" s="45">
        <v>0</v>
      </c>
      <c r="F70" s="91">
        <v>31</v>
      </c>
      <c r="G70" s="45">
        <v>0</v>
      </c>
      <c r="H70" s="45">
        <v>17</v>
      </c>
      <c r="I70" s="45">
        <v>3</v>
      </c>
      <c r="J70" s="45">
        <v>6</v>
      </c>
      <c r="K70" s="45">
        <v>9</v>
      </c>
      <c r="L70" s="45">
        <v>2</v>
      </c>
      <c r="M70" s="45">
        <v>1</v>
      </c>
      <c r="N70" s="45">
        <v>2</v>
      </c>
      <c r="O70" s="45">
        <v>14</v>
      </c>
      <c r="P70" s="89">
        <v>182</v>
      </c>
      <c r="Q70" s="45">
        <v>7</v>
      </c>
      <c r="R70" s="45">
        <v>13</v>
      </c>
      <c r="S70" s="45">
        <v>2</v>
      </c>
      <c r="T70" s="45">
        <v>0</v>
      </c>
      <c r="U70" s="45">
        <v>5</v>
      </c>
      <c r="V70" s="45">
        <v>15</v>
      </c>
      <c r="W70" s="45">
        <v>43</v>
      </c>
      <c r="X70" s="45">
        <v>64</v>
      </c>
      <c r="Y70" s="45">
        <v>19</v>
      </c>
      <c r="Z70" s="60">
        <v>22</v>
      </c>
      <c r="AA70" s="61">
        <v>182</v>
      </c>
      <c r="AB70" s="2">
        <v>182</v>
      </c>
    </row>
    <row r="71" spans="1:29">
      <c r="A71" s="76">
        <v>43934</v>
      </c>
      <c r="B71" s="77">
        <f t="shared" si="4"/>
        <v>4709</v>
      </c>
      <c r="C71" s="93">
        <v>437</v>
      </c>
      <c r="D71" s="93">
        <f t="shared" si="5"/>
        <v>10912</v>
      </c>
      <c r="E71" s="45">
        <v>0</v>
      </c>
      <c r="F71" s="91">
        <v>12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89">
        <v>200</v>
      </c>
      <c r="Q71" s="45">
        <v>0</v>
      </c>
      <c r="R71" s="45">
        <v>0</v>
      </c>
      <c r="S71" s="45">
        <v>0</v>
      </c>
      <c r="T71" s="45">
        <v>0</v>
      </c>
      <c r="U71" s="45">
        <v>0</v>
      </c>
      <c r="V71" s="45">
        <v>0</v>
      </c>
      <c r="W71" s="45">
        <v>9</v>
      </c>
      <c r="X71" s="45">
        <v>0</v>
      </c>
      <c r="Y71" s="45">
        <v>0</v>
      </c>
      <c r="Z71" s="60">
        <v>31</v>
      </c>
      <c r="AA71" s="61">
        <v>200</v>
      </c>
      <c r="AB71" s="2">
        <v>200</v>
      </c>
    </row>
    <row r="72" spans="1:29">
      <c r="A72" s="76">
        <v>43935</v>
      </c>
      <c r="B72" s="77">
        <f t="shared" si="4"/>
        <v>4888</v>
      </c>
      <c r="C72" s="93">
        <v>479</v>
      </c>
      <c r="D72" s="93">
        <f t="shared" si="5"/>
        <v>11349</v>
      </c>
      <c r="F72" s="91">
        <v>12</v>
      </c>
      <c r="P72" s="89">
        <v>179</v>
      </c>
      <c r="Z72" s="60">
        <v>23</v>
      </c>
      <c r="AA72" s="61">
        <v>180</v>
      </c>
      <c r="AB72" s="2">
        <v>180</v>
      </c>
    </row>
    <row r="73" spans="1:29">
      <c r="A73" s="76">
        <v>43936</v>
      </c>
      <c r="B73" s="77">
        <f t="shared" si="4"/>
        <v>5103</v>
      </c>
      <c r="C73" s="93">
        <v>604</v>
      </c>
      <c r="D73" s="93">
        <f t="shared" si="5"/>
        <v>11828</v>
      </c>
      <c r="F73" s="91">
        <v>28</v>
      </c>
      <c r="P73" s="89">
        <v>215</v>
      </c>
      <c r="Z73" s="60">
        <v>31</v>
      </c>
      <c r="AA73" s="61">
        <v>215</v>
      </c>
      <c r="AB73" s="2">
        <v>101</v>
      </c>
    </row>
    <row r="74" spans="1:29">
      <c r="A74" s="76">
        <v>43937</v>
      </c>
      <c r="B74" s="77">
        <f t="shared" si="4"/>
        <v>5324</v>
      </c>
      <c r="C74" s="93">
        <v>623</v>
      </c>
      <c r="D74" s="93">
        <f t="shared" si="5"/>
        <v>12432</v>
      </c>
      <c r="F74" s="91">
        <v>25</v>
      </c>
      <c r="P74" s="89">
        <v>221</v>
      </c>
      <c r="Z74" s="60">
        <v>17</v>
      </c>
      <c r="AA74" s="61">
        <v>197</v>
      </c>
    </row>
    <row r="75" spans="1:29">
      <c r="A75" s="76">
        <v>43938</v>
      </c>
      <c r="B75" s="77">
        <f t="shared" si="4"/>
        <v>5545</v>
      </c>
      <c r="C75" s="93">
        <v>688</v>
      </c>
      <c r="D75" s="93">
        <f t="shared" si="5"/>
        <v>13055</v>
      </c>
      <c r="F75" s="91">
        <v>26</v>
      </c>
      <c r="P75" s="89">
        <v>221</v>
      </c>
      <c r="Z75" s="60">
        <v>23</v>
      </c>
      <c r="AA75" s="61">
        <v>85</v>
      </c>
    </row>
    <row r="76" spans="1:29">
      <c r="A76" s="76">
        <v>43939</v>
      </c>
      <c r="B76" s="77">
        <f t="shared" si="4"/>
        <v>5725</v>
      </c>
      <c r="C76" s="93">
        <v>532</v>
      </c>
      <c r="D76" s="93">
        <f t="shared" si="5"/>
        <v>13743</v>
      </c>
      <c r="E76" s="3"/>
      <c r="F76" s="91">
        <v>27</v>
      </c>
      <c r="G76" s="3"/>
      <c r="H76" s="3"/>
      <c r="I76" s="3"/>
      <c r="J76" s="3"/>
      <c r="K76" s="3"/>
      <c r="L76" s="3"/>
      <c r="M76" s="3"/>
      <c r="N76" s="3"/>
      <c r="O76" s="3"/>
      <c r="P76" s="89">
        <v>180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9">
      <c r="A77" s="76">
        <v>43940</v>
      </c>
      <c r="B77" s="77">
        <f t="shared" si="4"/>
        <v>5917</v>
      </c>
      <c r="C77" s="93">
        <v>389</v>
      </c>
      <c r="D77" s="93">
        <f t="shared" si="5"/>
        <v>14275</v>
      </c>
      <c r="F77" s="91">
        <v>8</v>
      </c>
      <c r="P77" s="89">
        <v>192</v>
      </c>
    </row>
    <row r="78" spans="1:29">
      <c r="A78" s="76">
        <v>43941</v>
      </c>
      <c r="B78" s="77">
        <f t="shared" si="4"/>
        <v>6127</v>
      </c>
      <c r="C78" s="93">
        <v>461</v>
      </c>
      <c r="D78" s="93">
        <f t="shared" si="5"/>
        <v>14664</v>
      </c>
      <c r="F78" s="91">
        <v>10</v>
      </c>
      <c r="P78" s="89">
        <v>210</v>
      </c>
    </row>
    <row r="79" spans="1:29">
      <c r="A79" s="76">
        <v>43942</v>
      </c>
      <c r="B79" s="77">
        <f t="shared" si="4"/>
        <v>6290</v>
      </c>
      <c r="C79" s="93">
        <v>708</v>
      </c>
      <c r="D79" s="93">
        <f t="shared" si="5"/>
        <v>15125</v>
      </c>
      <c r="F79" s="91">
        <v>35</v>
      </c>
      <c r="P79" s="89">
        <v>163</v>
      </c>
    </row>
    <row r="80" spans="1:29">
      <c r="A80" s="76">
        <v>43943</v>
      </c>
      <c r="B80" s="77">
        <f t="shared" si="4"/>
        <v>6578</v>
      </c>
      <c r="C80" s="93">
        <v>721</v>
      </c>
      <c r="D80" s="93">
        <f t="shared" si="5"/>
        <v>15833</v>
      </c>
      <c r="F80" s="91">
        <v>33</v>
      </c>
      <c r="P80" s="89">
        <v>288</v>
      </c>
    </row>
    <row r="81" spans="1:16">
      <c r="A81" s="76">
        <v>43944</v>
      </c>
      <c r="B81" s="77">
        <f t="shared" si="4"/>
        <v>6864</v>
      </c>
      <c r="C81" s="93">
        <v>747</v>
      </c>
      <c r="D81" s="93">
        <f t="shared" si="5"/>
        <v>16554</v>
      </c>
      <c r="F81" s="91">
        <v>42</v>
      </c>
      <c r="P81" s="89">
        <v>286</v>
      </c>
    </row>
    <row r="82" spans="1:16">
      <c r="A82" s="76">
        <v>43945</v>
      </c>
      <c r="B82" s="77">
        <f t="shared" si="4"/>
        <v>7088</v>
      </c>
      <c r="C82" s="93">
        <v>769</v>
      </c>
      <c r="D82" s="93">
        <f t="shared" si="5"/>
        <v>17301</v>
      </c>
      <c r="F82" s="91">
        <v>29</v>
      </c>
      <c r="P82" s="89">
        <v>224</v>
      </c>
    </row>
    <row r="83" spans="1:16">
      <c r="A83" s="76">
        <v>43946</v>
      </c>
      <c r="B83" s="77">
        <f t="shared" si="4"/>
        <v>7227</v>
      </c>
      <c r="C83" s="93">
        <v>474</v>
      </c>
      <c r="D83" s="93">
        <f t="shared" si="5"/>
        <v>18070</v>
      </c>
      <c r="F83" s="91">
        <v>45</v>
      </c>
      <c r="P83" s="89">
        <v>139</v>
      </c>
    </row>
    <row r="84" spans="1:16">
      <c r="A84" s="76">
        <v>43947</v>
      </c>
      <c r="B84" s="77">
        <f t="shared" si="4"/>
        <v>7337</v>
      </c>
      <c r="C84" s="93">
        <v>297</v>
      </c>
      <c r="D84" s="93">
        <f t="shared" si="5"/>
        <v>18544</v>
      </c>
      <c r="F84" s="91">
        <v>5</v>
      </c>
      <c r="P84" s="89">
        <v>110</v>
      </c>
    </row>
    <row r="85" spans="1:16">
      <c r="A85" s="76">
        <v>43948</v>
      </c>
      <c r="B85" s="77">
        <f t="shared" si="4"/>
        <v>7533</v>
      </c>
      <c r="C85" s="93">
        <v>542</v>
      </c>
      <c r="D85" s="93">
        <f t="shared" si="5"/>
        <v>18841</v>
      </c>
      <c r="F85" s="91">
        <v>8</v>
      </c>
      <c r="P85" s="89">
        <v>196</v>
      </c>
    </row>
    <row r="86" spans="1:16">
      <c r="A86" s="76">
        <v>43949</v>
      </c>
      <c r="B86" s="77">
        <f t="shared" si="4"/>
        <v>7755</v>
      </c>
      <c r="C86" s="93">
        <v>749</v>
      </c>
      <c r="D86" s="93">
        <f t="shared" si="5"/>
        <v>19383</v>
      </c>
      <c r="F86" s="91">
        <v>35</v>
      </c>
      <c r="P86" s="89">
        <v>222</v>
      </c>
    </row>
    <row r="87" spans="1:16">
      <c r="A87" s="76">
        <v>43950</v>
      </c>
      <c r="B87" s="77">
        <f t="shared" si="4"/>
        <v>7983</v>
      </c>
      <c r="C87" s="93">
        <v>778</v>
      </c>
      <c r="D87" s="93">
        <f t="shared" si="5"/>
        <v>20132</v>
      </c>
      <c r="F87" s="91">
        <v>52</v>
      </c>
      <c r="P87" s="89">
        <v>228</v>
      </c>
    </row>
    <row r="88" spans="1:16">
      <c r="A88" s="76">
        <v>43951</v>
      </c>
      <c r="B88" s="77">
        <f t="shared" si="4"/>
        <v>8153</v>
      </c>
      <c r="C88" s="93">
        <v>547</v>
      </c>
      <c r="D88" s="93">
        <f t="shared" si="5"/>
        <v>20910</v>
      </c>
      <c r="F88" s="91">
        <v>14</v>
      </c>
      <c r="P88" s="89">
        <v>170</v>
      </c>
    </row>
    <row r="89" spans="1:16">
      <c r="A89" s="76">
        <v>43952</v>
      </c>
      <c r="B89" s="77">
        <f t="shared" si="4"/>
        <v>8205</v>
      </c>
      <c r="C89" s="93">
        <v>64</v>
      </c>
      <c r="D89" s="93">
        <f t="shared" si="5"/>
        <v>21457</v>
      </c>
      <c r="F89" s="91">
        <v>0</v>
      </c>
      <c r="P89" s="89">
        <v>52</v>
      </c>
    </row>
    <row r="90" spans="1:16">
      <c r="A90" s="76">
        <v>43953</v>
      </c>
    </row>
    <row r="91" spans="1:16">
      <c r="A91" s="76">
        <v>43954</v>
      </c>
    </row>
    <row r="92" spans="1:16">
      <c r="A92" s="76">
        <v>43955</v>
      </c>
    </row>
    <row r="93" spans="1:16">
      <c r="A93" s="76">
        <v>43956</v>
      </c>
    </row>
    <row r="94" spans="1:16">
      <c r="A94" s="76">
        <v>43957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I332"/>
  <sheetViews>
    <sheetView tabSelected="1" topLeftCell="GD80" zoomScale="75" zoomScaleNormal="115" workbookViewId="0">
      <selection activeCell="GK89" sqref="GK89:GK91"/>
    </sheetView>
  </sheetViews>
  <sheetFormatPr defaultRowHeight="14.5"/>
  <cols>
    <col min="1" max="1" width="83.1796875" customWidth="1"/>
    <col min="2" max="2" width="35.36328125" style="6" bestFit="1" customWidth="1"/>
    <col min="3" max="5" width="9.26953125" style="6" customWidth="1"/>
    <col min="6" max="6" width="9.54296875" style="6" customWidth="1"/>
    <col min="7" max="7" width="14.6328125" style="6" customWidth="1"/>
    <col min="8" max="9" width="9.26953125" style="6" customWidth="1"/>
    <col min="10" max="10" width="14.1796875" style="6" customWidth="1"/>
    <col min="11" max="12" width="9.26953125" style="6" customWidth="1"/>
    <col min="13" max="13" width="14.7265625" style="6" customWidth="1"/>
    <col min="14" max="14" width="9.26953125" style="6" customWidth="1"/>
    <col min="15" max="15" width="9.26953125" style="51" customWidth="1"/>
    <col min="16" max="16" width="14.08984375" style="6" customWidth="1"/>
    <col min="17" max="39" width="9.26953125" style="6" customWidth="1"/>
    <col min="40" max="40" width="10.36328125" style="6" customWidth="1"/>
    <col min="41" max="45" width="9.26953125" style="6" customWidth="1"/>
    <col min="46" max="46" width="12" style="6" customWidth="1"/>
    <col min="47" max="48" width="9.26953125" style="6" customWidth="1"/>
    <col min="49" max="49" width="10.7265625" style="6" customWidth="1"/>
    <col min="50" max="51" width="9.26953125" style="6" customWidth="1"/>
    <col min="52" max="52" width="12.36328125" style="6" customWidth="1"/>
    <col min="53" max="54" width="9.26953125" style="6" customWidth="1"/>
    <col min="55" max="55" width="11.453125" style="6" customWidth="1"/>
    <col min="56" max="57" width="9.26953125" style="6" customWidth="1"/>
    <col min="58" max="58" width="10.54296875" style="6" customWidth="1"/>
    <col min="59" max="60" width="9.26953125" style="6" customWidth="1"/>
    <col min="61" max="61" width="10.26953125" style="6" customWidth="1"/>
    <col min="62" max="63" width="9.26953125" style="6" customWidth="1"/>
    <col min="64" max="64" width="10.453125" style="6" customWidth="1"/>
    <col min="65" max="65" width="9.26953125" style="6" customWidth="1"/>
    <col min="66" max="66" width="9.26953125" style="51" customWidth="1"/>
    <col min="67" max="67" width="12" style="6" customWidth="1"/>
    <col min="68" max="69" width="9.26953125" style="51" customWidth="1"/>
    <col min="70" max="70" width="10.90625" style="51" customWidth="1"/>
    <col min="71" max="71" width="9.26953125" style="51" customWidth="1"/>
    <col min="72" max="72" width="9.26953125" style="6" customWidth="1"/>
    <col min="73" max="73" width="11.08984375" style="6" customWidth="1"/>
    <col min="74" max="74" width="9.26953125" style="6" customWidth="1"/>
    <col min="75" max="75" width="9.26953125" style="51" customWidth="1"/>
    <col min="76" max="76" width="11.453125" style="6" customWidth="1"/>
    <col min="77" max="84" width="9.26953125" style="51" customWidth="1"/>
    <col min="85" max="85" width="9.26953125" style="6" customWidth="1"/>
    <col min="86" max="86" width="9.26953125" style="51" customWidth="1"/>
    <col min="87" max="87" width="9.1796875" style="51" customWidth="1"/>
    <col min="88" max="93" width="9.26953125" style="51" customWidth="1"/>
    <col min="94" max="94" width="11.54296875" style="51" customWidth="1"/>
    <col min="95" max="96" width="9.26953125" style="51" customWidth="1"/>
    <col min="97" max="97" width="9.81640625" style="6" customWidth="1"/>
    <col min="98" max="99" width="9.26953125" style="51" customWidth="1"/>
    <col min="100" max="100" width="10.26953125" style="51" customWidth="1"/>
    <col min="101" max="110" width="9.26953125" style="51" customWidth="1"/>
    <col min="111" max="111" width="9.6328125" style="51" customWidth="1"/>
    <col min="112" max="112" width="10.453125" style="51" customWidth="1"/>
    <col min="113" max="113" width="8.90625" style="51" customWidth="1"/>
    <col min="114" max="114" width="10.1796875" style="51" customWidth="1"/>
    <col min="115" max="115" width="9.1796875" style="51" customWidth="1"/>
    <col min="116" max="116" width="9.453125" style="51" customWidth="1"/>
    <col min="117" max="117" width="11.6328125" style="51" customWidth="1"/>
    <col min="118" max="118" width="9.7265625" style="51" customWidth="1"/>
    <col min="119" max="119" width="12.54296875" style="51" customWidth="1"/>
    <col min="120" max="120" width="9.08984375" style="51" customWidth="1"/>
    <col min="121" max="121" width="11.54296875" style="51" customWidth="1"/>
    <col min="122" max="122" width="12.08984375" style="51" customWidth="1"/>
    <col min="123" max="123" width="8.90625" style="51" customWidth="1"/>
    <col min="124" max="124" width="9.6328125" style="6" customWidth="1"/>
    <col min="125" max="125" width="8.6328125" style="51" customWidth="1"/>
    <col min="126" max="126" width="10.1796875" style="51" customWidth="1"/>
    <col min="127" max="127" width="9.6328125" style="6" customWidth="1"/>
    <col min="128" max="128" width="10.08984375" style="51" customWidth="1"/>
    <col min="129" max="129" width="10.7265625" style="51" customWidth="1"/>
    <col min="130" max="130" width="12" style="6" customWidth="1"/>
    <col min="131" max="131" width="10.54296875" style="51" customWidth="1"/>
    <col min="132" max="132" width="7.54296875" style="51" customWidth="1"/>
    <col min="133" max="133" width="10.7265625" style="51" customWidth="1"/>
    <col min="134" max="135" width="9.81640625" style="51" customWidth="1"/>
    <col min="136" max="136" width="11.1796875" style="6" customWidth="1"/>
    <col min="137" max="137" width="11.36328125" style="51" customWidth="1"/>
    <col min="138" max="138" width="11.08984375" style="51" customWidth="1"/>
    <col min="139" max="139" width="10" style="6" customWidth="1"/>
    <col min="140" max="140" width="9.26953125" style="51" customWidth="1"/>
    <col min="141" max="141" width="9.81640625" style="51" customWidth="1"/>
    <col min="142" max="142" width="11.6328125" style="6" customWidth="1"/>
    <col min="143" max="143" width="9" style="51" customWidth="1"/>
    <col min="144" max="144" width="11.81640625" style="51" customWidth="1"/>
    <col min="145" max="145" width="9.54296875" style="6" customWidth="1"/>
    <col min="146" max="146" width="12.26953125" style="51" customWidth="1"/>
    <col min="147" max="147" width="7.6328125" style="51" customWidth="1"/>
    <col min="148" max="148" width="9.90625" style="6" customWidth="1"/>
    <col min="149" max="149" width="9" style="51" customWidth="1"/>
    <col min="150" max="150" width="7.36328125" style="51" customWidth="1"/>
    <col min="151" max="152" width="10.7265625" style="6" customWidth="1"/>
    <col min="153" max="153" width="11.08984375" style="6" customWidth="1"/>
    <col min="154" max="155" width="10.08984375" style="6" customWidth="1"/>
    <col min="156" max="156" width="11.1796875" style="6" customWidth="1"/>
    <col min="157" max="157" width="10" style="6" customWidth="1"/>
    <col min="158" max="158" width="10.08984375" style="6" customWidth="1"/>
    <col min="159" max="159" width="12.7265625" style="6" customWidth="1"/>
    <col min="160" max="160" width="9.453125" style="6" customWidth="1"/>
    <col min="161" max="161" width="8.54296875" style="6" customWidth="1"/>
    <col min="162" max="162" width="10.08984375" style="6" customWidth="1"/>
    <col min="163" max="163" width="11.6328125" style="6" customWidth="1"/>
    <col min="164" max="164" width="8" style="6" customWidth="1"/>
    <col min="165" max="166" width="9.26953125" style="6" customWidth="1"/>
    <col min="167" max="168" width="7.453125" style="6" customWidth="1"/>
    <col min="169" max="169" width="9.26953125" style="6" customWidth="1"/>
    <col min="170" max="171" width="10.453125" style="6" customWidth="1"/>
    <col min="172" max="172" width="10.6328125" style="6" customWidth="1"/>
    <col min="173" max="173" width="9.453125" style="6" customWidth="1"/>
    <col min="174" max="174" width="11.6328125" style="6" customWidth="1"/>
    <col min="175" max="177" width="10.1796875" style="6" customWidth="1"/>
    <col min="178" max="178" width="9.90625" style="20" customWidth="1"/>
    <col min="179" max="180" width="9.1796875" style="6" customWidth="1"/>
    <col min="181" max="181" width="9.90625" style="15" customWidth="1"/>
    <col min="182" max="183" width="8.6328125" customWidth="1"/>
    <col min="184" max="184" width="10.54296875" customWidth="1"/>
    <col min="185" max="185" width="8.26953125" customWidth="1"/>
    <col min="186" max="186" width="7.453125" customWidth="1"/>
    <col min="187" max="187" width="9.90625" customWidth="1"/>
    <col min="188" max="188" width="8.81640625" customWidth="1"/>
    <col min="193" max="193" width="19.1796875" style="79" customWidth="1"/>
    <col min="195" max="195" width="22" customWidth="1"/>
    <col min="197" max="198" width="11.90625" customWidth="1"/>
    <col min="199" max="200" width="12.453125" customWidth="1"/>
    <col min="201" max="201" width="14.08984375" customWidth="1"/>
    <col min="210" max="210" width="13.90625" customWidth="1"/>
    <col min="211" max="211" width="15.81640625" customWidth="1"/>
  </cols>
  <sheetData>
    <row r="1" spans="1:213">
      <c r="FV1" s="6"/>
      <c r="FW1" s="20"/>
      <c r="FX1" s="20"/>
      <c r="FY1" s="6"/>
      <c r="FZ1" s="15"/>
      <c r="GA1" s="15"/>
      <c r="GB1" s="12"/>
      <c r="GC1" s="6"/>
      <c r="GD1" s="6"/>
      <c r="GE1" s="12"/>
      <c r="GF1" s="12"/>
      <c r="HC1" t="s">
        <v>67</v>
      </c>
    </row>
    <row r="2" spans="1:213" s="125" customFormat="1">
      <c r="B2" s="6" t="s">
        <v>49</v>
      </c>
      <c r="C2" s="6" t="s">
        <v>75</v>
      </c>
      <c r="D2" s="6" t="s">
        <v>58</v>
      </c>
      <c r="E2" s="6" t="s">
        <v>86</v>
      </c>
      <c r="F2" s="6" t="s">
        <v>85</v>
      </c>
      <c r="G2" s="6" t="s">
        <v>84</v>
      </c>
      <c r="H2" s="6" t="s">
        <v>77</v>
      </c>
      <c r="I2" s="6" t="s">
        <v>83</v>
      </c>
      <c r="J2" s="6" t="s">
        <v>82</v>
      </c>
      <c r="K2" s="58" t="s">
        <v>77</v>
      </c>
      <c r="L2" s="6" t="s">
        <v>80</v>
      </c>
      <c r="M2" s="58" t="s">
        <v>81</v>
      </c>
      <c r="N2" s="58" t="s">
        <v>78</v>
      </c>
      <c r="O2" s="51" t="s">
        <v>77</v>
      </c>
      <c r="P2" s="58" t="s">
        <v>79</v>
      </c>
      <c r="Q2" s="6"/>
      <c r="R2" s="6"/>
      <c r="S2" s="11">
        <v>43991</v>
      </c>
      <c r="T2" s="11"/>
      <c r="U2" s="11"/>
      <c r="V2" s="11">
        <v>43990</v>
      </c>
      <c r="X2" s="11"/>
      <c r="Y2" s="11">
        <v>43989</v>
      </c>
      <c r="Z2" s="11"/>
      <c r="AA2" s="11"/>
      <c r="AB2" s="11">
        <v>43988</v>
      </c>
      <c r="AC2" s="11"/>
      <c r="AD2" s="11"/>
      <c r="AE2" s="11">
        <v>43987</v>
      </c>
      <c r="AF2" s="11"/>
      <c r="AG2" s="11"/>
      <c r="AH2" s="11">
        <v>43986</v>
      </c>
      <c r="AI2" s="11"/>
      <c r="AJ2" s="11"/>
      <c r="AK2" s="11">
        <v>43985</v>
      </c>
      <c r="AL2" s="11"/>
      <c r="AM2" s="11"/>
      <c r="AN2" s="11">
        <v>43984</v>
      </c>
      <c r="AO2" s="11"/>
      <c r="AP2" s="11"/>
      <c r="AQ2" s="11">
        <v>43983</v>
      </c>
      <c r="AR2" s="11"/>
      <c r="AS2" s="11"/>
      <c r="AT2" s="11">
        <v>43981</v>
      </c>
      <c r="AU2" s="11"/>
      <c r="AV2" s="11"/>
      <c r="AW2" s="11">
        <v>43980</v>
      </c>
      <c r="AX2" s="11"/>
      <c r="AY2" s="11"/>
      <c r="AZ2" s="11">
        <v>43979</v>
      </c>
      <c r="BA2" s="11"/>
      <c r="BB2" s="11"/>
      <c r="BC2" s="11">
        <v>43978</v>
      </c>
      <c r="BD2" s="11"/>
      <c r="BE2" s="11"/>
      <c r="BF2" s="11">
        <v>43977</v>
      </c>
      <c r="BG2" s="11"/>
      <c r="BH2" s="11"/>
      <c r="BI2" s="11">
        <v>43976</v>
      </c>
      <c r="BJ2" s="11"/>
      <c r="BK2" s="11"/>
      <c r="BL2" s="11">
        <v>43974</v>
      </c>
      <c r="BM2" s="11"/>
      <c r="BN2" s="11"/>
      <c r="BO2" s="11">
        <v>43973</v>
      </c>
      <c r="BP2" s="51"/>
      <c r="BQ2" s="11"/>
      <c r="BR2" s="11">
        <v>43972</v>
      </c>
      <c r="BS2" s="51"/>
      <c r="BT2" s="6"/>
      <c r="BU2" s="11">
        <v>43971</v>
      </c>
      <c r="BV2" s="6"/>
      <c r="BW2" s="51"/>
      <c r="BX2" s="11">
        <v>43970</v>
      </c>
      <c r="BY2" s="51"/>
      <c r="BZ2" s="11"/>
      <c r="CA2" s="82">
        <v>43969</v>
      </c>
      <c r="CB2" s="11"/>
      <c r="CC2" s="11"/>
      <c r="CD2" s="82">
        <v>43967</v>
      </c>
      <c r="CE2" s="11"/>
      <c r="CF2" s="11"/>
      <c r="CG2" s="11">
        <v>43966</v>
      </c>
      <c r="CH2" s="11"/>
      <c r="CI2" s="11"/>
      <c r="CJ2" s="11">
        <v>43965</v>
      </c>
      <c r="CK2" s="11"/>
      <c r="CL2" s="11"/>
      <c r="CM2" s="11">
        <v>43964</v>
      </c>
      <c r="CN2" s="11"/>
      <c r="CO2" s="11"/>
      <c r="CP2" s="11">
        <v>43963</v>
      </c>
      <c r="CQ2" s="11"/>
      <c r="CR2" s="11"/>
      <c r="CS2" s="11">
        <v>43962</v>
      </c>
      <c r="CT2" s="11"/>
      <c r="CU2" s="11"/>
      <c r="CV2" s="11">
        <v>43961</v>
      </c>
      <c r="CW2" s="11"/>
      <c r="CX2" s="11"/>
      <c r="CY2" s="11">
        <v>43960</v>
      </c>
      <c r="CZ2" s="11"/>
      <c r="DA2" s="11"/>
      <c r="DB2" s="11">
        <v>43959</v>
      </c>
      <c r="DC2" s="11"/>
      <c r="DD2" s="11"/>
      <c r="DE2" s="11">
        <v>43958</v>
      </c>
      <c r="DF2" s="11"/>
      <c r="DG2" s="11"/>
      <c r="DH2" s="11">
        <v>43957</v>
      </c>
      <c r="DI2" s="11"/>
      <c r="DJ2" s="11"/>
      <c r="DK2" s="11">
        <v>43956</v>
      </c>
      <c r="DL2" s="11"/>
      <c r="DM2" s="11"/>
      <c r="DN2" s="11">
        <v>43955</v>
      </c>
      <c r="DO2" s="11"/>
      <c r="DP2" s="11"/>
      <c r="DQ2" s="11">
        <v>43953</v>
      </c>
      <c r="DR2" s="11"/>
      <c r="DS2" s="11"/>
      <c r="DT2" s="11">
        <v>43952</v>
      </c>
      <c r="DU2" s="11"/>
      <c r="DV2" s="11"/>
      <c r="DW2" s="11">
        <v>43951</v>
      </c>
      <c r="DX2" s="11"/>
      <c r="DY2" s="11"/>
      <c r="DZ2" s="11">
        <v>43950</v>
      </c>
      <c r="EA2" s="11"/>
      <c r="EB2" s="11"/>
      <c r="EC2" s="11">
        <v>43949</v>
      </c>
      <c r="ED2" s="11"/>
      <c r="EE2" s="11"/>
      <c r="EF2" s="82">
        <v>43948</v>
      </c>
      <c r="EG2" s="11"/>
      <c r="EH2" s="11"/>
      <c r="EI2" s="82">
        <v>43945</v>
      </c>
      <c r="EJ2" s="11"/>
      <c r="EK2" s="11"/>
      <c r="EL2" s="82">
        <v>43944</v>
      </c>
      <c r="EM2" s="11"/>
      <c r="EN2" s="11"/>
      <c r="EO2" s="11">
        <v>43943</v>
      </c>
      <c r="EP2" s="11"/>
      <c r="EQ2" s="11"/>
      <c r="ER2" s="11">
        <v>43942</v>
      </c>
      <c r="ES2" s="11"/>
      <c r="ET2" s="11"/>
      <c r="EU2" s="82">
        <v>43941</v>
      </c>
      <c r="EV2" s="11"/>
      <c r="EW2" s="11"/>
      <c r="EX2" s="82">
        <v>43940</v>
      </c>
      <c r="EY2" s="11"/>
      <c r="EZ2" s="11"/>
      <c r="FA2" s="11">
        <v>43939</v>
      </c>
      <c r="FB2" s="11"/>
      <c r="FC2" s="11"/>
      <c r="FD2" s="82">
        <v>43938</v>
      </c>
      <c r="FE2" s="82"/>
      <c r="FF2" s="11"/>
      <c r="FG2" s="11">
        <v>43937</v>
      </c>
      <c r="FH2" s="11"/>
      <c r="FI2" s="11"/>
      <c r="FJ2" s="11">
        <v>43936</v>
      </c>
      <c r="FK2" s="11"/>
      <c r="FL2" s="11"/>
      <c r="FM2" s="11">
        <v>43935</v>
      </c>
      <c r="FN2" s="11"/>
      <c r="FO2" s="11"/>
      <c r="FP2" s="11">
        <v>43934</v>
      </c>
      <c r="FQ2" s="11"/>
      <c r="FR2" s="11"/>
      <c r="FS2" s="11">
        <v>43933</v>
      </c>
      <c r="FT2" s="11"/>
      <c r="FU2" s="11"/>
      <c r="FV2" s="11">
        <v>43932</v>
      </c>
      <c r="FW2" s="16"/>
      <c r="FX2" s="16"/>
      <c r="FY2" s="11">
        <v>43931</v>
      </c>
      <c r="FZ2" s="16"/>
      <c r="GA2" s="16"/>
      <c r="GB2" s="11">
        <v>43930</v>
      </c>
      <c r="GC2" s="11"/>
      <c r="GD2" s="11"/>
      <c r="GE2" s="11">
        <v>43929</v>
      </c>
      <c r="GF2" s="11"/>
      <c r="GH2" s="12" t="s">
        <v>52</v>
      </c>
      <c r="GI2"/>
      <c r="GK2" s="120" t="s">
        <v>61</v>
      </c>
      <c r="GM2" s="54" t="s">
        <v>71</v>
      </c>
      <c r="GN2" s="54" t="s">
        <v>62</v>
      </c>
      <c r="GO2" s="54" t="s">
        <v>72</v>
      </c>
      <c r="GP2" s="54" t="s">
        <v>74</v>
      </c>
      <c r="GQ2" s="54" t="s">
        <v>73</v>
      </c>
      <c r="GR2" s="54" t="s">
        <v>76</v>
      </c>
      <c r="GS2" s="54" t="s">
        <v>63</v>
      </c>
      <c r="GT2"/>
      <c r="HC2" s="54" t="s">
        <v>64</v>
      </c>
      <c r="HD2" t="s">
        <v>65</v>
      </c>
      <c r="HE2" t="s">
        <v>66</v>
      </c>
    </row>
    <row r="3" spans="1:213">
      <c r="B3" s="7">
        <v>43901</v>
      </c>
      <c r="C3" s="141">
        <f>D3</f>
        <v>1</v>
      </c>
      <c r="D3" s="141">
        <v>1</v>
      </c>
      <c r="E3" s="141">
        <f>G3</f>
        <v>1</v>
      </c>
      <c r="F3">
        <v>0</v>
      </c>
      <c r="G3" s="141">
        <v>1</v>
      </c>
      <c r="H3" s="148">
        <f>J3</f>
        <v>1</v>
      </c>
      <c r="I3">
        <v>0</v>
      </c>
      <c r="J3" s="148">
        <f>AK3+I3</f>
        <v>1</v>
      </c>
      <c r="K3" s="148">
        <f>M3</f>
        <v>1</v>
      </c>
      <c r="L3" s="3">
        <f t="shared" ref="L3:L34" si="0">M3-BC3</f>
        <v>0</v>
      </c>
      <c r="M3">
        <v>1</v>
      </c>
      <c r="N3" s="13"/>
      <c r="O3" s="52">
        <f>P3</f>
        <v>1</v>
      </c>
      <c r="P3">
        <v>1</v>
      </c>
      <c r="Q3" s="3">
        <f t="shared" ref="Q3:Q34" si="1">P3-BX3</f>
        <v>0</v>
      </c>
      <c r="R3" s="3">
        <f>S3</f>
        <v>1</v>
      </c>
      <c r="S3" s="172">
        <v>1</v>
      </c>
      <c r="T3" s="3">
        <f>S3-V3</f>
        <v>0</v>
      </c>
      <c r="U3" s="3">
        <f>V3</f>
        <v>1</v>
      </c>
      <c r="V3" s="173">
        <v>1</v>
      </c>
      <c r="W3" s="3">
        <f>V3-Y3</f>
        <v>0</v>
      </c>
      <c r="X3" s="3">
        <f>Y3</f>
        <v>1</v>
      </c>
      <c r="Y3" s="170">
        <v>1</v>
      </c>
      <c r="Z3" s="3">
        <f>Y3-AB3</f>
        <v>0</v>
      </c>
      <c r="AA3" s="3">
        <f>AB3</f>
        <v>1</v>
      </c>
      <c r="AB3" s="171">
        <v>1</v>
      </c>
      <c r="AC3" s="3">
        <f>AB3-AE3</f>
        <v>0</v>
      </c>
      <c r="AD3" s="3">
        <f>AE3</f>
        <v>1</v>
      </c>
      <c r="AE3" s="166">
        <v>1</v>
      </c>
      <c r="AF3" s="3">
        <f>AE3-AH3</f>
        <v>0</v>
      </c>
      <c r="AG3" s="3">
        <f>AH3</f>
        <v>1</v>
      </c>
      <c r="AH3" s="165">
        <v>1</v>
      </c>
      <c r="AI3" s="3">
        <f>AH3-AK3</f>
        <v>0</v>
      </c>
      <c r="AJ3" s="3">
        <f>AK3</f>
        <v>1</v>
      </c>
      <c r="AK3" s="164">
        <v>1</v>
      </c>
      <c r="AL3" s="3">
        <f>AK3-AN3</f>
        <v>0</v>
      </c>
      <c r="AM3" s="3">
        <f>AN3</f>
        <v>1</v>
      </c>
      <c r="AN3" s="162">
        <v>1</v>
      </c>
      <c r="AO3" s="3">
        <f>AN3-AQ3</f>
        <v>0</v>
      </c>
      <c r="AP3" s="3">
        <f>AQ3</f>
        <v>1</v>
      </c>
      <c r="AQ3" s="161">
        <v>1</v>
      </c>
      <c r="AR3" s="3">
        <f>AQ3-AT3</f>
        <v>0</v>
      </c>
      <c r="AS3" s="3">
        <f>AT3</f>
        <v>1</v>
      </c>
      <c r="AT3" s="160">
        <v>1</v>
      </c>
      <c r="AU3" s="3">
        <f>AT3-AW3</f>
        <v>0</v>
      </c>
      <c r="AV3" s="3">
        <f>AW3</f>
        <v>1</v>
      </c>
      <c r="AW3" s="159">
        <v>1</v>
      </c>
      <c r="AX3" s="3">
        <f>AW3-AZ3</f>
        <v>0</v>
      </c>
      <c r="AY3" s="3">
        <f>AZ3</f>
        <v>1</v>
      </c>
      <c r="AZ3" s="150">
        <v>1</v>
      </c>
      <c r="BA3" s="3">
        <f>AZ3-BC3</f>
        <v>0</v>
      </c>
      <c r="BB3" s="3">
        <f>BC3</f>
        <v>1</v>
      </c>
      <c r="BC3" s="149">
        <v>1</v>
      </c>
      <c r="BD3" s="3">
        <f>BC3-BF3</f>
        <v>0</v>
      </c>
      <c r="BE3" s="3">
        <f>BF3</f>
        <v>1</v>
      </c>
      <c r="BF3" s="147">
        <v>1</v>
      </c>
      <c r="BG3" s="3">
        <f>BF3-BI3</f>
        <v>0</v>
      </c>
      <c r="BH3" s="3">
        <f>BI3</f>
        <v>1</v>
      </c>
      <c r="BI3" s="146">
        <v>1</v>
      </c>
      <c r="BJ3" s="3">
        <f>BI3-BL3</f>
        <v>0</v>
      </c>
      <c r="BK3" s="3">
        <f>BL3</f>
        <v>1</v>
      </c>
      <c r="BL3" s="145">
        <v>1</v>
      </c>
      <c r="BM3" s="3">
        <f>BL3-BO3</f>
        <v>0</v>
      </c>
      <c r="BN3" s="3">
        <f>BO3</f>
        <v>1</v>
      </c>
      <c r="BO3" s="144">
        <v>1</v>
      </c>
      <c r="BP3" s="3">
        <f>BO3-BR3</f>
        <v>0</v>
      </c>
      <c r="BQ3" s="79">
        <f>BR3</f>
        <v>1</v>
      </c>
      <c r="BR3" s="142">
        <v>1</v>
      </c>
      <c r="BS3" s="3">
        <f>BR3-BU3</f>
        <v>0</v>
      </c>
      <c r="BT3" s="3">
        <f>BU3</f>
        <v>1</v>
      </c>
      <c r="BU3" s="132">
        <v>1</v>
      </c>
      <c r="BV3" s="154">
        <f>BU3-BX3</f>
        <v>0</v>
      </c>
      <c r="BW3" s="52">
        <f>BX3</f>
        <v>1</v>
      </c>
      <c r="BX3" s="129">
        <v>1</v>
      </c>
      <c r="BY3" s="52">
        <f>BX3-CA3</f>
        <v>0</v>
      </c>
      <c r="BZ3" s="57">
        <f>CA3</f>
        <v>1</v>
      </c>
      <c r="CA3" s="128">
        <v>1</v>
      </c>
      <c r="CB3" s="57">
        <f>CA3-CD3</f>
        <v>0</v>
      </c>
      <c r="CC3" s="52">
        <f>CD3</f>
        <v>1</v>
      </c>
      <c r="CD3" s="123">
        <v>1</v>
      </c>
      <c r="CE3" s="57">
        <f>CD3-CG3</f>
        <v>0</v>
      </c>
      <c r="CF3" s="57">
        <f>CG3</f>
        <v>1</v>
      </c>
      <c r="CG3" s="122">
        <v>1</v>
      </c>
      <c r="CH3" s="52">
        <f>CG3-CJ3</f>
        <v>0</v>
      </c>
      <c r="CI3" s="52">
        <f>CJ3</f>
        <v>1</v>
      </c>
      <c r="CJ3" s="119">
        <v>1</v>
      </c>
      <c r="CK3" s="57">
        <f>CJ3-CM3</f>
        <v>0</v>
      </c>
      <c r="CL3" s="57">
        <f>CM3</f>
        <v>1</v>
      </c>
      <c r="CM3" s="118">
        <v>1</v>
      </c>
      <c r="CN3" s="57">
        <f>CM3-CP3</f>
        <v>0</v>
      </c>
      <c r="CO3" s="57">
        <f>CP3</f>
        <v>1</v>
      </c>
      <c r="CP3" s="117">
        <v>1</v>
      </c>
      <c r="CQ3" s="57">
        <f>CP3-CS3</f>
        <v>0</v>
      </c>
      <c r="CR3" s="57">
        <f>CS3</f>
        <v>1</v>
      </c>
      <c r="CS3" s="116">
        <v>1</v>
      </c>
      <c r="CT3" s="52">
        <f>CS3-CV3</f>
        <v>0</v>
      </c>
      <c r="CU3" s="52">
        <f>CV3</f>
        <v>1</v>
      </c>
      <c r="CV3" s="115">
        <v>1</v>
      </c>
      <c r="CW3" s="52">
        <f>CV3-CY3</f>
        <v>0</v>
      </c>
      <c r="CX3" s="57">
        <f>CY3</f>
        <v>1</v>
      </c>
      <c r="CY3" s="114">
        <v>1</v>
      </c>
      <c r="CZ3" s="57">
        <f>CY3-DB3</f>
        <v>0</v>
      </c>
      <c r="DA3" s="52">
        <f>DB3</f>
        <v>1</v>
      </c>
      <c r="DB3" s="113">
        <v>1</v>
      </c>
      <c r="DC3" s="52">
        <f>DB3-DE3</f>
        <v>0</v>
      </c>
      <c r="DD3" s="57">
        <f>DE3</f>
        <v>1</v>
      </c>
      <c r="DE3" s="104">
        <v>1</v>
      </c>
      <c r="DF3" s="57">
        <f>DE3-DH3</f>
        <v>0</v>
      </c>
      <c r="DG3" s="57">
        <f>DH3</f>
        <v>1</v>
      </c>
      <c r="DH3" s="97">
        <v>1</v>
      </c>
      <c r="DI3" s="57">
        <f>DH3-DK3</f>
        <v>0</v>
      </c>
      <c r="DJ3" s="52">
        <f>DK3</f>
        <v>1</v>
      </c>
      <c r="DK3" s="96">
        <v>1</v>
      </c>
      <c r="DL3" s="52">
        <f>DK3-DN3</f>
        <v>0</v>
      </c>
      <c r="DM3" s="52">
        <f>DN3</f>
        <v>1</v>
      </c>
      <c r="DN3" s="95">
        <v>1</v>
      </c>
      <c r="DO3" s="52">
        <f>DN3-DQ3</f>
        <v>0</v>
      </c>
      <c r="DP3" s="52">
        <f>DQ3</f>
        <v>1</v>
      </c>
      <c r="DQ3" s="94">
        <v>1</v>
      </c>
      <c r="DR3" s="52">
        <f>DQ3-DT3</f>
        <v>0</v>
      </c>
      <c r="DS3" s="52">
        <f>DT3</f>
        <v>1</v>
      </c>
      <c r="DT3" s="87">
        <v>1</v>
      </c>
      <c r="DU3" s="57">
        <f>DT3-DW3</f>
        <v>0</v>
      </c>
      <c r="DV3" s="52">
        <f>DW3</f>
        <v>1</v>
      </c>
      <c r="DW3" s="86">
        <v>1</v>
      </c>
      <c r="DX3" s="52">
        <f>DW3-DZ3</f>
        <v>0</v>
      </c>
      <c r="DY3" s="52">
        <f>DZ3</f>
        <v>1</v>
      </c>
      <c r="DZ3" s="85">
        <v>1</v>
      </c>
      <c r="EA3" s="52">
        <f>DZ3-EC3</f>
        <v>0</v>
      </c>
      <c r="EB3" s="57">
        <f>EC3</f>
        <v>1</v>
      </c>
      <c r="EC3" s="84">
        <v>1</v>
      </c>
      <c r="ED3" s="57">
        <f>EC3-EF3</f>
        <v>0</v>
      </c>
      <c r="EE3" s="52">
        <f>EF3</f>
        <v>1</v>
      </c>
      <c r="EF3" s="81">
        <v>1</v>
      </c>
      <c r="EG3" s="52">
        <f t="shared" ref="EG3:EG50" si="2">EF3-EI3</f>
        <v>0</v>
      </c>
      <c r="EH3" s="52">
        <f>EI3</f>
        <v>1</v>
      </c>
      <c r="EI3" s="83">
        <v>1</v>
      </c>
      <c r="EJ3" s="52">
        <f>EI3-EL3</f>
        <v>0</v>
      </c>
      <c r="EK3" s="52">
        <f>EL3</f>
        <v>1</v>
      </c>
      <c r="EL3" s="74">
        <v>1</v>
      </c>
      <c r="EM3" s="52">
        <f>EL3-EO3</f>
        <v>0</v>
      </c>
      <c r="EN3" s="52">
        <f>EO3</f>
        <v>1</v>
      </c>
      <c r="EO3" s="70">
        <v>1</v>
      </c>
      <c r="EP3" s="57">
        <f>EO3-ER3</f>
        <v>0</v>
      </c>
      <c r="EQ3" s="52">
        <f>ER3</f>
        <v>1</v>
      </c>
      <c r="ER3" s="67">
        <v>1</v>
      </c>
      <c r="ES3" s="57">
        <f>ER3-EU3</f>
        <v>0</v>
      </c>
      <c r="ET3" s="57">
        <f>EU3</f>
        <v>1</v>
      </c>
      <c r="EU3" s="64">
        <v>1</v>
      </c>
      <c r="EV3" s="64">
        <f>EU3-EX3</f>
        <v>0</v>
      </c>
      <c r="EW3" s="52">
        <f>EX3</f>
        <v>1</v>
      </c>
      <c r="EX3" s="63">
        <v>1</v>
      </c>
      <c r="EY3" s="63">
        <f>EX3-FA3</f>
        <v>0</v>
      </c>
      <c r="EZ3" s="52">
        <f>FA3</f>
        <v>1</v>
      </c>
      <c r="FA3" s="62">
        <v>1</v>
      </c>
      <c r="FB3" s="62">
        <f>FA3-FD3</f>
        <v>0</v>
      </c>
      <c r="FC3" s="52">
        <f>FD3</f>
        <v>1</v>
      </c>
      <c r="FD3" s="59">
        <v>1</v>
      </c>
      <c r="FE3" s="59">
        <f>FD3-FG3</f>
        <v>0</v>
      </c>
      <c r="FF3" s="52">
        <f>FG3</f>
        <v>1</v>
      </c>
      <c r="FG3" s="50">
        <v>1</v>
      </c>
      <c r="FH3" s="52">
        <f>FG3-FJ3</f>
        <v>0</v>
      </c>
      <c r="FI3" s="57">
        <f>FJ3</f>
        <v>1</v>
      </c>
      <c r="FJ3" s="2">
        <v>1</v>
      </c>
      <c r="FK3" s="2">
        <f t="shared" ref="FK3:FK37" si="3">FJ3-FM3</f>
        <v>0</v>
      </c>
      <c r="FL3" s="2">
        <f>FM3</f>
        <v>1</v>
      </c>
      <c r="FM3" s="46">
        <v>1</v>
      </c>
      <c r="FN3" s="46">
        <f>FM3-FP3</f>
        <v>0</v>
      </c>
      <c r="FO3" s="46">
        <f>FP3</f>
        <v>1</v>
      </c>
      <c r="FP3" s="105">
        <v>1</v>
      </c>
      <c r="FQ3" s="43">
        <f>FP3-FS3</f>
        <v>0</v>
      </c>
      <c r="FR3" s="43">
        <f>FS3</f>
        <v>1</v>
      </c>
      <c r="FS3" s="42">
        <v>1</v>
      </c>
      <c r="FT3" s="42">
        <f>FS3-FV3</f>
        <v>0</v>
      </c>
      <c r="FU3" s="42">
        <f>FV3</f>
        <v>1</v>
      </c>
      <c r="FV3" s="30">
        <v>1</v>
      </c>
      <c r="FW3" s="41">
        <f t="shared" ref="FW3:FW32" si="4">FV3-FY3 +FZ3</f>
        <v>0</v>
      </c>
      <c r="FX3" s="41">
        <f>FY3</f>
        <v>1</v>
      </c>
      <c r="FY3" s="14">
        <v>1</v>
      </c>
      <c r="FZ3" s="17">
        <f>FY3-GB3</f>
        <v>0</v>
      </c>
      <c r="GA3" s="17">
        <f>GB3</f>
        <v>1</v>
      </c>
      <c r="GB3" s="2">
        <v>1</v>
      </c>
      <c r="GC3">
        <v>0</v>
      </c>
      <c r="GD3" s="3">
        <f>GE3</f>
        <v>1</v>
      </c>
      <c r="GE3" s="4">
        <v>1</v>
      </c>
      <c r="GF3" s="4"/>
      <c r="GH3">
        <v>1</v>
      </c>
      <c r="GI3">
        <v>1</v>
      </c>
      <c r="GK3" s="121">
        <v>0.14285714285714285</v>
      </c>
      <c r="GM3" s="3">
        <f>AI3 + AL3 + AF3 + AO3</f>
        <v>0</v>
      </c>
      <c r="GS3" s="3">
        <f>AE3</f>
        <v>1</v>
      </c>
      <c r="GT3" s="3">
        <f>GS3</f>
        <v>1</v>
      </c>
      <c r="GU3" s="3">
        <f>GS3</f>
        <v>1</v>
      </c>
      <c r="GV3" s="3">
        <f>GU3</f>
        <v>1</v>
      </c>
      <c r="GW3" s="3">
        <f>GU3</f>
        <v>1</v>
      </c>
      <c r="GX3" s="3">
        <f>GW3</f>
        <v>1</v>
      </c>
      <c r="GY3" s="3">
        <f>GW3</f>
        <v>1</v>
      </c>
      <c r="GZ3" s="3">
        <f>GY3</f>
        <v>1</v>
      </c>
      <c r="HB3" t="s">
        <v>68</v>
      </c>
      <c r="HC3">
        <f>6000*75</f>
        <v>450000</v>
      </c>
      <c r="HD3">
        <v>2000</v>
      </c>
      <c r="HE3">
        <f>HD3/HC3</f>
        <v>4.4444444444444444E-3</v>
      </c>
    </row>
    <row r="4" spans="1:213">
      <c r="B4" s="7">
        <v>43902</v>
      </c>
      <c r="C4" s="141">
        <f>C3+D4</f>
        <v>1</v>
      </c>
      <c r="D4" s="141">
        <v>0</v>
      </c>
      <c r="E4" s="141">
        <f>E3+G4</f>
        <v>1</v>
      </c>
      <c r="F4">
        <v>0</v>
      </c>
      <c r="G4" s="141">
        <v>0</v>
      </c>
      <c r="H4" s="148">
        <f>H3+J4</f>
        <v>1</v>
      </c>
      <c r="I4">
        <v>0</v>
      </c>
      <c r="J4" s="148">
        <f t="shared" ref="J4:J67" si="5">AK4+I4</f>
        <v>0</v>
      </c>
      <c r="K4" s="148">
        <f>K3+M4</f>
        <v>1</v>
      </c>
      <c r="L4" s="3">
        <f t="shared" si="0"/>
        <v>0</v>
      </c>
      <c r="M4">
        <v>0</v>
      </c>
      <c r="N4" s="13"/>
      <c r="O4" s="52">
        <f t="shared" ref="O4:O35" si="6">O3+P4</f>
        <v>1</v>
      </c>
      <c r="P4">
        <v>0</v>
      </c>
      <c r="Q4" s="3">
        <f t="shared" si="1"/>
        <v>0</v>
      </c>
      <c r="R4" s="3">
        <f>R3+S4</f>
        <v>1</v>
      </c>
      <c r="S4" s="172">
        <v>0</v>
      </c>
      <c r="T4" s="3">
        <f t="shared" ref="T4:T67" si="7">S4-V4</f>
        <v>0</v>
      </c>
      <c r="U4" s="3">
        <f>U3+V4</f>
        <v>1</v>
      </c>
      <c r="V4" s="173">
        <v>0</v>
      </c>
      <c r="W4" s="3">
        <f t="shared" ref="W4:W67" si="8">V4-Y4</f>
        <v>0</v>
      </c>
      <c r="X4" s="3">
        <f>X3+Y4</f>
        <v>1</v>
      </c>
      <c r="Y4" s="170">
        <v>0</v>
      </c>
      <c r="Z4" s="3">
        <f t="shared" ref="Z4:Z67" si="9">Y4-AB4</f>
        <v>0</v>
      </c>
      <c r="AA4" s="3">
        <f>AA3+AB4</f>
        <v>1</v>
      </c>
      <c r="AB4" s="171">
        <v>0</v>
      </c>
      <c r="AC4" s="3">
        <f t="shared" ref="AC4:AC67" si="10">AB4-AE4</f>
        <v>0</v>
      </c>
      <c r="AD4" s="3">
        <f>AD3+AE4</f>
        <v>1</v>
      </c>
      <c r="AE4" s="166">
        <v>0</v>
      </c>
      <c r="AF4" s="3">
        <f t="shared" ref="AF4:AF67" si="11">AE4-AH4</f>
        <v>0</v>
      </c>
      <c r="AG4" s="3">
        <f>AG3+AH4</f>
        <v>1</v>
      </c>
      <c r="AH4" s="165">
        <v>0</v>
      </c>
      <c r="AI4" s="3">
        <f t="shared" ref="AI4:AI67" si="12">AH4-AK4</f>
        <v>0</v>
      </c>
      <c r="AJ4" s="3">
        <f>AJ3+AK4</f>
        <v>1</v>
      </c>
      <c r="AK4" s="164">
        <v>0</v>
      </c>
      <c r="AL4" s="3">
        <f t="shared" ref="AL4:AL67" si="13">AK4-AN4</f>
        <v>0</v>
      </c>
      <c r="AM4" s="3">
        <f>AM3+AN4</f>
        <v>1</v>
      </c>
      <c r="AN4" s="162">
        <v>0</v>
      </c>
      <c r="AO4" s="3">
        <f t="shared" ref="AO4:AO67" si="14">AN4-AQ4</f>
        <v>0</v>
      </c>
      <c r="AP4" s="3">
        <f>AP3+AQ4</f>
        <v>1</v>
      </c>
      <c r="AQ4" s="161">
        <v>0</v>
      </c>
      <c r="AR4" s="3">
        <f t="shared" ref="AR4:AR67" si="15">AQ4-AT4</f>
        <v>0</v>
      </c>
      <c r="AS4" s="3">
        <f>AS3+AT4</f>
        <v>1</v>
      </c>
      <c r="AT4" s="160">
        <v>0</v>
      </c>
      <c r="AU4" s="3">
        <f t="shared" ref="AU4:AU67" si="16">AT4-AW4</f>
        <v>0</v>
      </c>
      <c r="AV4" s="3">
        <f>AV3+AW4</f>
        <v>1</v>
      </c>
      <c r="AW4" s="159">
        <v>0</v>
      </c>
      <c r="AX4" s="3">
        <f t="shared" ref="AX4:AX67" si="17">AW4-AZ4</f>
        <v>0</v>
      </c>
      <c r="AY4" s="3">
        <f>AY3+AZ4</f>
        <v>1</v>
      </c>
      <c r="AZ4" s="150">
        <v>0</v>
      </c>
      <c r="BA4" s="3">
        <f t="shared" ref="BA4:BA67" si="18">AZ4-BC4</f>
        <v>0</v>
      </c>
      <c r="BB4" s="3">
        <f>BB3+BC4</f>
        <v>1</v>
      </c>
      <c r="BC4" s="149">
        <v>0</v>
      </c>
      <c r="BD4" s="3">
        <f t="shared" ref="BD4:BD67" si="19">BC4-BF4</f>
        <v>0</v>
      </c>
      <c r="BE4" s="3">
        <f>BE3+BF4</f>
        <v>1</v>
      </c>
      <c r="BF4" s="147">
        <v>0</v>
      </c>
      <c r="BG4" s="3">
        <f t="shared" ref="BG4:BG67" si="20">BF4-BI4</f>
        <v>0</v>
      </c>
      <c r="BH4" s="3">
        <f>BH3+BI4</f>
        <v>1</v>
      </c>
      <c r="BI4" s="146">
        <v>0</v>
      </c>
      <c r="BJ4" s="3">
        <f t="shared" ref="BJ4:BJ67" si="21">BI4-BL4</f>
        <v>0</v>
      </c>
      <c r="BK4" s="3">
        <f>BK3+BL4</f>
        <v>1</v>
      </c>
      <c r="BL4" s="145">
        <v>0</v>
      </c>
      <c r="BM4" s="3">
        <f t="shared" ref="BM4:BM67" si="22">BL4-BO4</f>
        <v>0</v>
      </c>
      <c r="BN4" s="3">
        <f>BN3+BO4</f>
        <v>1</v>
      </c>
      <c r="BO4" s="144">
        <v>0</v>
      </c>
      <c r="BP4" s="3">
        <f t="shared" ref="BP4:BP67" si="23">BO4-BR4</f>
        <v>0</v>
      </c>
      <c r="BQ4" s="79">
        <f>BQ3+BR4</f>
        <v>1</v>
      </c>
      <c r="BR4" s="142">
        <v>0</v>
      </c>
      <c r="BS4" s="3">
        <f t="shared" ref="BS4:BS67" si="24">BR4-BU4</f>
        <v>0</v>
      </c>
      <c r="BT4" s="3">
        <f>BT3+BU4</f>
        <v>1</v>
      </c>
      <c r="BU4" s="132">
        <v>0</v>
      </c>
      <c r="BV4" s="154">
        <f t="shared" ref="BV4:BV67" si="25">BU4-BX4</f>
        <v>0</v>
      </c>
      <c r="BW4" s="57">
        <f>BW3+BX4</f>
        <v>1</v>
      </c>
      <c r="BX4" s="129">
        <v>0</v>
      </c>
      <c r="BY4" s="52">
        <f t="shared" ref="BY4:BY67" si="26">BX4-CA4</f>
        <v>0</v>
      </c>
      <c r="BZ4" s="57">
        <f>BZ3+CA4</f>
        <v>1</v>
      </c>
      <c r="CA4" s="128">
        <v>0</v>
      </c>
      <c r="CB4" s="57">
        <f t="shared" ref="CB4:CB67" si="27">CA4-CD4</f>
        <v>0</v>
      </c>
      <c r="CC4" s="52">
        <f t="shared" ref="CC4:CC35" si="28">CC3+CD4</f>
        <v>1</v>
      </c>
      <c r="CD4" s="123">
        <v>0</v>
      </c>
      <c r="CE4" s="57">
        <f t="shared" ref="CE4:CE67" si="29">CD4-CG4</f>
        <v>0</v>
      </c>
      <c r="CF4" s="57">
        <f>CF3+CG4</f>
        <v>1</v>
      </c>
      <c r="CG4" s="122">
        <v>0</v>
      </c>
      <c r="CH4" s="52">
        <f t="shared" ref="CH4:CH68" si="30">CG4-CJ4</f>
        <v>0</v>
      </c>
      <c r="CI4" s="52">
        <f>CI3+CJ4</f>
        <v>1</v>
      </c>
      <c r="CJ4" s="119">
        <v>0</v>
      </c>
      <c r="CK4" s="57">
        <f t="shared" ref="CK4:CK67" si="31">CJ4-CM4</f>
        <v>0</v>
      </c>
      <c r="CL4" s="57">
        <f>CL3+CM4</f>
        <v>1</v>
      </c>
      <c r="CM4" s="118">
        <v>0</v>
      </c>
      <c r="CN4" s="57">
        <f t="shared" ref="CN4:CN66" si="32">CM4-CP4</f>
        <v>0</v>
      </c>
      <c r="CO4" s="57">
        <f t="shared" ref="CO4:CO35" si="33">CO3+CP4</f>
        <v>1</v>
      </c>
      <c r="CP4" s="117">
        <v>0</v>
      </c>
      <c r="CQ4" s="57">
        <f t="shared" ref="CQ4:CQ65" si="34">CP4-CS4</f>
        <v>0</v>
      </c>
      <c r="CR4" s="57">
        <f>CR3+CS4</f>
        <v>1</v>
      </c>
      <c r="CS4" s="116">
        <v>0</v>
      </c>
      <c r="CT4" s="52">
        <f t="shared" ref="CT4:CT64" si="35">CS4-CV4</f>
        <v>0</v>
      </c>
      <c r="CU4" s="52">
        <f>CU3+CV4</f>
        <v>1</v>
      </c>
      <c r="CV4" s="115">
        <v>0</v>
      </c>
      <c r="CW4" s="52">
        <f t="shared" ref="CW4:CW63" si="36">CV4-CY4</f>
        <v>0</v>
      </c>
      <c r="CX4" s="57">
        <f>CX3+CY4</f>
        <v>1</v>
      </c>
      <c r="CY4" s="114">
        <v>0</v>
      </c>
      <c r="CZ4" s="57">
        <f t="shared" ref="CZ4:CZ62" si="37">CY4-DB4</f>
        <v>0</v>
      </c>
      <c r="DA4" s="52">
        <f>DB4+DA3</f>
        <v>1</v>
      </c>
      <c r="DB4" s="113">
        <v>0</v>
      </c>
      <c r="DC4" s="52">
        <f t="shared" ref="DC4:DC61" si="38">DB4-DE4</f>
        <v>0</v>
      </c>
      <c r="DD4" s="57">
        <f>DD3+DE4</f>
        <v>1</v>
      </c>
      <c r="DE4" s="104">
        <v>0</v>
      </c>
      <c r="DF4" s="57">
        <f t="shared" ref="DF4:DF59" si="39">DE4-DH4</f>
        <v>0</v>
      </c>
      <c r="DG4" s="57">
        <f>DG3+DH4</f>
        <v>1</v>
      </c>
      <c r="DH4" s="97">
        <v>0</v>
      </c>
      <c r="DI4" s="57">
        <f t="shared" ref="DI4:DI59" si="40">DH4-DK4</f>
        <v>0</v>
      </c>
      <c r="DJ4" s="52">
        <f>DJ3+DK4</f>
        <v>1</v>
      </c>
      <c r="DK4" s="96">
        <v>0</v>
      </c>
      <c r="DL4" s="52">
        <f t="shared" ref="DL4:DL58" si="41">DK4-DN4</f>
        <v>0</v>
      </c>
      <c r="DM4" s="52">
        <f>DM3+DN4</f>
        <v>1</v>
      </c>
      <c r="DN4" s="95">
        <v>0</v>
      </c>
      <c r="DO4" s="52">
        <f t="shared" ref="DO4:DO57" si="42">DN4-DQ4</f>
        <v>0</v>
      </c>
      <c r="DP4" s="52">
        <f>DP3+DQ4</f>
        <v>1</v>
      </c>
      <c r="DQ4" s="94">
        <v>0</v>
      </c>
      <c r="DR4" s="52">
        <f t="shared" ref="DR4:DR55" si="43">DQ4-DT4</f>
        <v>0</v>
      </c>
      <c r="DS4" s="52">
        <f>DS3+DT4</f>
        <v>1</v>
      </c>
      <c r="DT4" s="87">
        <v>0</v>
      </c>
      <c r="DU4" s="57">
        <f t="shared" ref="DU4:DU53" si="44">DT4-DW4</f>
        <v>0</v>
      </c>
      <c r="DV4" s="57">
        <f>DV3+DW4</f>
        <v>1</v>
      </c>
      <c r="DW4" s="86">
        <v>0</v>
      </c>
      <c r="DX4" s="52">
        <f t="shared" ref="DX4:DX53" si="45">DW4-DZ4</f>
        <v>0</v>
      </c>
      <c r="DY4" s="52">
        <f>DY3+DZ4</f>
        <v>1</v>
      </c>
      <c r="DZ4" s="85">
        <v>0</v>
      </c>
      <c r="EA4" s="52">
        <f t="shared" ref="EA4:EA52" si="46">DZ4-EC4</f>
        <v>0</v>
      </c>
      <c r="EB4" s="57">
        <f>EB3+EC4</f>
        <v>1</v>
      </c>
      <c r="EC4" s="84">
        <v>0</v>
      </c>
      <c r="ED4" s="57">
        <f t="shared" ref="ED4:ED51" si="47">EC4-EF4</f>
        <v>0</v>
      </c>
      <c r="EE4" s="57">
        <f t="shared" ref="EE4:EE50" si="48">EE3+EF4</f>
        <v>1</v>
      </c>
      <c r="EF4" s="81">
        <v>0</v>
      </c>
      <c r="EG4" s="52">
        <f t="shared" si="2"/>
        <v>0</v>
      </c>
      <c r="EH4" s="57">
        <f>EH3+EI4</f>
        <v>1</v>
      </c>
      <c r="EI4" s="83">
        <v>0</v>
      </c>
      <c r="EJ4" s="52">
        <f t="shared" ref="EJ4:EJ47" si="49">EI4-EL4</f>
        <v>0</v>
      </c>
      <c r="EK4" s="57">
        <f>EK3+EL4</f>
        <v>1</v>
      </c>
      <c r="EL4" s="74">
        <v>0</v>
      </c>
      <c r="EM4" s="52">
        <f t="shared" ref="EM4:EM46" si="50">EL4-EO4</f>
        <v>0</v>
      </c>
      <c r="EN4" s="57">
        <f>EN3+EO4</f>
        <v>1</v>
      </c>
      <c r="EO4" s="70">
        <v>0</v>
      </c>
      <c r="EP4" s="57">
        <f t="shared" ref="EP4:EP45" si="51">EO4-ER4</f>
        <v>0</v>
      </c>
      <c r="EQ4" s="57">
        <f>ER4+EQ3</f>
        <v>1</v>
      </c>
      <c r="ER4" s="67">
        <v>0</v>
      </c>
      <c r="ES4" s="57">
        <f t="shared" ref="ES4:ES44" si="52">ER4-EU4</f>
        <v>0</v>
      </c>
      <c r="ET4" s="57">
        <f>EU4+ET3</f>
        <v>1</v>
      </c>
      <c r="EU4" s="64">
        <v>0</v>
      </c>
      <c r="EV4" s="64">
        <f t="shared" ref="EV4:EV43" si="53">EU4-EX4</f>
        <v>0</v>
      </c>
      <c r="EW4" s="57">
        <f>EX4+EW3</f>
        <v>1</v>
      </c>
      <c r="EX4" s="63">
        <v>0</v>
      </c>
      <c r="EY4" s="63">
        <f t="shared" ref="EY4:EY42" si="54">EX4-FA4</f>
        <v>0</v>
      </c>
      <c r="EZ4" s="52">
        <f>FA4+EZ3</f>
        <v>1</v>
      </c>
      <c r="FA4" s="62">
        <v>0</v>
      </c>
      <c r="FB4" s="62">
        <f t="shared" ref="FB4:FB41" si="55">FA4-FD4</f>
        <v>0</v>
      </c>
      <c r="FC4" s="52">
        <f>FC3+FD4</f>
        <v>1</v>
      </c>
      <c r="FD4" s="59">
        <v>0</v>
      </c>
      <c r="FE4" s="59">
        <f t="shared" ref="FE4:FE40" si="56">FD4-FG4</f>
        <v>0</v>
      </c>
      <c r="FF4" s="52">
        <f>FG4+FF3</f>
        <v>1</v>
      </c>
      <c r="FG4" s="50">
        <v>0</v>
      </c>
      <c r="FH4" s="52">
        <f t="shared" ref="FH4:FH39" si="57">FG4-FJ4</f>
        <v>0</v>
      </c>
      <c r="FI4" s="57">
        <f>FJ4+FI3</f>
        <v>1</v>
      </c>
      <c r="FJ4" s="2">
        <v>0</v>
      </c>
      <c r="FK4" s="2">
        <f t="shared" si="3"/>
        <v>0</v>
      </c>
      <c r="FL4" s="2">
        <f>FL3+FM4</f>
        <v>1</v>
      </c>
      <c r="FM4" s="46">
        <v>0</v>
      </c>
      <c r="FN4" s="102">
        <f t="shared" ref="FN4:FN36" si="58">FM4-FP4</f>
        <v>0</v>
      </c>
      <c r="FO4" s="102">
        <f>FO3+FP4</f>
        <v>1</v>
      </c>
      <c r="FP4" s="105">
        <v>0</v>
      </c>
      <c r="FQ4" s="105">
        <f t="shared" ref="FQ4:FQ36" si="59">FP4-FS4</f>
        <v>0</v>
      </c>
      <c r="FR4" s="105">
        <f>FS4+FR3</f>
        <v>1</v>
      </c>
      <c r="FS4" s="106">
        <v>0</v>
      </c>
      <c r="FT4" s="106">
        <f t="shared" ref="FT4:FT34" si="60">FS4-FV4</f>
        <v>0</v>
      </c>
      <c r="FU4" s="106">
        <f>FU3+FV4</f>
        <v>1</v>
      </c>
      <c r="FV4" s="107">
        <v>0</v>
      </c>
      <c r="FW4" s="33">
        <f t="shared" si="4"/>
        <v>0</v>
      </c>
      <c r="FX4" s="33">
        <f>FX3+FY4</f>
        <v>1</v>
      </c>
      <c r="FY4" s="108">
        <v>0</v>
      </c>
      <c r="FZ4" s="109">
        <f t="shared" ref="FZ4:FZ32" si="61">FY4-GB4</f>
        <v>0</v>
      </c>
      <c r="GA4" s="109">
        <f>GA3+GB4</f>
        <v>1</v>
      </c>
      <c r="GB4" s="110">
        <v>0</v>
      </c>
      <c r="GC4" s="79">
        <v>0</v>
      </c>
      <c r="GD4" s="79">
        <f>GD3+GE4</f>
        <v>1</v>
      </c>
      <c r="GE4" s="111">
        <v>0</v>
      </c>
      <c r="GF4" s="111"/>
      <c r="GH4">
        <v>1</v>
      </c>
      <c r="GI4">
        <f>GH4-GH3</f>
        <v>0</v>
      </c>
      <c r="GJ4" s="54"/>
      <c r="GK4" s="121">
        <v>0.14285714285714285</v>
      </c>
      <c r="GM4" s="3">
        <f t="shared" ref="GM4:GM67" si="62">AI4 + AL4 + AF4 + AO4</f>
        <v>0</v>
      </c>
      <c r="GS4" s="3">
        <f t="shared" ref="GS4:GS67" si="63">AE4</f>
        <v>0</v>
      </c>
      <c r="GT4" s="3">
        <f>GT3+GS4</f>
        <v>1</v>
      </c>
      <c r="GU4" s="3">
        <f t="shared" ref="GU4:GU67" si="64">GS4</f>
        <v>0</v>
      </c>
      <c r="GV4" s="3">
        <f>GV3+GU4</f>
        <v>1</v>
      </c>
      <c r="GW4" s="3">
        <f t="shared" ref="GW4:GW67" si="65">GU4</f>
        <v>0</v>
      </c>
      <c r="GX4" s="3">
        <f>GX3+GW4</f>
        <v>1</v>
      </c>
      <c r="GY4" s="3">
        <f t="shared" ref="GY4:GY67" si="66">GW4</f>
        <v>0</v>
      </c>
      <c r="GZ4" s="3">
        <f>GZ3+GY4</f>
        <v>1</v>
      </c>
      <c r="HB4" t="s">
        <v>69</v>
      </c>
      <c r="HC4">
        <f>16000*75</f>
        <v>1200000</v>
      </c>
    </row>
    <row r="5" spans="1:213">
      <c r="B5" s="7">
        <v>43903</v>
      </c>
      <c r="C5" s="141">
        <f t="shared" ref="C5:C68" si="67">C4+D5</f>
        <v>2</v>
      </c>
      <c r="D5" s="141">
        <v>1</v>
      </c>
      <c r="E5" s="141">
        <f t="shared" ref="E5:E68" si="68">E4+G5</f>
        <v>2</v>
      </c>
      <c r="F5">
        <v>0</v>
      </c>
      <c r="G5" s="141">
        <v>1</v>
      </c>
      <c r="H5" s="148">
        <f t="shared" ref="H5:H68" si="69">H4+J5</f>
        <v>2</v>
      </c>
      <c r="I5">
        <v>0</v>
      </c>
      <c r="J5" s="148">
        <f t="shared" si="5"/>
        <v>1</v>
      </c>
      <c r="K5" s="148">
        <f t="shared" ref="K5:K68" si="70">K4+M5</f>
        <v>2</v>
      </c>
      <c r="L5" s="3">
        <f t="shared" si="0"/>
        <v>0</v>
      </c>
      <c r="M5">
        <v>1</v>
      </c>
      <c r="N5" s="13"/>
      <c r="O5" s="52">
        <f t="shared" si="6"/>
        <v>2</v>
      </c>
      <c r="P5">
        <v>1</v>
      </c>
      <c r="Q5" s="3">
        <f t="shared" si="1"/>
        <v>0</v>
      </c>
      <c r="R5" s="3">
        <f t="shared" ref="R5:R68" si="71">R4+S5</f>
        <v>2</v>
      </c>
      <c r="S5" s="172">
        <v>1</v>
      </c>
      <c r="T5" s="3">
        <f t="shared" si="7"/>
        <v>0</v>
      </c>
      <c r="U5" s="3">
        <f t="shared" ref="U5:U68" si="72">U4+V5</f>
        <v>2</v>
      </c>
      <c r="V5" s="173">
        <v>1</v>
      </c>
      <c r="W5" s="3">
        <f t="shared" si="8"/>
        <v>0</v>
      </c>
      <c r="X5" s="3">
        <f t="shared" ref="X5:X68" si="73">X4+Y5</f>
        <v>2</v>
      </c>
      <c r="Y5" s="170">
        <v>1</v>
      </c>
      <c r="Z5" s="3">
        <f t="shared" si="9"/>
        <v>0</v>
      </c>
      <c r="AA5" s="3">
        <f t="shared" ref="AA5:AA68" si="74">AA4+AB5</f>
        <v>2</v>
      </c>
      <c r="AB5" s="171">
        <v>1</v>
      </c>
      <c r="AC5" s="3">
        <f t="shared" si="10"/>
        <v>0</v>
      </c>
      <c r="AD5" s="3">
        <f t="shared" ref="AD5:AD68" si="75">AD4+AE5</f>
        <v>2</v>
      </c>
      <c r="AE5" s="166">
        <v>1</v>
      </c>
      <c r="AF5" s="3">
        <f t="shared" si="11"/>
        <v>0</v>
      </c>
      <c r="AG5" s="3">
        <f t="shared" ref="AG5:AG68" si="76">AG4+AH5</f>
        <v>2</v>
      </c>
      <c r="AH5" s="165">
        <v>1</v>
      </c>
      <c r="AI5" s="3">
        <f t="shared" si="12"/>
        <v>0</v>
      </c>
      <c r="AJ5" s="3">
        <f t="shared" ref="AJ5:AJ68" si="77">AJ4+AK5</f>
        <v>2</v>
      </c>
      <c r="AK5" s="164">
        <v>1</v>
      </c>
      <c r="AL5" s="3">
        <f t="shared" si="13"/>
        <v>0</v>
      </c>
      <c r="AM5" s="3">
        <f t="shared" ref="AM5:AM68" si="78">AM4+AN5</f>
        <v>2</v>
      </c>
      <c r="AN5" s="162">
        <v>1</v>
      </c>
      <c r="AO5" s="3">
        <f t="shared" si="14"/>
        <v>0</v>
      </c>
      <c r="AP5" s="3">
        <f t="shared" ref="AP5:AP68" si="79">AP4+AQ5</f>
        <v>2</v>
      </c>
      <c r="AQ5" s="161">
        <v>1</v>
      </c>
      <c r="AR5" s="3">
        <f t="shared" si="15"/>
        <v>0</v>
      </c>
      <c r="AS5" s="3">
        <f t="shared" ref="AS5:AS68" si="80">AS4+AT5</f>
        <v>2</v>
      </c>
      <c r="AT5" s="160">
        <v>1</v>
      </c>
      <c r="AU5" s="3">
        <f t="shared" si="16"/>
        <v>0</v>
      </c>
      <c r="AV5" s="3">
        <f t="shared" ref="AV5:AV68" si="81">AV4+AW5</f>
        <v>2</v>
      </c>
      <c r="AW5" s="159">
        <v>1</v>
      </c>
      <c r="AX5" s="3">
        <f t="shared" si="17"/>
        <v>0</v>
      </c>
      <c r="AY5" s="3">
        <f t="shared" ref="AY5:AY68" si="82">AY4+AZ5</f>
        <v>2</v>
      </c>
      <c r="AZ5" s="150">
        <v>1</v>
      </c>
      <c r="BA5" s="3">
        <f t="shared" si="18"/>
        <v>0</v>
      </c>
      <c r="BB5" s="3">
        <f t="shared" ref="BB5:BB68" si="83">BB4+BC5</f>
        <v>2</v>
      </c>
      <c r="BC5" s="149">
        <v>1</v>
      </c>
      <c r="BD5" s="3">
        <f t="shared" si="19"/>
        <v>0</v>
      </c>
      <c r="BE5" s="3">
        <f t="shared" ref="BE5:BE68" si="84">BE4+BF5</f>
        <v>2</v>
      </c>
      <c r="BF5" s="147">
        <v>1</v>
      </c>
      <c r="BG5" s="3">
        <f t="shared" si="20"/>
        <v>0</v>
      </c>
      <c r="BH5" s="3">
        <f t="shared" ref="BH5:BH68" si="85">BH4+BI5</f>
        <v>2</v>
      </c>
      <c r="BI5" s="146">
        <v>1</v>
      </c>
      <c r="BJ5" s="3">
        <f t="shared" si="21"/>
        <v>0</v>
      </c>
      <c r="BK5" s="3">
        <f t="shared" ref="BK5:BK68" si="86">BK4+BL5</f>
        <v>2</v>
      </c>
      <c r="BL5" s="145">
        <v>1</v>
      </c>
      <c r="BM5" s="3">
        <f t="shared" si="22"/>
        <v>0</v>
      </c>
      <c r="BN5" s="3">
        <f t="shared" ref="BN5:BN68" si="87">BN4+BO5</f>
        <v>2</v>
      </c>
      <c r="BO5" s="144">
        <v>1</v>
      </c>
      <c r="BP5" s="3">
        <f t="shared" si="23"/>
        <v>0</v>
      </c>
      <c r="BQ5" s="79">
        <f t="shared" ref="BQ5:BQ68" si="88">BQ4+BR5</f>
        <v>2</v>
      </c>
      <c r="BR5" s="142">
        <v>1</v>
      </c>
      <c r="BS5" s="3">
        <f t="shared" si="24"/>
        <v>0</v>
      </c>
      <c r="BT5" s="3">
        <f t="shared" ref="BT5:BT68" si="89">BT4+BU5</f>
        <v>2</v>
      </c>
      <c r="BU5" s="132">
        <v>1</v>
      </c>
      <c r="BV5" s="154">
        <f t="shared" si="25"/>
        <v>0</v>
      </c>
      <c r="BW5" s="57">
        <f t="shared" ref="BW5:BW68" si="90">BW4+BX5</f>
        <v>2</v>
      </c>
      <c r="BX5" s="129">
        <v>1</v>
      </c>
      <c r="BY5" s="52">
        <f t="shared" si="26"/>
        <v>0</v>
      </c>
      <c r="BZ5" s="57">
        <f t="shared" ref="BZ5:BZ68" si="91">BZ4+CA5</f>
        <v>2</v>
      </c>
      <c r="CA5" s="128">
        <v>1</v>
      </c>
      <c r="CB5" s="57">
        <f t="shared" si="27"/>
        <v>0</v>
      </c>
      <c r="CC5" s="52">
        <f t="shared" si="28"/>
        <v>2</v>
      </c>
      <c r="CD5" s="123">
        <v>1</v>
      </c>
      <c r="CE5" s="57">
        <f t="shared" si="29"/>
        <v>0</v>
      </c>
      <c r="CF5" s="57">
        <f t="shared" ref="CF5:CF68" si="92">CF4+CG5</f>
        <v>2</v>
      </c>
      <c r="CG5" s="122">
        <v>1</v>
      </c>
      <c r="CH5" s="52">
        <f t="shared" si="30"/>
        <v>0</v>
      </c>
      <c r="CI5" s="52">
        <f t="shared" ref="CI5:CI67" si="93">CI4+CJ5</f>
        <v>2</v>
      </c>
      <c r="CJ5" s="119">
        <v>1</v>
      </c>
      <c r="CK5" s="57">
        <f t="shared" si="31"/>
        <v>0</v>
      </c>
      <c r="CL5" s="57">
        <f t="shared" ref="CL5:CL66" si="94">CL4+CM5</f>
        <v>2</v>
      </c>
      <c r="CM5" s="118">
        <v>1</v>
      </c>
      <c r="CN5" s="57">
        <f t="shared" si="32"/>
        <v>0</v>
      </c>
      <c r="CO5" s="57">
        <f t="shared" si="33"/>
        <v>2</v>
      </c>
      <c r="CP5" s="117">
        <v>1</v>
      </c>
      <c r="CQ5" s="57">
        <f t="shared" si="34"/>
        <v>0</v>
      </c>
      <c r="CR5" s="57">
        <f t="shared" ref="CR5:CR64" si="95">CR4+CS5</f>
        <v>2</v>
      </c>
      <c r="CS5" s="116">
        <v>1</v>
      </c>
      <c r="CT5" s="52">
        <f t="shared" si="35"/>
        <v>0</v>
      </c>
      <c r="CU5" s="52">
        <f t="shared" ref="CU5:CU63" si="96">CU4+CV5</f>
        <v>2</v>
      </c>
      <c r="CV5" s="115">
        <v>1</v>
      </c>
      <c r="CW5" s="52">
        <f t="shared" si="36"/>
        <v>0</v>
      </c>
      <c r="CX5" s="57">
        <f t="shared" ref="CX5:CX62" si="97">CX4+CY5</f>
        <v>2</v>
      </c>
      <c r="CY5" s="114">
        <v>1</v>
      </c>
      <c r="CZ5" s="57">
        <f t="shared" si="37"/>
        <v>0</v>
      </c>
      <c r="DA5" s="52">
        <f t="shared" ref="DA5:DA61" si="98">DB5+DA4</f>
        <v>2</v>
      </c>
      <c r="DB5" s="113">
        <v>1</v>
      </c>
      <c r="DC5" s="52">
        <f t="shared" si="38"/>
        <v>0</v>
      </c>
      <c r="DD5" s="57">
        <f t="shared" ref="DD5:DD60" si="99">DD4+DE5</f>
        <v>2</v>
      </c>
      <c r="DE5" s="104">
        <v>1</v>
      </c>
      <c r="DF5" s="57">
        <f t="shared" si="39"/>
        <v>0</v>
      </c>
      <c r="DG5" s="57">
        <f t="shared" ref="DG5:DG59" si="100">DG4+DH5</f>
        <v>2</v>
      </c>
      <c r="DH5" s="97">
        <v>1</v>
      </c>
      <c r="DI5" s="57">
        <f t="shared" si="40"/>
        <v>0</v>
      </c>
      <c r="DJ5" s="52">
        <f t="shared" ref="DJ5:DJ58" si="101">DJ4+DK5</f>
        <v>2</v>
      </c>
      <c r="DK5" s="96">
        <v>1</v>
      </c>
      <c r="DL5" s="52">
        <f t="shared" si="41"/>
        <v>0</v>
      </c>
      <c r="DM5" s="52">
        <f t="shared" ref="DM5:DM57" si="102">DM4+DN5</f>
        <v>2</v>
      </c>
      <c r="DN5" s="95">
        <v>1</v>
      </c>
      <c r="DO5" s="52">
        <f t="shared" si="42"/>
        <v>0</v>
      </c>
      <c r="DP5" s="52">
        <f t="shared" ref="DP5:DP55" si="103">DP4+DQ5</f>
        <v>2</v>
      </c>
      <c r="DQ5" s="94">
        <v>1</v>
      </c>
      <c r="DR5" s="52">
        <f t="shared" si="43"/>
        <v>0</v>
      </c>
      <c r="DS5" s="52">
        <f t="shared" ref="DS5:DS53" si="104">DS4+DT5</f>
        <v>2</v>
      </c>
      <c r="DT5" s="87">
        <v>1</v>
      </c>
      <c r="DU5" s="57">
        <f t="shared" si="44"/>
        <v>0</v>
      </c>
      <c r="DV5" s="57">
        <f t="shared" ref="DV5:DV53" si="105">DV4+DW5</f>
        <v>2</v>
      </c>
      <c r="DW5" s="86">
        <v>1</v>
      </c>
      <c r="DX5" s="52">
        <f t="shared" si="45"/>
        <v>0</v>
      </c>
      <c r="DY5" s="52">
        <f t="shared" ref="DY5:DY52" si="106">DY4+DZ5</f>
        <v>2</v>
      </c>
      <c r="DZ5" s="85">
        <v>1</v>
      </c>
      <c r="EA5" s="52">
        <f t="shared" si="46"/>
        <v>0</v>
      </c>
      <c r="EB5" s="57">
        <f t="shared" ref="EB5:EB51" si="107">EB4+EC5</f>
        <v>2</v>
      </c>
      <c r="EC5" s="84">
        <v>1</v>
      </c>
      <c r="ED5" s="57">
        <f t="shared" si="47"/>
        <v>0</v>
      </c>
      <c r="EE5" s="57">
        <f t="shared" si="48"/>
        <v>2</v>
      </c>
      <c r="EF5" s="81">
        <v>1</v>
      </c>
      <c r="EG5" s="52">
        <f t="shared" si="2"/>
        <v>0</v>
      </c>
      <c r="EH5" s="57">
        <f t="shared" ref="EH5:EH47" si="108">EH4+EI5</f>
        <v>2</v>
      </c>
      <c r="EI5" s="83">
        <v>1</v>
      </c>
      <c r="EJ5" s="52">
        <f t="shared" si="49"/>
        <v>0</v>
      </c>
      <c r="EK5" s="57">
        <f t="shared" ref="EK5:EK46" si="109">EK4+EL5</f>
        <v>2</v>
      </c>
      <c r="EL5" s="74">
        <v>1</v>
      </c>
      <c r="EM5" s="52">
        <f t="shared" si="50"/>
        <v>0</v>
      </c>
      <c r="EN5" s="57">
        <f t="shared" ref="EN5:EN45" si="110">EN4+EO5</f>
        <v>2</v>
      </c>
      <c r="EO5" s="70">
        <v>1</v>
      </c>
      <c r="EP5" s="57">
        <f t="shared" si="51"/>
        <v>0</v>
      </c>
      <c r="EQ5" s="57">
        <f t="shared" ref="EQ5:EQ44" si="111">ER5+EQ4</f>
        <v>2</v>
      </c>
      <c r="ER5" s="67">
        <v>1</v>
      </c>
      <c r="ES5" s="57">
        <f t="shared" si="52"/>
        <v>0</v>
      </c>
      <c r="ET5" s="57">
        <f t="shared" ref="ET5:ET43" si="112">EU5+ET4</f>
        <v>2</v>
      </c>
      <c r="EU5" s="64">
        <v>1</v>
      </c>
      <c r="EV5" s="64">
        <f t="shared" si="53"/>
        <v>0</v>
      </c>
      <c r="EW5" s="57">
        <f t="shared" ref="EW5:EW42" si="113">EX5+EW4</f>
        <v>2</v>
      </c>
      <c r="EX5" s="63">
        <v>1</v>
      </c>
      <c r="EY5" s="63">
        <f t="shared" si="54"/>
        <v>0</v>
      </c>
      <c r="EZ5" s="52">
        <f t="shared" ref="EZ5:EZ41" si="114">FA5+EZ4</f>
        <v>2</v>
      </c>
      <c r="FA5" s="62">
        <v>1</v>
      </c>
      <c r="FB5" s="62">
        <f t="shared" si="55"/>
        <v>0</v>
      </c>
      <c r="FC5" s="52">
        <f t="shared" ref="FC5:FC40" si="115">FC4+FD5</f>
        <v>2</v>
      </c>
      <c r="FD5" s="59">
        <v>1</v>
      </c>
      <c r="FE5" s="59">
        <f t="shared" si="56"/>
        <v>0</v>
      </c>
      <c r="FF5" s="52">
        <f t="shared" ref="FF5:FF38" si="116">FG5+FF4</f>
        <v>2</v>
      </c>
      <c r="FG5" s="50">
        <v>1</v>
      </c>
      <c r="FH5" s="52">
        <f t="shared" si="57"/>
        <v>0</v>
      </c>
      <c r="FI5" s="57">
        <f t="shared" ref="FI5:FI37" si="117">FJ5+FI4</f>
        <v>2</v>
      </c>
      <c r="FJ5" s="2">
        <v>1</v>
      </c>
      <c r="FK5" s="2">
        <f t="shared" si="3"/>
        <v>0</v>
      </c>
      <c r="FL5" s="2">
        <f t="shared" ref="FL5:FL37" si="118">FL4+FM5</f>
        <v>2</v>
      </c>
      <c r="FM5" s="46">
        <v>1</v>
      </c>
      <c r="FN5" s="102">
        <f t="shared" si="58"/>
        <v>0</v>
      </c>
      <c r="FO5" s="102">
        <f t="shared" ref="FO5:FO36" si="119">FO4+FP5</f>
        <v>2</v>
      </c>
      <c r="FP5" s="105">
        <v>1</v>
      </c>
      <c r="FQ5" s="105">
        <f t="shared" si="59"/>
        <v>0</v>
      </c>
      <c r="FR5" s="105">
        <f t="shared" ref="FR5:FR35" si="120">FS5+FR4</f>
        <v>2</v>
      </c>
      <c r="FS5" s="106">
        <v>1</v>
      </c>
      <c r="FT5" s="106">
        <f t="shared" si="60"/>
        <v>0</v>
      </c>
      <c r="FU5" s="106">
        <f t="shared" ref="FU5:FU33" si="121">FU4+FV5</f>
        <v>2</v>
      </c>
      <c r="FV5" s="107">
        <v>1</v>
      </c>
      <c r="FW5" s="33">
        <f t="shared" si="4"/>
        <v>0</v>
      </c>
      <c r="FX5" s="33">
        <f t="shared" ref="FX5:FX33" si="122">FX4+FY5</f>
        <v>2</v>
      </c>
      <c r="FY5" s="108">
        <v>1</v>
      </c>
      <c r="FZ5" s="109">
        <f t="shared" si="61"/>
        <v>0</v>
      </c>
      <c r="GA5" s="109">
        <f t="shared" ref="GA5:GA32" si="123">GA4+GB5</f>
        <v>2</v>
      </c>
      <c r="GB5" s="110">
        <v>1</v>
      </c>
      <c r="GC5" s="79">
        <v>0</v>
      </c>
      <c r="GD5" s="79">
        <f t="shared" ref="GD5:GD31" si="124">GD4+GE5</f>
        <v>2</v>
      </c>
      <c r="GE5" s="111">
        <v>1</v>
      </c>
      <c r="GF5" s="111"/>
      <c r="GH5">
        <v>1</v>
      </c>
      <c r="GI5">
        <f t="shared" ref="GI5:GI69" si="125">GH5-GH4</f>
        <v>0</v>
      </c>
      <c r="GK5" s="121">
        <v>0.14285714285714285</v>
      </c>
      <c r="GM5" s="3">
        <f t="shared" si="62"/>
        <v>0</v>
      </c>
      <c r="GS5" s="3">
        <f t="shared" si="63"/>
        <v>1</v>
      </c>
      <c r="GT5" s="3">
        <f t="shared" ref="GT5:GT36" si="126">GT4+GS5</f>
        <v>2</v>
      </c>
      <c r="GU5" s="3">
        <f t="shared" si="64"/>
        <v>1</v>
      </c>
      <c r="GV5" s="3">
        <f t="shared" ref="GV5:GV68" si="127">GV4+GU5</f>
        <v>2</v>
      </c>
      <c r="GW5" s="3">
        <f t="shared" si="65"/>
        <v>1</v>
      </c>
      <c r="GX5" s="3">
        <f t="shared" ref="GX5:GX68" si="128">GX4+GW5</f>
        <v>2</v>
      </c>
      <c r="GY5" s="3">
        <f t="shared" si="66"/>
        <v>1</v>
      </c>
      <c r="GZ5" s="3">
        <f t="shared" ref="GZ5:GZ68" si="129">GZ4+GY5</f>
        <v>2</v>
      </c>
    </row>
    <row r="6" spans="1:213">
      <c r="A6" s="7"/>
      <c r="B6" s="7">
        <v>43904</v>
      </c>
      <c r="C6" s="141">
        <f t="shared" si="67"/>
        <v>3</v>
      </c>
      <c r="D6" s="141">
        <v>1</v>
      </c>
      <c r="E6" s="141">
        <f t="shared" si="68"/>
        <v>3</v>
      </c>
      <c r="F6">
        <v>0</v>
      </c>
      <c r="G6" s="141">
        <v>1</v>
      </c>
      <c r="H6" s="148">
        <f t="shared" si="69"/>
        <v>3</v>
      </c>
      <c r="I6">
        <v>0</v>
      </c>
      <c r="J6" s="148">
        <f t="shared" si="5"/>
        <v>1</v>
      </c>
      <c r="K6" s="148">
        <f t="shared" si="70"/>
        <v>3</v>
      </c>
      <c r="L6" s="3">
        <f t="shared" si="0"/>
        <v>0</v>
      </c>
      <c r="M6">
        <v>1</v>
      </c>
      <c r="N6" s="13"/>
      <c r="O6" s="52">
        <f t="shared" si="6"/>
        <v>3</v>
      </c>
      <c r="P6">
        <v>1</v>
      </c>
      <c r="Q6" s="3">
        <f t="shared" si="1"/>
        <v>0</v>
      </c>
      <c r="R6" s="3">
        <f t="shared" si="71"/>
        <v>3</v>
      </c>
      <c r="S6" s="172">
        <v>1</v>
      </c>
      <c r="T6" s="3">
        <f t="shared" si="7"/>
        <v>0</v>
      </c>
      <c r="U6" s="3">
        <f t="shared" si="72"/>
        <v>3</v>
      </c>
      <c r="V6" s="173">
        <v>1</v>
      </c>
      <c r="W6" s="3">
        <f t="shared" si="8"/>
        <v>0</v>
      </c>
      <c r="X6" s="3">
        <f t="shared" si="73"/>
        <v>3</v>
      </c>
      <c r="Y6" s="170">
        <v>1</v>
      </c>
      <c r="Z6" s="3">
        <f t="shared" si="9"/>
        <v>0</v>
      </c>
      <c r="AA6" s="3">
        <f t="shared" si="74"/>
        <v>3</v>
      </c>
      <c r="AB6" s="171">
        <v>1</v>
      </c>
      <c r="AC6" s="3">
        <f t="shared" si="10"/>
        <v>0</v>
      </c>
      <c r="AD6" s="3">
        <f t="shared" si="75"/>
        <v>3</v>
      </c>
      <c r="AE6" s="166">
        <v>1</v>
      </c>
      <c r="AF6" s="3">
        <f t="shared" si="11"/>
        <v>0</v>
      </c>
      <c r="AG6" s="3">
        <f t="shared" si="76"/>
        <v>3</v>
      </c>
      <c r="AH6" s="165">
        <v>1</v>
      </c>
      <c r="AI6" s="3">
        <f t="shared" si="12"/>
        <v>0</v>
      </c>
      <c r="AJ6" s="3">
        <f t="shared" si="77"/>
        <v>3</v>
      </c>
      <c r="AK6" s="164">
        <v>1</v>
      </c>
      <c r="AL6" s="3">
        <f t="shared" si="13"/>
        <v>0</v>
      </c>
      <c r="AM6" s="3">
        <f t="shared" si="78"/>
        <v>3</v>
      </c>
      <c r="AN6" s="162">
        <v>1</v>
      </c>
      <c r="AO6" s="3">
        <f t="shared" si="14"/>
        <v>0</v>
      </c>
      <c r="AP6" s="3">
        <f t="shared" si="79"/>
        <v>3</v>
      </c>
      <c r="AQ6" s="161">
        <v>1</v>
      </c>
      <c r="AR6" s="3">
        <f t="shared" si="15"/>
        <v>0</v>
      </c>
      <c r="AS6" s="3">
        <f t="shared" si="80"/>
        <v>3</v>
      </c>
      <c r="AT6" s="160">
        <v>1</v>
      </c>
      <c r="AU6" s="3">
        <f t="shared" si="16"/>
        <v>0</v>
      </c>
      <c r="AV6" s="3">
        <f t="shared" si="81"/>
        <v>3</v>
      </c>
      <c r="AW6" s="159">
        <v>1</v>
      </c>
      <c r="AX6" s="3">
        <f t="shared" si="17"/>
        <v>0</v>
      </c>
      <c r="AY6" s="3">
        <f t="shared" si="82"/>
        <v>3</v>
      </c>
      <c r="AZ6" s="150">
        <v>1</v>
      </c>
      <c r="BA6" s="3">
        <f t="shared" si="18"/>
        <v>0</v>
      </c>
      <c r="BB6" s="3">
        <f t="shared" si="83"/>
        <v>3</v>
      </c>
      <c r="BC6" s="149">
        <v>1</v>
      </c>
      <c r="BD6" s="3">
        <f t="shared" si="19"/>
        <v>0</v>
      </c>
      <c r="BE6" s="3">
        <f t="shared" si="84"/>
        <v>3</v>
      </c>
      <c r="BF6" s="147">
        <v>1</v>
      </c>
      <c r="BG6" s="3">
        <f t="shared" si="20"/>
        <v>0</v>
      </c>
      <c r="BH6" s="3">
        <f t="shared" si="85"/>
        <v>3</v>
      </c>
      <c r="BI6" s="146">
        <v>1</v>
      </c>
      <c r="BJ6" s="3">
        <f t="shared" si="21"/>
        <v>0</v>
      </c>
      <c r="BK6" s="3">
        <f t="shared" si="86"/>
        <v>3</v>
      </c>
      <c r="BL6" s="145">
        <v>1</v>
      </c>
      <c r="BM6" s="3">
        <f t="shared" si="22"/>
        <v>0</v>
      </c>
      <c r="BN6" s="3">
        <f t="shared" si="87"/>
        <v>3</v>
      </c>
      <c r="BO6" s="144">
        <v>1</v>
      </c>
      <c r="BP6" s="3">
        <f t="shared" si="23"/>
        <v>0</v>
      </c>
      <c r="BQ6" s="79">
        <f t="shared" si="88"/>
        <v>3</v>
      </c>
      <c r="BR6" s="142">
        <v>1</v>
      </c>
      <c r="BS6" s="3">
        <f t="shared" si="24"/>
        <v>0</v>
      </c>
      <c r="BT6" s="3">
        <f t="shared" si="89"/>
        <v>3</v>
      </c>
      <c r="BU6" s="132">
        <v>1</v>
      </c>
      <c r="BV6" s="154">
        <f t="shared" si="25"/>
        <v>0</v>
      </c>
      <c r="BW6" s="57">
        <f t="shared" si="90"/>
        <v>3</v>
      </c>
      <c r="BX6" s="129">
        <v>1</v>
      </c>
      <c r="BY6" s="52">
        <f t="shared" si="26"/>
        <v>0</v>
      </c>
      <c r="BZ6" s="57">
        <f t="shared" si="91"/>
        <v>3</v>
      </c>
      <c r="CA6" s="128">
        <v>1</v>
      </c>
      <c r="CB6" s="57">
        <f t="shared" si="27"/>
        <v>0</v>
      </c>
      <c r="CC6" s="52">
        <f t="shared" si="28"/>
        <v>3</v>
      </c>
      <c r="CD6" s="123">
        <v>1</v>
      </c>
      <c r="CE6" s="57">
        <f t="shared" si="29"/>
        <v>0</v>
      </c>
      <c r="CF6" s="57">
        <f t="shared" si="92"/>
        <v>3</v>
      </c>
      <c r="CG6" s="122">
        <v>1</v>
      </c>
      <c r="CH6" s="52">
        <f t="shared" si="30"/>
        <v>0</v>
      </c>
      <c r="CI6" s="52">
        <f t="shared" si="93"/>
        <v>3</v>
      </c>
      <c r="CJ6" s="119">
        <v>1</v>
      </c>
      <c r="CK6" s="57">
        <f t="shared" si="31"/>
        <v>0</v>
      </c>
      <c r="CL6" s="57">
        <f t="shared" si="94"/>
        <v>3</v>
      </c>
      <c r="CM6" s="118">
        <v>1</v>
      </c>
      <c r="CN6" s="57">
        <f t="shared" si="32"/>
        <v>0</v>
      </c>
      <c r="CO6" s="57">
        <f t="shared" si="33"/>
        <v>3</v>
      </c>
      <c r="CP6" s="117">
        <v>1</v>
      </c>
      <c r="CQ6" s="57">
        <f t="shared" si="34"/>
        <v>0</v>
      </c>
      <c r="CR6" s="57">
        <f t="shared" si="95"/>
        <v>3</v>
      </c>
      <c r="CS6" s="116">
        <v>1</v>
      </c>
      <c r="CT6" s="52">
        <f t="shared" si="35"/>
        <v>0</v>
      </c>
      <c r="CU6" s="52">
        <f t="shared" si="96"/>
        <v>3</v>
      </c>
      <c r="CV6" s="115">
        <v>1</v>
      </c>
      <c r="CW6" s="52">
        <f t="shared" si="36"/>
        <v>0</v>
      </c>
      <c r="CX6" s="57">
        <f t="shared" si="97"/>
        <v>3</v>
      </c>
      <c r="CY6" s="114">
        <v>1</v>
      </c>
      <c r="CZ6" s="57">
        <f t="shared" si="37"/>
        <v>0</v>
      </c>
      <c r="DA6" s="52">
        <f t="shared" si="98"/>
        <v>3</v>
      </c>
      <c r="DB6" s="113">
        <v>1</v>
      </c>
      <c r="DC6" s="52">
        <f t="shared" si="38"/>
        <v>0</v>
      </c>
      <c r="DD6" s="57">
        <f t="shared" si="99"/>
        <v>3</v>
      </c>
      <c r="DE6" s="104">
        <v>1</v>
      </c>
      <c r="DF6" s="57">
        <f t="shared" si="39"/>
        <v>0</v>
      </c>
      <c r="DG6" s="57">
        <f t="shared" si="100"/>
        <v>3</v>
      </c>
      <c r="DH6" s="97">
        <v>1</v>
      </c>
      <c r="DI6" s="57">
        <f t="shared" si="40"/>
        <v>0</v>
      </c>
      <c r="DJ6" s="52">
        <f t="shared" si="101"/>
        <v>3</v>
      </c>
      <c r="DK6" s="96">
        <v>1</v>
      </c>
      <c r="DL6" s="52">
        <f t="shared" si="41"/>
        <v>0</v>
      </c>
      <c r="DM6" s="52">
        <f t="shared" si="102"/>
        <v>3</v>
      </c>
      <c r="DN6" s="95">
        <v>1</v>
      </c>
      <c r="DO6" s="52">
        <f t="shared" si="42"/>
        <v>0</v>
      </c>
      <c r="DP6" s="52">
        <f t="shared" si="103"/>
        <v>3</v>
      </c>
      <c r="DQ6" s="94">
        <v>1</v>
      </c>
      <c r="DR6" s="52">
        <f t="shared" si="43"/>
        <v>0</v>
      </c>
      <c r="DS6" s="52">
        <f t="shared" si="104"/>
        <v>3</v>
      </c>
      <c r="DT6" s="87">
        <v>1</v>
      </c>
      <c r="DU6" s="57">
        <f t="shared" si="44"/>
        <v>0</v>
      </c>
      <c r="DV6" s="57">
        <f t="shared" si="105"/>
        <v>3</v>
      </c>
      <c r="DW6" s="86">
        <v>1</v>
      </c>
      <c r="DX6" s="52">
        <f t="shared" si="45"/>
        <v>0</v>
      </c>
      <c r="DY6" s="52">
        <f t="shared" si="106"/>
        <v>3</v>
      </c>
      <c r="DZ6" s="85">
        <v>1</v>
      </c>
      <c r="EA6" s="52">
        <f t="shared" si="46"/>
        <v>0</v>
      </c>
      <c r="EB6" s="57">
        <f t="shared" si="107"/>
        <v>3</v>
      </c>
      <c r="EC6" s="84">
        <v>1</v>
      </c>
      <c r="ED6" s="57">
        <f t="shared" si="47"/>
        <v>0</v>
      </c>
      <c r="EE6" s="57">
        <f t="shared" si="48"/>
        <v>3</v>
      </c>
      <c r="EF6" s="81">
        <v>1</v>
      </c>
      <c r="EG6" s="52">
        <f t="shared" si="2"/>
        <v>0</v>
      </c>
      <c r="EH6" s="57">
        <f t="shared" si="108"/>
        <v>3</v>
      </c>
      <c r="EI6" s="83">
        <v>1</v>
      </c>
      <c r="EJ6" s="52">
        <f t="shared" si="49"/>
        <v>0</v>
      </c>
      <c r="EK6" s="57">
        <f t="shared" si="109"/>
        <v>3</v>
      </c>
      <c r="EL6" s="74">
        <v>1</v>
      </c>
      <c r="EM6" s="52">
        <f t="shared" si="50"/>
        <v>0</v>
      </c>
      <c r="EN6" s="57">
        <f t="shared" si="110"/>
        <v>3</v>
      </c>
      <c r="EO6" s="70">
        <v>1</v>
      </c>
      <c r="EP6" s="57">
        <f t="shared" si="51"/>
        <v>0</v>
      </c>
      <c r="EQ6" s="57">
        <f t="shared" si="111"/>
        <v>3</v>
      </c>
      <c r="ER6" s="67">
        <v>1</v>
      </c>
      <c r="ES6" s="57">
        <f t="shared" si="52"/>
        <v>0</v>
      </c>
      <c r="ET6" s="57">
        <f t="shared" si="112"/>
        <v>3</v>
      </c>
      <c r="EU6" s="64">
        <v>1</v>
      </c>
      <c r="EV6" s="64">
        <f t="shared" si="53"/>
        <v>0</v>
      </c>
      <c r="EW6" s="57">
        <f t="shared" si="113"/>
        <v>3</v>
      </c>
      <c r="EX6" s="63">
        <v>1</v>
      </c>
      <c r="EY6" s="63">
        <f t="shared" si="54"/>
        <v>0</v>
      </c>
      <c r="EZ6" s="52">
        <f t="shared" si="114"/>
        <v>3</v>
      </c>
      <c r="FA6" s="62">
        <v>1</v>
      </c>
      <c r="FB6" s="62">
        <f t="shared" si="55"/>
        <v>0</v>
      </c>
      <c r="FC6" s="52">
        <f t="shared" si="115"/>
        <v>3</v>
      </c>
      <c r="FD6" s="59">
        <v>1</v>
      </c>
      <c r="FE6" s="59">
        <f t="shared" si="56"/>
        <v>0</v>
      </c>
      <c r="FF6" s="52">
        <f t="shared" si="116"/>
        <v>3</v>
      </c>
      <c r="FG6" s="50">
        <v>1</v>
      </c>
      <c r="FH6" s="52">
        <f t="shared" si="57"/>
        <v>0</v>
      </c>
      <c r="FI6" s="57">
        <f t="shared" si="117"/>
        <v>3</v>
      </c>
      <c r="FJ6" s="2">
        <v>1</v>
      </c>
      <c r="FK6" s="2">
        <f t="shared" si="3"/>
        <v>0</v>
      </c>
      <c r="FL6" s="2">
        <f t="shared" si="118"/>
        <v>3</v>
      </c>
      <c r="FM6" s="46">
        <v>1</v>
      </c>
      <c r="FN6" s="102">
        <f t="shared" si="58"/>
        <v>0</v>
      </c>
      <c r="FO6" s="102">
        <f t="shared" si="119"/>
        <v>3</v>
      </c>
      <c r="FP6" s="105">
        <v>1</v>
      </c>
      <c r="FQ6" s="105">
        <f t="shared" si="59"/>
        <v>0</v>
      </c>
      <c r="FR6" s="105">
        <f t="shared" si="120"/>
        <v>3</v>
      </c>
      <c r="FS6" s="106">
        <v>1</v>
      </c>
      <c r="FT6" s="106">
        <f t="shared" si="60"/>
        <v>0</v>
      </c>
      <c r="FU6" s="106">
        <f t="shared" si="121"/>
        <v>3</v>
      </c>
      <c r="FV6" s="107">
        <v>1</v>
      </c>
      <c r="FW6" s="33">
        <f t="shared" si="4"/>
        <v>0</v>
      </c>
      <c r="FX6" s="33">
        <f t="shared" si="122"/>
        <v>3</v>
      </c>
      <c r="FY6" s="108">
        <v>1</v>
      </c>
      <c r="FZ6" s="109">
        <f t="shared" si="61"/>
        <v>0</v>
      </c>
      <c r="GA6" s="109">
        <f t="shared" si="123"/>
        <v>3</v>
      </c>
      <c r="GB6" s="110">
        <v>1</v>
      </c>
      <c r="GC6" s="79">
        <v>0</v>
      </c>
      <c r="GD6" s="79">
        <f t="shared" si="124"/>
        <v>3</v>
      </c>
      <c r="GE6" s="111">
        <v>1</v>
      </c>
      <c r="GF6" s="111"/>
      <c r="GH6">
        <v>2</v>
      </c>
      <c r="GI6">
        <f t="shared" si="125"/>
        <v>1</v>
      </c>
      <c r="GK6" s="121">
        <f>SUM(GI1:GI6)/7</f>
        <v>0.2857142857142857</v>
      </c>
      <c r="GM6" s="3">
        <f t="shared" si="62"/>
        <v>0</v>
      </c>
      <c r="GS6" s="3">
        <f t="shared" si="63"/>
        <v>1</v>
      </c>
      <c r="GT6" s="3">
        <f t="shared" si="126"/>
        <v>3</v>
      </c>
      <c r="GU6" s="3">
        <f t="shared" si="64"/>
        <v>1</v>
      </c>
      <c r="GV6" s="3">
        <f t="shared" si="127"/>
        <v>3</v>
      </c>
      <c r="GW6" s="3">
        <f t="shared" si="65"/>
        <v>1</v>
      </c>
      <c r="GX6" s="3">
        <f t="shared" si="128"/>
        <v>3</v>
      </c>
      <c r="GY6" s="3">
        <f t="shared" si="66"/>
        <v>1</v>
      </c>
      <c r="GZ6" s="3">
        <f t="shared" si="129"/>
        <v>3</v>
      </c>
    </row>
    <row r="7" spans="1:213">
      <c r="B7" s="7">
        <v>43905</v>
      </c>
      <c r="C7" s="141">
        <f t="shared" si="67"/>
        <v>4</v>
      </c>
      <c r="D7" s="141">
        <v>1</v>
      </c>
      <c r="E7" s="141">
        <f t="shared" si="68"/>
        <v>5</v>
      </c>
      <c r="F7">
        <v>0</v>
      </c>
      <c r="G7" s="141">
        <v>2</v>
      </c>
      <c r="H7" s="148">
        <f t="shared" si="69"/>
        <v>5</v>
      </c>
      <c r="I7">
        <v>0</v>
      </c>
      <c r="J7" s="148">
        <f t="shared" si="5"/>
        <v>2</v>
      </c>
      <c r="K7" s="148">
        <f t="shared" si="70"/>
        <v>5</v>
      </c>
      <c r="L7" s="3">
        <f t="shared" si="0"/>
        <v>0</v>
      </c>
      <c r="M7">
        <v>2</v>
      </c>
      <c r="N7" s="13"/>
      <c r="O7" s="52">
        <f t="shared" si="6"/>
        <v>5</v>
      </c>
      <c r="P7">
        <v>2</v>
      </c>
      <c r="Q7" s="3">
        <f t="shared" si="1"/>
        <v>0</v>
      </c>
      <c r="R7" s="3">
        <f t="shared" si="71"/>
        <v>5</v>
      </c>
      <c r="S7" s="172">
        <v>2</v>
      </c>
      <c r="T7" s="3">
        <f t="shared" si="7"/>
        <v>0</v>
      </c>
      <c r="U7" s="3">
        <f t="shared" si="72"/>
        <v>5</v>
      </c>
      <c r="V7" s="173">
        <v>2</v>
      </c>
      <c r="W7" s="3">
        <f t="shared" si="8"/>
        <v>0</v>
      </c>
      <c r="X7" s="3">
        <f t="shared" si="73"/>
        <v>5</v>
      </c>
      <c r="Y7" s="170">
        <v>2</v>
      </c>
      <c r="Z7" s="3">
        <f t="shared" si="9"/>
        <v>0</v>
      </c>
      <c r="AA7" s="3">
        <f t="shared" si="74"/>
        <v>5</v>
      </c>
      <c r="AB7" s="171">
        <v>2</v>
      </c>
      <c r="AC7" s="3">
        <f t="shared" si="10"/>
        <v>0</v>
      </c>
      <c r="AD7" s="3">
        <f t="shared" si="75"/>
        <v>5</v>
      </c>
      <c r="AE7" s="166">
        <v>2</v>
      </c>
      <c r="AF7" s="3">
        <f t="shared" si="11"/>
        <v>0</v>
      </c>
      <c r="AG7" s="3">
        <f t="shared" si="76"/>
        <v>5</v>
      </c>
      <c r="AH7" s="165">
        <v>2</v>
      </c>
      <c r="AI7" s="3">
        <f t="shared" si="12"/>
        <v>0</v>
      </c>
      <c r="AJ7" s="3">
        <f t="shared" si="77"/>
        <v>5</v>
      </c>
      <c r="AK7" s="164">
        <v>2</v>
      </c>
      <c r="AL7" s="3">
        <f t="shared" si="13"/>
        <v>0</v>
      </c>
      <c r="AM7" s="3">
        <f t="shared" si="78"/>
        <v>5</v>
      </c>
      <c r="AN7" s="162">
        <v>2</v>
      </c>
      <c r="AO7" s="3">
        <f t="shared" si="14"/>
        <v>0</v>
      </c>
      <c r="AP7" s="3">
        <f t="shared" si="79"/>
        <v>5</v>
      </c>
      <c r="AQ7" s="161">
        <v>2</v>
      </c>
      <c r="AR7" s="3">
        <f t="shared" si="15"/>
        <v>0</v>
      </c>
      <c r="AS7" s="3">
        <f t="shared" si="80"/>
        <v>5</v>
      </c>
      <c r="AT7" s="160">
        <v>2</v>
      </c>
      <c r="AU7" s="3">
        <f t="shared" si="16"/>
        <v>0</v>
      </c>
      <c r="AV7" s="3">
        <f t="shared" si="81"/>
        <v>5</v>
      </c>
      <c r="AW7" s="159">
        <v>2</v>
      </c>
      <c r="AX7" s="3">
        <f t="shared" si="17"/>
        <v>0</v>
      </c>
      <c r="AY7" s="3">
        <f t="shared" si="82"/>
        <v>5</v>
      </c>
      <c r="AZ7" s="150">
        <v>2</v>
      </c>
      <c r="BA7" s="3">
        <f t="shared" si="18"/>
        <v>0</v>
      </c>
      <c r="BB7" s="3">
        <f t="shared" si="83"/>
        <v>5</v>
      </c>
      <c r="BC7" s="149">
        <v>2</v>
      </c>
      <c r="BD7" s="3">
        <f t="shared" si="19"/>
        <v>0</v>
      </c>
      <c r="BE7" s="3">
        <f t="shared" si="84"/>
        <v>5</v>
      </c>
      <c r="BF7" s="147">
        <v>2</v>
      </c>
      <c r="BG7" s="3">
        <f t="shared" si="20"/>
        <v>0</v>
      </c>
      <c r="BH7" s="3">
        <f t="shared" si="85"/>
        <v>5</v>
      </c>
      <c r="BI7" s="146">
        <v>2</v>
      </c>
      <c r="BJ7" s="3">
        <f t="shared" si="21"/>
        <v>0</v>
      </c>
      <c r="BK7" s="3">
        <f t="shared" si="86"/>
        <v>5</v>
      </c>
      <c r="BL7" s="145">
        <v>2</v>
      </c>
      <c r="BM7" s="3">
        <f t="shared" si="22"/>
        <v>0</v>
      </c>
      <c r="BN7" s="3">
        <f t="shared" si="87"/>
        <v>5</v>
      </c>
      <c r="BO7" s="144">
        <v>2</v>
      </c>
      <c r="BP7" s="3">
        <f t="shared" si="23"/>
        <v>0</v>
      </c>
      <c r="BQ7" s="79">
        <f t="shared" si="88"/>
        <v>5</v>
      </c>
      <c r="BR7" s="142">
        <v>2</v>
      </c>
      <c r="BS7" s="3">
        <f t="shared" si="24"/>
        <v>0</v>
      </c>
      <c r="BT7" s="3">
        <f t="shared" si="89"/>
        <v>5</v>
      </c>
      <c r="BU7" s="132">
        <v>2</v>
      </c>
      <c r="BV7" s="154">
        <f t="shared" si="25"/>
        <v>0</v>
      </c>
      <c r="BW7" s="57">
        <f t="shared" si="90"/>
        <v>5</v>
      </c>
      <c r="BX7" s="129">
        <v>2</v>
      </c>
      <c r="BY7" s="52">
        <f t="shared" si="26"/>
        <v>0</v>
      </c>
      <c r="BZ7" s="57">
        <f t="shared" si="91"/>
        <v>5</v>
      </c>
      <c r="CA7" s="128">
        <v>2</v>
      </c>
      <c r="CB7" s="57">
        <f t="shared" si="27"/>
        <v>0</v>
      </c>
      <c r="CC7" s="52">
        <f t="shared" si="28"/>
        <v>5</v>
      </c>
      <c r="CD7" s="123">
        <v>2</v>
      </c>
      <c r="CE7" s="57">
        <f t="shared" si="29"/>
        <v>0</v>
      </c>
      <c r="CF7" s="57">
        <f t="shared" si="92"/>
        <v>5</v>
      </c>
      <c r="CG7" s="122">
        <v>2</v>
      </c>
      <c r="CH7" s="52">
        <f t="shared" si="30"/>
        <v>0</v>
      </c>
      <c r="CI7" s="52">
        <f t="shared" si="93"/>
        <v>5</v>
      </c>
      <c r="CJ7" s="119">
        <v>2</v>
      </c>
      <c r="CK7" s="57">
        <f t="shared" si="31"/>
        <v>0</v>
      </c>
      <c r="CL7" s="57">
        <f t="shared" si="94"/>
        <v>5</v>
      </c>
      <c r="CM7" s="118">
        <v>2</v>
      </c>
      <c r="CN7" s="57">
        <f t="shared" si="32"/>
        <v>0</v>
      </c>
      <c r="CO7" s="57">
        <f t="shared" si="33"/>
        <v>5</v>
      </c>
      <c r="CP7" s="117">
        <v>2</v>
      </c>
      <c r="CQ7" s="57">
        <f t="shared" si="34"/>
        <v>0</v>
      </c>
      <c r="CR7" s="57">
        <f t="shared" si="95"/>
        <v>5</v>
      </c>
      <c r="CS7" s="116">
        <v>2</v>
      </c>
      <c r="CT7" s="52">
        <f t="shared" si="35"/>
        <v>0</v>
      </c>
      <c r="CU7" s="52">
        <f t="shared" si="96"/>
        <v>5</v>
      </c>
      <c r="CV7" s="115">
        <v>2</v>
      </c>
      <c r="CW7" s="52">
        <f t="shared" si="36"/>
        <v>0</v>
      </c>
      <c r="CX7" s="57">
        <f t="shared" si="97"/>
        <v>5</v>
      </c>
      <c r="CY7" s="114">
        <v>2</v>
      </c>
      <c r="CZ7" s="57">
        <f t="shared" si="37"/>
        <v>0</v>
      </c>
      <c r="DA7" s="52">
        <f t="shared" si="98"/>
        <v>5</v>
      </c>
      <c r="DB7" s="113">
        <v>2</v>
      </c>
      <c r="DC7" s="52">
        <f t="shared" si="38"/>
        <v>0</v>
      </c>
      <c r="DD7" s="57">
        <f t="shared" si="99"/>
        <v>5</v>
      </c>
      <c r="DE7" s="104">
        <v>2</v>
      </c>
      <c r="DF7" s="57">
        <f t="shared" si="39"/>
        <v>0</v>
      </c>
      <c r="DG7" s="57">
        <f t="shared" si="100"/>
        <v>5</v>
      </c>
      <c r="DH7" s="97">
        <v>2</v>
      </c>
      <c r="DI7" s="57">
        <f t="shared" si="40"/>
        <v>0</v>
      </c>
      <c r="DJ7" s="52">
        <f t="shared" si="101"/>
        <v>5</v>
      </c>
      <c r="DK7" s="96">
        <v>2</v>
      </c>
      <c r="DL7" s="52">
        <f t="shared" si="41"/>
        <v>0</v>
      </c>
      <c r="DM7" s="52">
        <f t="shared" si="102"/>
        <v>5</v>
      </c>
      <c r="DN7" s="95">
        <v>2</v>
      </c>
      <c r="DO7" s="52">
        <f t="shared" si="42"/>
        <v>0</v>
      </c>
      <c r="DP7" s="52">
        <f t="shared" si="103"/>
        <v>5</v>
      </c>
      <c r="DQ7" s="94">
        <v>2</v>
      </c>
      <c r="DR7" s="52">
        <f t="shared" si="43"/>
        <v>0</v>
      </c>
      <c r="DS7" s="52">
        <f t="shared" si="104"/>
        <v>5</v>
      </c>
      <c r="DT7" s="87">
        <v>2</v>
      </c>
      <c r="DU7" s="57">
        <f t="shared" si="44"/>
        <v>0</v>
      </c>
      <c r="DV7" s="57">
        <f t="shared" si="105"/>
        <v>5</v>
      </c>
      <c r="DW7" s="86">
        <v>2</v>
      </c>
      <c r="DX7" s="52">
        <f t="shared" si="45"/>
        <v>0</v>
      </c>
      <c r="DY7" s="52">
        <f t="shared" si="106"/>
        <v>5</v>
      </c>
      <c r="DZ7" s="85">
        <v>2</v>
      </c>
      <c r="EA7" s="52">
        <f t="shared" si="46"/>
        <v>0</v>
      </c>
      <c r="EB7" s="57">
        <f t="shared" si="107"/>
        <v>5</v>
      </c>
      <c r="EC7" s="84">
        <v>2</v>
      </c>
      <c r="ED7" s="57">
        <f t="shared" si="47"/>
        <v>0</v>
      </c>
      <c r="EE7" s="57">
        <f t="shared" si="48"/>
        <v>5</v>
      </c>
      <c r="EF7" s="81">
        <v>2</v>
      </c>
      <c r="EG7" s="52">
        <f t="shared" si="2"/>
        <v>0</v>
      </c>
      <c r="EH7" s="57">
        <f t="shared" si="108"/>
        <v>5</v>
      </c>
      <c r="EI7" s="83">
        <v>2</v>
      </c>
      <c r="EJ7" s="52">
        <f t="shared" si="49"/>
        <v>0</v>
      </c>
      <c r="EK7" s="57">
        <f t="shared" si="109"/>
        <v>5</v>
      </c>
      <c r="EL7" s="74">
        <v>2</v>
      </c>
      <c r="EM7" s="52">
        <f t="shared" si="50"/>
        <v>0</v>
      </c>
      <c r="EN7" s="57">
        <f t="shared" si="110"/>
        <v>5</v>
      </c>
      <c r="EO7" s="70">
        <v>2</v>
      </c>
      <c r="EP7" s="57">
        <f t="shared" si="51"/>
        <v>0</v>
      </c>
      <c r="EQ7" s="57">
        <f t="shared" si="111"/>
        <v>5</v>
      </c>
      <c r="ER7" s="67">
        <v>2</v>
      </c>
      <c r="ES7" s="57">
        <f t="shared" si="52"/>
        <v>0</v>
      </c>
      <c r="ET7" s="57">
        <f t="shared" si="112"/>
        <v>5</v>
      </c>
      <c r="EU7" s="64">
        <v>2</v>
      </c>
      <c r="EV7" s="64">
        <f t="shared" si="53"/>
        <v>0</v>
      </c>
      <c r="EW7" s="57">
        <f t="shared" si="113"/>
        <v>5</v>
      </c>
      <c r="EX7" s="63">
        <v>2</v>
      </c>
      <c r="EY7" s="63">
        <f t="shared" si="54"/>
        <v>0</v>
      </c>
      <c r="EZ7" s="52">
        <f t="shared" si="114"/>
        <v>5</v>
      </c>
      <c r="FA7" s="62">
        <v>2</v>
      </c>
      <c r="FB7" s="62">
        <f t="shared" si="55"/>
        <v>0</v>
      </c>
      <c r="FC7" s="52">
        <f t="shared" si="115"/>
        <v>5</v>
      </c>
      <c r="FD7" s="59">
        <v>2</v>
      </c>
      <c r="FE7" s="59">
        <f t="shared" si="56"/>
        <v>0</v>
      </c>
      <c r="FF7" s="52">
        <f t="shared" si="116"/>
        <v>5</v>
      </c>
      <c r="FG7" s="50">
        <v>2</v>
      </c>
      <c r="FH7" s="52">
        <f t="shared" si="57"/>
        <v>0</v>
      </c>
      <c r="FI7" s="57">
        <f t="shared" si="117"/>
        <v>5</v>
      </c>
      <c r="FJ7" s="2">
        <v>2</v>
      </c>
      <c r="FK7" s="2">
        <f t="shared" si="3"/>
        <v>0</v>
      </c>
      <c r="FL7" s="2">
        <f t="shared" si="118"/>
        <v>5</v>
      </c>
      <c r="FM7" s="46">
        <v>2</v>
      </c>
      <c r="FN7" s="102">
        <f t="shared" si="58"/>
        <v>0</v>
      </c>
      <c r="FO7" s="102">
        <f t="shared" si="119"/>
        <v>5</v>
      </c>
      <c r="FP7" s="105">
        <v>2</v>
      </c>
      <c r="FQ7" s="105">
        <f t="shared" si="59"/>
        <v>0</v>
      </c>
      <c r="FR7" s="105">
        <f t="shared" si="120"/>
        <v>5</v>
      </c>
      <c r="FS7" s="106">
        <v>2</v>
      </c>
      <c r="FT7" s="106">
        <f t="shared" si="60"/>
        <v>0</v>
      </c>
      <c r="FU7" s="106">
        <f t="shared" si="121"/>
        <v>5</v>
      </c>
      <c r="FV7" s="107">
        <v>2</v>
      </c>
      <c r="FW7" s="33">
        <f t="shared" si="4"/>
        <v>0</v>
      </c>
      <c r="FX7" s="33">
        <f t="shared" si="122"/>
        <v>5</v>
      </c>
      <c r="FY7" s="108">
        <v>2</v>
      </c>
      <c r="FZ7" s="109">
        <f t="shared" si="61"/>
        <v>0</v>
      </c>
      <c r="GA7" s="109">
        <f t="shared" si="123"/>
        <v>5</v>
      </c>
      <c r="GB7" s="110">
        <v>2</v>
      </c>
      <c r="GC7" s="79">
        <v>0</v>
      </c>
      <c r="GD7" s="79">
        <f t="shared" si="124"/>
        <v>5</v>
      </c>
      <c r="GE7" s="111">
        <v>2</v>
      </c>
      <c r="GF7" s="111"/>
      <c r="GH7">
        <v>3</v>
      </c>
      <c r="GI7">
        <f t="shared" si="125"/>
        <v>1</v>
      </c>
      <c r="GK7" s="121">
        <f>SUM(GI2:GI7)/7</f>
        <v>0.42857142857142855</v>
      </c>
      <c r="GM7" s="3">
        <f t="shared" si="62"/>
        <v>0</v>
      </c>
      <c r="GS7" s="3">
        <f t="shared" si="63"/>
        <v>2</v>
      </c>
      <c r="GT7" s="3">
        <f t="shared" si="126"/>
        <v>5</v>
      </c>
      <c r="GU7" s="3">
        <f t="shared" si="64"/>
        <v>2</v>
      </c>
      <c r="GV7" s="3">
        <f t="shared" si="127"/>
        <v>5</v>
      </c>
      <c r="GW7" s="3">
        <f t="shared" si="65"/>
        <v>2</v>
      </c>
      <c r="GX7" s="3">
        <f t="shared" si="128"/>
        <v>5</v>
      </c>
      <c r="GY7" s="3">
        <f t="shared" si="66"/>
        <v>2</v>
      </c>
      <c r="GZ7" s="3">
        <f t="shared" si="129"/>
        <v>5</v>
      </c>
    </row>
    <row r="8" spans="1:213">
      <c r="B8" s="7">
        <v>43906</v>
      </c>
      <c r="C8" s="141">
        <f t="shared" si="67"/>
        <v>5</v>
      </c>
      <c r="D8" s="141">
        <v>1</v>
      </c>
      <c r="E8" s="141">
        <f t="shared" si="68"/>
        <v>7</v>
      </c>
      <c r="F8">
        <v>0</v>
      </c>
      <c r="G8" s="141">
        <v>2</v>
      </c>
      <c r="H8" s="148">
        <f t="shared" si="69"/>
        <v>7</v>
      </c>
      <c r="I8">
        <v>0</v>
      </c>
      <c r="J8" s="148">
        <f t="shared" si="5"/>
        <v>2</v>
      </c>
      <c r="K8" s="148">
        <f t="shared" si="70"/>
        <v>7</v>
      </c>
      <c r="L8" s="3">
        <f t="shared" si="0"/>
        <v>0</v>
      </c>
      <c r="M8">
        <v>2</v>
      </c>
      <c r="N8" s="13"/>
      <c r="O8" s="52">
        <f t="shared" si="6"/>
        <v>7</v>
      </c>
      <c r="P8">
        <v>2</v>
      </c>
      <c r="Q8" s="3">
        <f t="shared" si="1"/>
        <v>0</v>
      </c>
      <c r="R8" s="3">
        <f t="shared" si="71"/>
        <v>7</v>
      </c>
      <c r="S8" s="172">
        <v>2</v>
      </c>
      <c r="T8" s="3">
        <f t="shared" si="7"/>
        <v>0</v>
      </c>
      <c r="U8" s="3">
        <f t="shared" si="72"/>
        <v>7</v>
      </c>
      <c r="V8" s="173">
        <v>2</v>
      </c>
      <c r="W8" s="3">
        <f t="shared" si="8"/>
        <v>0</v>
      </c>
      <c r="X8" s="3">
        <f t="shared" si="73"/>
        <v>7</v>
      </c>
      <c r="Y8" s="170">
        <v>2</v>
      </c>
      <c r="Z8" s="3">
        <f t="shared" si="9"/>
        <v>0</v>
      </c>
      <c r="AA8" s="3">
        <f t="shared" si="74"/>
        <v>7</v>
      </c>
      <c r="AB8" s="171">
        <v>2</v>
      </c>
      <c r="AC8" s="3">
        <f t="shared" si="10"/>
        <v>0</v>
      </c>
      <c r="AD8" s="3">
        <f t="shared" si="75"/>
        <v>7</v>
      </c>
      <c r="AE8" s="166">
        <v>2</v>
      </c>
      <c r="AF8" s="3">
        <f t="shared" si="11"/>
        <v>0</v>
      </c>
      <c r="AG8" s="3">
        <f t="shared" si="76"/>
        <v>7</v>
      </c>
      <c r="AH8" s="165">
        <v>2</v>
      </c>
      <c r="AI8" s="3">
        <f t="shared" si="12"/>
        <v>0</v>
      </c>
      <c r="AJ8" s="3">
        <f t="shared" si="77"/>
        <v>7</v>
      </c>
      <c r="AK8" s="164">
        <v>2</v>
      </c>
      <c r="AL8" s="3">
        <f t="shared" si="13"/>
        <v>0</v>
      </c>
      <c r="AM8" s="3">
        <f t="shared" si="78"/>
        <v>7</v>
      </c>
      <c r="AN8" s="162">
        <v>2</v>
      </c>
      <c r="AO8" s="3">
        <f t="shared" si="14"/>
        <v>0</v>
      </c>
      <c r="AP8" s="3">
        <f t="shared" si="79"/>
        <v>7</v>
      </c>
      <c r="AQ8" s="161">
        <v>2</v>
      </c>
      <c r="AR8" s="3">
        <f t="shared" si="15"/>
        <v>0</v>
      </c>
      <c r="AS8" s="3">
        <f t="shared" si="80"/>
        <v>7</v>
      </c>
      <c r="AT8" s="160">
        <v>2</v>
      </c>
      <c r="AU8" s="3">
        <f t="shared" si="16"/>
        <v>0</v>
      </c>
      <c r="AV8" s="3">
        <f t="shared" si="81"/>
        <v>7</v>
      </c>
      <c r="AW8" s="159">
        <v>2</v>
      </c>
      <c r="AX8" s="3">
        <f t="shared" si="17"/>
        <v>0</v>
      </c>
      <c r="AY8" s="3">
        <f t="shared" si="82"/>
        <v>7</v>
      </c>
      <c r="AZ8" s="150">
        <v>2</v>
      </c>
      <c r="BA8" s="3">
        <f t="shared" si="18"/>
        <v>0</v>
      </c>
      <c r="BB8" s="3">
        <f t="shared" si="83"/>
        <v>7</v>
      </c>
      <c r="BC8" s="149">
        <v>2</v>
      </c>
      <c r="BD8" s="3">
        <f t="shared" si="19"/>
        <v>0</v>
      </c>
      <c r="BE8" s="3">
        <f t="shared" si="84"/>
        <v>7</v>
      </c>
      <c r="BF8" s="147">
        <v>2</v>
      </c>
      <c r="BG8" s="3">
        <f t="shared" si="20"/>
        <v>0</v>
      </c>
      <c r="BH8" s="3">
        <f t="shared" si="85"/>
        <v>7</v>
      </c>
      <c r="BI8" s="146">
        <v>2</v>
      </c>
      <c r="BJ8" s="3">
        <f t="shared" si="21"/>
        <v>0</v>
      </c>
      <c r="BK8" s="3">
        <f t="shared" si="86"/>
        <v>7</v>
      </c>
      <c r="BL8" s="145">
        <v>2</v>
      </c>
      <c r="BM8" s="3">
        <f t="shared" si="22"/>
        <v>0</v>
      </c>
      <c r="BN8" s="3">
        <f t="shared" si="87"/>
        <v>7</v>
      </c>
      <c r="BO8" s="144">
        <v>2</v>
      </c>
      <c r="BP8" s="3">
        <f t="shared" si="23"/>
        <v>0</v>
      </c>
      <c r="BQ8" s="79">
        <f t="shared" si="88"/>
        <v>7</v>
      </c>
      <c r="BR8" s="142">
        <v>2</v>
      </c>
      <c r="BS8" s="3">
        <f t="shared" si="24"/>
        <v>0</v>
      </c>
      <c r="BT8" s="3">
        <f t="shared" si="89"/>
        <v>7</v>
      </c>
      <c r="BU8" s="132">
        <v>2</v>
      </c>
      <c r="BV8" s="154">
        <f t="shared" si="25"/>
        <v>0</v>
      </c>
      <c r="BW8" s="57">
        <f t="shared" si="90"/>
        <v>7</v>
      </c>
      <c r="BX8" s="129">
        <v>2</v>
      </c>
      <c r="BY8" s="52">
        <f t="shared" si="26"/>
        <v>0</v>
      </c>
      <c r="BZ8" s="57">
        <f t="shared" si="91"/>
        <v>7</v>
      </c>
      <c r="CA8" s="128">
        <v>2</v>
      </c>
      <c r="CB8" s="57">
        <f t="shared" si="27"/>
        <v>0</v>
      </c>
      <c r="CC8" s="52">
        <f t="shared" si="28"/>
        <v>7</v>
      </c>
      <c r="CD8" s="123">
        <v>2</v>
      </c>
      <c r="CE8" s="57">
        <f t="shared" si="29"/>
        <v>0</v>
      </c>
      <c r="CF8" s="57">
        <f t="shared" si="92"/>
        <v>7</v>
      </c>
      <c r="CG8" s="122">
        <v>2</v>
      </c>
      <c r="CH8" s="52">
        <f t="shared" si="30"/>
        <v>0</v>
      </c>
      <c r="CI8" s="52">
        <f t="shared" si="93"/>
        <v>7</v>
      </c>
      <c r="CJ8" s="119">
        <v>2</v>
      </c>
      <c r="CK8" s="57">
        <f t="shared" si="31"/>
        <v>0</v>
      </c>
      <c r="CL8" s="57">
        <f t="shared" si="94"/>
        <v>7</v>
      </c>
      <c r="CM8" s="118">
        <v>2</v>
      </c>
      <c r="CN8" s="57">
        <f t="shared" si="32"/>
        <v>0</v>
      </c>
      <c r="CO8" s="57">
        <f t="shared" si="33"/>
        <v>7</v>
      </c>
      <c r="CP8" s="117">
        <v>2</v>
      </c>
      <c r="CQ8" s="57">
        <f t="shared" si="34"/>
        <v>0</v>
      </c>
      <c r="CR8" s="57">
        <f t="shared" si="95"/>
        <v>7</v>
      </c>
      <c r="CS8" s="116">
        <v>2</v>
      </c>
      <c r="CT8" s="52">
        <f t="shared" si="35"/>
        <v>0</v>
      </c>
      <c r="CU8" s="52">
        <f t="shared" si="96"/>
        <v>7</v>
      </c>
      <c r="CV8" s="115">
        <v>2</v>
      </c>
      <c r="CW8" s="52">
        <f t="shared" si="36"/>
        <v>0</v>
      </c>
      <c r="CX8" s="57">
        <f t="shared" si="97"/>
        <v>7</v>
      </c>
      <c r="CY8" s="114">
        <v>2</v>
      </c>
      <c r="CZ8" s="57">
        <f t="shared" si="37"/>
        <v>0</v>
      </c>
      <c r="DA8" s="52">
        <f t="shared" si="98"/>
        <v>7</v>
      </c>
      <c r="DB8" s="113">
        <v>2</v>
      </c>
      <c r="DC8" s="52">
        <f t="shared" si="38"/>
        <v>0</v>
      </c>
      <c r="DD8" s="57">
        <f t="shared" si="99"/>
        <v>7</v>
      </c>
      <c r="DE8" s="104">
        <v>2</v>
      </c>
      <c r="DF8" s="57">
        <f t="shared" si="39"/>
        <v>0</v>
      </c>
      <c r="DG8" s="57">
        <f t="shared" si="100"/>
        <v>7</v>
      </c>
      <c r="DH8" s="97">
        <v>2</v>
      </c>
      <c r="DI8" s="57">
        <f t="shared" si="40"/>
        <v>0</v>
      </c>
      <c r="DJ8" s="52">
        <f t="shared" si="101"/>
        <v>7</v>
      </c>
      <c r="DK8" s="96">
        <v>2</v>
      </c>
      <c r="DL8" s="52">
        <f t="shared" si="41"/>
        <v>0</v>
      </c>
      <c r="DM8" s="52">
        <f t="shared" si="102"/>
        <v>7</v>
      </c>
      <c r="DN8" s="95">
        <v>2</v>
      </c>
      <c r="DO8" s="52">
        <f t="shared" si="42"/>
        <v>0</v>
      </c>
      <c r="DP8" s="52">
        <f t="shared" si="103"/>
        <v>7</v>
      </c>
      <c r="DQ8" s="94">
        <v>2</v>
      </c>
      <c r="DR8" s="52">
        <f t="shared" si="43"/>
        <v>0</v>
      </c>
      <c r="DS8" s="52">
        <f t="shared" si="104"/>
        <v>7</v>
      </c>
      <c r="DT8" s="87">
        <v>2</v>
      </c>
      <c r="DU8" s="57">
        <f t="shared" si="44"/>
        <v>0</v>
      </c>
      <c r="DV8" s="57">
        <f t="shared" si="105"/>
        <v>7</v>
      </c>
      <c r="DW8" s="86">
        <v>2</v>
      </c>
      <c r="DX8" s="52">
        <f t="shared" si="45"/>
        <v>0</v>
      </c>
      <c r="DY8" s="52">
        <f t="shared" si="106"/>
        <v>7</v>
      </c>
      <c r="DZ8" s="85">
        <v>2</v>
      </c>
      <c r="EA8" s="52">
        <f t="shared" si="46"/>
        <v>0</v>
      </c>
      <c r="EB8" s="57">
        <f t="shared" si="107"/>
        <v>7</v>
      </c>
      <c r="EC8" s="84">
        <v>2</v>
      </c>
      <c r="ED8" s="57">
        <f t="shared" si="47"/>
        <v>0</v>
      </c>
      <c r="EE8" s="57">
        <f t="shared" si="48"/>
        <v>7</v>
      </c>
      <c r="EF8" s="81">
        <v>2</v>
      </c>
      <c r="EG8" s="52">
        <f t="shared" si="2"/>
        <v>0</v>
      </c>
      <c r="EH8" s="57">
        <f t="shared" si="108"/>
        <v>7</v>
      </c>
      <c r="EI8" s="83">
        <v>2</v>
      </c>
      <c r="EJ8" s="52">
        <f t="shared" si="49"/>
        <v>0</v>
      </c>
      <c r="EK8" s="57">
        <f t="shared" si="109"/>
        <v>7</v>
      </c>
      <c r="EL8" s="74">
        <v>2</v>
      </c>
      <c r="EM8" s="52">
        <f t="shared" si="50"/>
        <v>0</v>
      </c>
      <c r="EN8" s="57">
        <f t="shared" si="110"/>
        <v>7</v>
      </c>
      <c r="EO8" s="70">
        <v>2</v>
      </c>
      <c r="EP8" s="57">
        <f t="shared" si="51"/>
        <v>0</v>
      </c>
      <c r="EQ8" s="57">
        <f t="shared" si="111"/>
        <v>7</v>
      </c>
      <c r="ER8" s="67">
        <v>2</v>
      </c>
      <c r="ES8" s="57">
        <f t="shared" si="52"/>
        <v>0</v>
      </c>
      <c r="ET8" s="57">
        <f t="shared" si="112"/>
        <v>7</v>
      </c>
      <c r="EU8" s="64">
        <v>2</v>
      </c>
      <c r="EV8" s="64">
        <f t="shared" si="53"/>
        <v>0</v>
      </c>
      <c r="EW8" s="57">
        <f t="shared" si="113"/>
        <v>7</v>
      </c>
      <c r="EX8" s="63">
        <v>2</v>
      </c>
      <c r="EY8" s="63">
        <f t="shared" si="54"/>
        <v>0</v>
      </c>
      <c r="EZ8" s="52">
        <f t="shared" si="114"/>
        <v>7</v>
      </c>
      <c r="FA8" s="62">
        <v>2</v>
      </c>
      <c r="FB8" s="62">
        <f t="shared" si="55"/>
        <v>0</v>
      </c>
      <c r="FC8" s="52">
        <f t="shared" si="115"/>
        <v>7</v>
      </c>
      <c r="FD8" s="59">
        <v>2</v>
      </c>
      <c r="FE8" s="59">
        <f t="shared" si="56"/>
        <v>0</v>
      </c>
      <c r="FF8" s="52">
        <f t="shared" si="116"/>
        <v>7</v>
      </c>
      <c r="FG8" s="50">
        <v>2</v>
      </c>
      <c r="FH8" s="52">
        <f t="shared" si="57"/>
        <v>0</v>
      </c>
      <c r="FI8" s="57">
        <f t="shared" si="117"/>
        <v>7</v>
      </c>
      <c r="FJ8" s="2">
        <v>2</v>
      </c>
      <c r="FK8" s="2">
        <f t="shared" si="3"/>
        <v>0</v>
      </c>
      <c r="FL8" s="2">
        <f t="shared" si="118"/>
        <v>7</v>
      </c>
      <c r="FM8" s="46">
        <v>2</v>
      </c>
      <c r="FN8" s="102">
        <f t="shared" si="58"/>
        <v>0</v>
      </c>
      <c r="FO8" s="102">
        <f t="shared" si="119"/>
        <v>7</v>
      </c>
      <c r="FP8" s="105">
        <v>2</v>
      </c>
      <c r="FQ8" s="105">
        <f t="shared" si="59"/>
        <v>0</v>
      </c>
      <c r="FR8" s="105">
        <f t="shared" si="120"/>
        <v>7</v>
      </c>
      <c r="FS8" s="106">
        <v>2</v>
      </c>
      <c r="FT8" s="106">
        <f t="shared" si="60"/>
        <v>0</v>
      </c>
      <c r="FU8" s="106">
        <f t="shared" si="121"/>
        <v>7</v>
      </c>
      <c r="FV8" s="107">
        <v>2</v>
      </c>
      <c r="FW8" s="33">
        <f t="shared" si="4"/>
        <v>0</v>
      </c>
      <c r="FX8" s="33">
        <f t="shared" si="122"/>
        <v>7</v>
      </c>
      <c r="FY8" s="108">
        <v>2</v>
      </c>
      <c r="FZ8" s="109">
        <f t="shared" si="61"/>
        <v>0</v>
      </c>
      <c r="GA8" s="109">
        <f t="shared" si="123"/>
        <v>7</v>
      </c>
      <c r="GB8" s="110">
        <v>2</v>
      </c>
      <c r="GC8" s="79">
        <v>0</v>
      </c>
      <c r="GD8" s="79">
        <f t="shared" si="124"/>
        <v>7</v>
      </c>
      <c r="GE8" s="111">
        <v>2</v>
      </c>
      <c r="GF8" s="111"/>
      <c r="GH8">
        <v>6</v>
      </c>
      <c r="GI8">
        <f t="shared" si="125"/>
        <v>3</v>
      </c>
      <c r="GK8" s="121">
        <f>SUM(GI3:GI8)/7</f>
        <v>0.8571428571428571</v>
      </c>
      <c r="GM8" s="3">
        <f t="shared" si="62"/>
        <v>0</v>
      </c>
      <c r="GS8" s="3">
        <f t="shared" si="63"/>
        <v>2</v>
      </c>
      <c r="GT8" s="3">
        <f t="shared" si="126"/>
        <v>7</v>
      </c>
      <c r="GU8" s="3">
        <f t="shared" si="64"/>
        <v>2</v>
      </c>
      <c r="GV8" s="3">
        <f t="shared" si="127"/>
        <v>7</v>
      </c>
      <c r="GW8" s="3">
        <f t="shared" si="65"/>
        <v>2</v>
      </c>
      <c r="GX8" s="3">
        <f t="shared" si="128"/>
        <v>7</v>
      </c>
      <c r="GY8" s="3">
        <f t="shared" si="66"/>
        <v>2</v>
      </c>
      <c r="GZ8" s="3">
        <f t="shared" si="129"/>
        <v>7</v>
      </c>
    </row>
    <row r="9" spans="1:213">
      <c r="B9" s="7">
        <v>43907</v>
      </c>
      <c r="C9" s="141">
        <f t="shared" si="67"/>
        <v>6</v>
      </c>
      <c r="D9" s="140">
        <v>1</v>
      </c>
      <c r="E9" s="141">
        <f t="shared" si="68"/>
        <v>8</v>
      </c>
      <c r="F9">
        <v>0</v>
      </c>
      <c r="G9" s="140">
        <v>1</v>
      </c>
      <c r="H9" s="148">
        <f t="shared" si="69"/>
        <v>8</v>
      </c>
      <c r="I9">
        <v>0</v>
      </c>
      <c r="J9" s="148">
        <f t="shared" si="5"/>
        <v>1</v>
      </c>
      <c r="K9" s="148">
        <f t="shared" si="70"/>
        <v>8</v>
      </c>
      <c r="L9" s="3">
        <f t="shared" si="0"/>
        <v>0</v>
      </c>
      <c r="M9">
        <v>1</v>
      </c>
      <c r="N9" s="101"/>
      <c r="O9" s="52">
        <f t="shared" si="6"/>
        <v>8</v>
      </c>
      <c r="P9">
        <v>1</v>
      </c>
      <c r="Q9" s="3">
        <f t="shared" si="1"/>
        <v>0</v>
      </c>
      <c r="R9" s="3">
        <f t="shared" si="71"/>
        <v>8</v>
      </c>
      <c r="S9" s="172">
        <v>1</v>
      </c>
      <c r="T9" s="3">
        <f t="shared" si="7"/>
        <v>0</v>
      </c>
      <c r="U9" s="3">
        <f t="shared" si="72"/>
        <v>8</v>
      </c>
      <c r="V9" s="173">
        <v>1</v>
      </c>
      <c r="W9" s="3">
        <f t="shared" si="8"/>
        <v>0</v>
      </c>
      <c r="X9" s="3">
        <f t="shared" si="73"/>
        <v>8</v>
      </c>
      <c r="Y9" s="170">
        <v>1</v>
      </c>
      <c r="Z9" s="3">
        <f t="shared" si="9"/>
        <v>0</v>
      </c>
      <c r="AA9" s="3">
        <f t="shared" si="74"/>
        <v>8</v>
      </c>
      <c r="AB9" s="171">
        <v>1</v>
      </c>
      <c r="AC9" s="3">
        <f t="shared" si="10"/>
        <v>0</v>
      </c>
      <c r="AD9" s="3">
        <f t="shared" si="75"/>
        <v>8</v>
      </c>
      <c r="AE9" s="166">
        <v>1</v>
      </c>
      <c r="AF9" s="3">
        <f t="shared" si="11"/>
        <v>0</v>
      </c>
      <c r="AG9" s="3">
        <f t="shared" si="76"/>
        <v>8</v>
      </c>
      <c r="AH9" s="165">
        <v>1</v>
      </c>
      <c r="AI9" s="3">
        <f t="shared" si="12"/>
        <v>0</v>
      </c>
      <c r="AJ9" s="3">
        <f t="shared" si="77"/>
        <v>8</v>
      </c>
      <c r="AK9" s="164">
        <v>1</v>
      </c>
      <c r="AL9" s="3">
        <f t="shared" si="13"/>
        <v>0</v>
      </c>
      <c r="AM9" s="3">
        <f t="shared" si="78"/>
        <v>8</v>
      </c>
      <c r="AN9" s="162">
        <v>1</v>
      </c>
      <c r="AO9" s="3">
        <f t="shared" si="14"/>
        <v>0</v>
      </c>
      <c r="AP9" s="3">
        <f t="shared" si="79"/>
        <v>8</v>
      </c>
      <c r="AQ9" s="161">
        <v>1</v>
      </c>
      <c r="AR9" s="3">
        <f t="shared" si="15"/>
        <v>0</v>
      </c>
      <c r="AS9" s="3">
        <f t="shared" si="80"/>
        <v>8</v>
      </c>
      <c r="AT9" s="160">
        <v>1</v>
      </c>
      <c r="AU9" s="3">
        <f t="shared" si="16"/>
        <v>0</v>
      </c>
      <c r="AV9" s="3">
        <f t="shared" si="81"/>
        <v>8</v>
      </c>
      <c r="AW9" s="159">
        <v>1</v>
      </c>
      <c r="AX9" s="3">
        <f t="shared" si="17"/>
        <v>0</v>
      </c>
      <c r="AY9" s="3">
        <f t="shared" si="82"/>
        <v>8</v>
      </c>
      <c r="AZ9" s="150">
        <v>1</v>
      </c>
      <c r="BA9" s="3">
        <f t="shared" si="18"/>
        <v>0</v>
      </c>
      <c r="BB9" s="3">
        <f t="shared" si="83"/>
        <v>8</v>
      </c>
      <c r="BC9" s="149">
        <v>1</v>
      </c>
      <c r="BD9" s="3">
        <f t="shared" si="19"/>
        <v>0</v>
      </c>
      <c r="BE9" s="3">
        <f t="shared" si="84"/>
        <v>8</v>
      </c>
      <c r="BF9" s="147">
        <v>1</v>
      </c>
      <c r="BG9" s="3">
        <f t="shared" si="20"/>
        <v>0</v>
      </c>
      <c r="BH9" s="3">
        <f t="shared" si="85"/>
        <v>8</v>
      </c>
      <c r="BI9" s="146">
        <v>1</v>
      </c>
      <c r="BJ9" s="3">
        <f t="shared" si="21"/>
        <v>0</v>
      </c>
      <c r="BK9" s="3">
        <f t="shared" si="86"/>
        <v>8</v>
      </c>
      <c r="BL9" s="145">
        <v>1</v>
      </c>
      <c r="BM9" s="3">
        <f t="shared" si="22"/>
        <v>0</v>
      </c>
      <c r="BN9" s="3">
        <f t="shared" si="87"/>
        <v>8</v>
      </c>
      <c r="BO9" s="144">
        <v>1</v>
      </c>
      <c r="BP9" s="3">
        <f t="shared" si="23"/>
        <v>0</v>
      </c>
      <c r="BQ9" s="79">
        <f t="shared" si="88"/>
        <v>8</v>
      </c>
      <c r="BR9" s="142">
        <v>1</v>
      </c>
      <c r="BS9" s="3">
        <f t="shared" si="24"/>
        <v>0</v>
      </c>
      <c r="BT9" s="3">
        <f t="shared" si="89"/>
        <v>8</v>
      </c>
      <c r="BU9" s="132">
        <v>1</v>
      </c>
      <c r="BV9" s="154">
        <f t="shared" si="25"/>
        <v>0</v>
      </c>
      <c r="BW9" s="57">
        <f t="shared" si="90"/>
        <v>8</v>
      </c>
      <c r="BX9" s="129">
        <v>1</v>
      </c>
      <c r="BY9" s="52">
        <f t="shared" si="26"/>
        <v>0</v>
      </c>
      <c r="BZ9" s="57">
        <f t="shared" si="91"/>
        <v>8</v>
      </c>
      <c r="CA9" s="128">
        <v>1</v>
      </c>
      <c r="CB9" s="57">
        <f t="shared" si="27"/>
        <v>0</v>
      </c>
      <c r="CC9" s="52">
        <f t="shared" si="28"/>
        <v>8</v>
      </c>
      <c r="CD9" s="123">
        <v>1</v>
      </c>
      <c r="CE9" s="57">
        <f t="shared" si="29"/>
        <v>0</v>
      </c>
      <c r="CF9" s="57">
        <f t="shared" si="92"/>
        <v>8</v>
      </c>
      <c r="CG9" s="122">
        <v>1</v>
      </c>
      <c r="CH9" s="52">
        <f t="shared" si="30"/>
        <v>0</v>
      </c>
      <c r="CI9" s="52">
        <f t="shared" si="93"/>
        <v>8</v>
      </c>
      <c r="CJ9" s="119">
        <v>1</v>
      </c>
      <c r="CK9" s="57">
        <f t="shared" si="31"/>
        <v>0</v>
      </c>
      <c r="CL9" s="57">
        <f t="shared" si="94"/>
        <v>8</v>
      </c>
      <c r="CM9" s="118">
        <v>1</v>
      </c>
      <c r="CN9" s="57">
        <f t="shared" si="32"/>
        <v>0</v>
      </c>
      <c r="CO9" s="57">
        <f t="shared" si="33"/>
        <v>8</v>
      </c>
      <c r="CP9" s="117">
        <v>1</v>
      </c>
      <c r="CQ9" s="57">
        <f t="shared" si="34"/>
        <v>0</v>
      </c>
      <c r="CR9" s="57">
        <f t="shared" si="95"/>
        <v>8</v>
      </c>
      <c r="CS9" s="116">
        <v>1</v>
      </c>
      <c r="CT9" s="52">
        <f t="shared" si="35"/>
        <v>0</v>
      </c>
      <c r="CU9" s="52">
        <f t="shared" si="96"/>
        <v>8</v>
      </c>
      <c r="CV9" s="115">
        <v>1</v>
      </c>
      <c r="CW9" s="52">
        <f t="shared" si="36"/>
        <v>0</v>
      </c>
      <c r="CX9" s="57">
        <f t="shared" si="97"/>
        <v>8</v>
      </c>
      <c r="CY9" s="114">
        <v>1</v>
      </c>
      <c r="CZ9" s="57">
        <f t="shared" si="37"/>
        <v>0</v>
      </c>
      <c r="DA9" s="52">
        <f t="shared" si="98"/>
        <v>8</v>
      </c>
      <c r="DB9" s="113">
        <v>1</v>
      </c>
      <c r="DC9" s="52">
        <f t="shared" si="38"/>
        <v>0</v>
      </c>
      <c r="DD9" s="57">
        <f t="shared" si="99"/>
        <v>8</v>
      </c>
      <c r="DE9" s="104">
        <v>1</v>
      </c>
      <c r="DF9" s="57">
        <f t="shared" si="39"/>
        <v>0</v>
      </c>
      <c r="DG9" s="57">
        <f t="shared" si="100"/>
        <v>8</v>
      </c>
      <c r="DH9" s="97">
        <v>1</v>
      </c>
      <c r="DI9" s="57">
        <f t="shared" si="40"/>
        <v>0</v>
      </c>
      <c r="DJ9" s="52">
        <f t="shared" si="101"/>
        <v>8</v>
      </c>
      <c r="DK9" s="96">
        <v>1</v>
      </c>
      <c r="DL9" s="52">
        <f t="shared" si="41"/>
        <v>0</v>
      </c>
      <c r="DM9" s="52">
        <f t="shared" si="102"/>
        <v>8</v>
      </c>
      <c r="DN9" s="95">
        <v>1</v>
      </c>
      <c r="DO9" s="52">
        <f t="shared" si="42"/>
        <v>0</v>
      </c>
      <c r="DP9" s="52">
        <f t="shared" si="103"/>
        <v>8</v>
      </c>
      <c r="DQ9" s="94">
        <v>1</v>
      </c>
      <c r="DR9" s="52">
        <f t="shared" si="43"/>
        <v>0</v>
      </c>
      <c r="DS9" s="52">
        <f t="shared" si="104"/>
        <v>8</v>
      </c>
      <c r="DT9" s="87">
        <v>1</v>
      </c>
      <c r="DU9" s="57">
        <f t="shared" si="44"/>
        <v>0</v>
      </c>
      <c r="DV9" s="57">
        <f t="shared" si="105"/>
        <v>8</v>
      </c>
      <c r="DW9" s="86">
        <v>1</v>
      </c>
      <c r="DX9" s="52">
        <f t="shared" si="45"/>
        <v>0</v>
      </c>
      <c r="DY9" s="52">
        <f t="shared" si="106"/>
        <v>8</v>
      </c>
      <c r="DZ9" s="85">
        <v>1</v>
      </c>
      <c r="EA9" s="52">
        <f t="shared" si="46"/>
        <v>0</v>
      </c>
      <c r="EB9" s="57">
        <f t="shared" si="107"/>
        <v>8</v>
      </c>
      <c r="EC9" s="84">
        <v>1</v>
      </c>
      <c r="ED9" s="57">
        <f t="shared" si="47"/>
        <v>0</v>
      </c>
      <c r="EE9" s="57">
        <f t="shared" si="48"/>
        <v>8</v>
      </c>
      <c r="EF9" s="81">
        <v>1</v>
      </c>
      <c r="EG9" s="52">
        <f t="shared" si="2"/>
        <v>0</v>
      </c>
      <c r="EH9" s="57">
        <f t="shared" si="108"/>
        <v>8</v>
      </c>
      <c r="EI9" s="83">
        <v>1</v>
      </c>
      <c r="EJ9" s="52">
        <f t="shared" si="49"/>
        <v>0</v>
      </c>
      <c r="EK9" s="57">
        <f t="shared" si="109"/>
        <v>8</v>
      </c>
      <c r="EL9" s="74">
        <v>1</v>
      </c>
      <c r="EM9" s="52">
        <f t="shared" si="50"/>
        <v>0</v>
      </c>
      <c r="EN9" s="57">
        <f t="shared" si="110"/>
        <v>8</v>
      </c>
      <c r="EO9" s="70">
        <v>1</v>
      </c>
      <c r="EP9" s="57">
        <f t="shared" si="51"/>
        <v>0</v>
      </c>
      <c r="EQ9" s="57">
        <f t="shared" si="111"/>
        <v>8</v>
      </c>
      <c r="ER9" s="67">
        <v>1</v>
      </c>
      <c r="ES9" s="57">
        <f t="shared" si="52"/>
        <v>0</v>
      </c>
      <c r="ET9" s="57">
        <f t="shared" si="112"/>
        <v>8</v>
      </c>
      <c r="EU9" s="64">
        <v>1</v>
      </c>
      <c r="EV9" s="64">
        <f t="shared" si="53"/>
        <v>0</v>
      </c>
      <c r="EW9" s="57">
        <f t="shared" si="113"/>
        <v>8</v>
      </c>
      <c r="EX9" s="63">
        <v>1</v>
      </c>
      <c r="EY9" s="63">
        <f t="shared" si="54"/>
        <v>0</v>
      </c>
      <c r="EZ9" s="52">
        <f t="shared" si="114"/>
        <v>8</v>
      </c>
      <c r="FA9" s="62">
        <v>1</v>
      </c>
      <c r="FB9" s="62">
        <f t="shared" si="55"/>
        <v>0</v>
      </c>
      <c r="FC9" s="52">
        <f t="shared" si="115"/>
        <v>8</v>
      </c>
      <c r="FD9" s="59">
        <v>1</v>
      </c>
      <c r="FE9" s="59">
        <f t="shared" si="56"/>
        <v>0</v>
      </c>
      <c r="FF9" s="52">
        <f t="shared" si="116"/>
        <v>8</v>
      </c>
      <c r="FG9" s="50">
        <v>1</v>
      </c>
      <c r="FH9" s="52">
        <f t="shared" si="57"/>
        <v>0</v>
      </c>
      <c r="FI9" s="57">
        <f t="shared" si="117"/>
        <v>8</v>
      </c>
      <c r="FJ9" s="2">
        <v>1</v>
      </c>
      <c r="FK9" s="2">
        <f t="shared" si="3"/>
        <v>0</v>
      </c>
      <c r="FL9" s="2">
        <f t="shared" si="118"/>
        <v>8</v>
      </c>
      <c r="FM9" s="46">
        <v>1</v>
      </c>
      <c r="FN9" s="102">
        <f t="shared" si="58"/>
        <v>-1</v>
      </c>
      <c r="FO9" s="102">
        <f t="shared" si="119"/>
        <v>9</v>
      </c>
      <c r="FP9" s="105">
        <v>2</v>
      </c>
      <c r="FQ9" s="105">
        <f t="shared" si="59"/>
        <v>0</v>
      </c>
      <c r="FR9" s="105">
        <f t="shared" si="120"/>
        <v>9</v>
      </c>
      <c r="FS9" s="106">
        <v>2</v>
      </c>
      <c r="FT9" s="106">
        <f t="shared" si="60"/>
        <v>0</v>
      </c>
      <c r="FU9" s="106">
        <f t="shared" si="121"/>
        <v>9</v>
      </c>
      <c r="FV9" s="107">
        <v>2</v>
      </c>
      <c r="FW9" s="33">
        <f t="shared" si="4"/>
        <v>0</v>
      </c>
      <c r="FX9" s="33">
        <f t="shared" si="122"/>
        <v>9</v>
      </c>
      <c r="FY9" s="108">
        <v>2</v>
      </c>
      <c r="FZ9" s="109">
        <f t="shared" si="61"/>
        <v>0</v>
      </c>
      <c r="GA9" s="109">
        <f t="shared" si="123"/>
        <v>9</v>
      </c>
      <c r="GB9" s="110">
        <v>2</v>
      </c>
      <c r="GC9" s="79">
        <v>0</v>
      </c>
      <c r="GD9" s="79">
        <f t="shared" si="124"/>
        <v>9</v>
      </c>
      <c r="GE9" s="111">
        <v>2</v>
      </c>
      <c r="GF9" s="111"/>
      <c r="GH9">
        <v>7</v>
      </c>
      <c r="GI9">
        <f t="shared" si="125"/>
        <v>1</v>
      </c>
      <c r="GK9" s="121">
        <f t="shared" ref="GK9:GK65" si="130">SUM(GI3:GI9)/7</f>
        <v>1</v>
      </c>
      <c r="GM9" s="3">
        <f t="shared" si="62"/>
        <v>0</v>
      </c>
      <c r="GS9" s="3">
        <f t="shared" si="63"/>
        <v>1</v>
      </c>
      <c r="GT9" s="3">
        <f t="shared" si="126"/>
        <v>8</v>
      </c>
      <c r="GU9" s="3">
        <f t="shared" si="64"/>
        <v>1</v>
      </c>
      <c r="GV9" s="3">
        <f t="shared" si="127"/>
        <v>8</v>
      </c>
      <c r="GW9" s="3">
        <f t="shared" si="65"/>
        <v>1</v>
      </c>
      <c r="GX9" s="3">
        <f t="shared" si="128"/>
        <v>8</v>
      </c>
      <c r="GY9" s="3">
        <f t="shared" si="66"/>
        <v>1</v>
      </c>
      <c r="GZ9" s="3">
        <f t="shared" si="129"/>
        <v>8</v>
      </c>
    </row>
    <row r="10" spans="1:213">
      <c r="B10" s="7">
        <v>43908</v>
      </c>
      <c r="C10" s="141">
        <f t="shared" si="67"/>
        <v>11</v>
      </c>
      <c r="D10" s="140">
        <v>5</v>
      </c>
      <c r="E10" s="141">
        <f t="shared" si="68"/>
        <v>14</v>
      </c>
      <c r="F10">
        <v>0</v>
      </c>
      <c r="G10" s="140">
        <v>6</v>
      </c>
      <c r="H10" s="148">
        <f t="shared" si="69"/>
        <v>14</v>
      </c>
      <c r="I10">
        <v>0</v>
      </c>
      <c r="J10" s="148">
        <f t="shared" si="5"/>
        <v>6</v>
      </c>
      <c r="K10" s="148">
        <f t="shared" si="70"/>
        <v>14</v>
      </c>
      <c r="L10" s="3">
        <f t="shared" si="0"/>
        <v>0</v>
      </c>
      <c r="M10">
        <v>6</v>
      </c>
      <c r="N10" s="101"/>
      <c r="O10" s="52">
        <f t="shared" si="6"/>
        <v>14</v>
      </c>
      <c r="P10">
        <v>6</v>
      </c>
      <c r="Q10" s="3">
        <f t="shared" si="1"/>
        <v>0</v>
      </c>
      <c r="R10" s="3">
        <f t="shared" si="71"/>
        <v>14</v>
      </c>
      <c r="S10" s="172">
        <v>6</v>
      </c>
      <c r="T10" s="3">
        <f t="shared" si="7"/>
        <v>0</v>
      </c>
      <c r="U10" s="3">
        <f t="shared" si="72"/>
        <v>14</v>
      </c>
      <c r="V10" s="173">
        <v>6</v>
      </c>
      <c r="W10" s="3">
        <f t="shared" si="8"/>
        <v>0</v>
      </c>
      <c r="X10" s="3">
        <f t="shared" si="73"/>
        <v>14</v>
      </c>
      <c r="Y10" s="170">
        <v>6</v>
      </c>
      <c r="Z10" s="3">
        <f t="shared" si="9"/>
        <v>0</v>
      </c>
      <c r="AA10" s="3">
        <f t="shared" si="74"/>
        <v>14</v>
      </c>
      <c r="AB10" s="171">
        <v>6</v>
      </c>
      <c r="AC10" s="3">
        <f t="shared" si="10"/>
        <v>0</v>
      </c>
      <c r="AD10" s="3">
        <f t="shared" si="75"/>
        <v>14</v>
      </c>
      <c r="AE10" s="166">
        <v>6</v>
      </c>
      <c r="AF10" s="3">
        <f t="shared" si="11"/>
        <v>0</v>
      </c>
      <c r="AG10" s="3">
        <f t="shared" si="76"/>
        <v>14</v>
      </c>
      <c r="AH10" s="165">
        <v>6</v>
      </c>
      <c r="AI10" s="3">
        <f t="shared" si="12"/>
        <v>0</v>
      </c>
      <c r="AJ10" s="3">
        <f t="shared" si="77"/>
        <v>14</v>
      </c>
      <c r="AK10" s="164">
        <v>6</v>
      </c>
      <c r="AL10" s="3">
        <f t="shared" si="13"/>
        <v>0</v>
      </c>
      <c r="AM10" s="3">
        <f t="shared" si="78"/>
        <v>14</v>
      </c>
      <c r="AN10" s="162">
        <v>6</v>
      </c>
      <c r="AO10" s="3">
        <f t="shared" si="14"/>
        <v>0</v>
      </c>
      <c r="AP10" s="3">
        <f t="shared" si="79"/>
        <v>14</v>
      </c>
      <c r="AQ10" s="161">
        <v>6</v>
      </c>
      <c r="AR10" s="3">
        <f t="shared" si="15"/>
        <v>0</v>
      </c>
      <c r="AS10" s="3">
        <f t="shared" si="80"/>
        <v>14</v>
      </c>
      <c r="AT10" s="160">
        <v>6</v>
      </c>
      <c r="AU10" s="3">
        <f t="shared" si="16"/>
        <v>0</v>
      </c>
      <c r="AV10" s="3">
        <f t="shared" si="81"/>
        <v>14</v>
      </c>
      <c r="AW10" s="159">
        <v>6</v>
      </c>
      <c r="AX10" s="3">
        <f t="shared" si="17"/>
        <v>0</v>
      </c>
      <c r="AY10" s="3">
        <f t="shared" si="82"/>
        <v>14</v>
      </c>
      <c r="AZ10" s="150">
        <v>6</v>
      </c>
      <c r="BA10" s="3">
        <f t="shared" si="18"/>
        <v>0</v>
      </c>
      <c r="BB10" s="3">
        <f t="shared" si="83"/>
        <v>14</v>
      </c>
      <c r="BC10" s="149">
        <v>6</v>
      </c>
      <c r="BD10" s="3">
        <f t="shared" si="19"/>
        <v>0</v>
      </c>
      <c r="BE10" s="3">
        <f t="shared" si="84"/>
        <v>14</v>
      </c>
      <c r="BF10" s="147">
        <v>6</v>
      </c>
      <c r="BG10" s="3">
        <f t="shared" si="20"/>
        <v>0</v>
      </c>
      <c r="BH10" s="3">
        <f t="shared" si="85"/>
        <v>14</v>
      </c>
      <c r="BI10" s="146">
        <v>6</v>
      </c>
      <c r="BJ10" s="3">
        <f t="shared" si="21"/>
        <v>0</v>
      </c>
      <c r="BK10" s="3">
        <f t="shared" si="86"/>
        <v>14</v>
      </c>
      <c r="BL10" s="145">
        <v>6</v>
      </c>
      <c r="BM10" s="3">
        <f t="shared" si="22"/>
        <v>0</v>
      </c>
      <c r="BN10" s="3">
        <f t="shared" si="87"/>
        <v>14</v>
      </c>
      <c r="BO10" s="144">
        <v>6</v>
      </c>
      <c r="BP10" s="3">
        <f t="shared" si="23"/>
        <v>0</v>
      </c>
      <c r="BQ10" s="79">
        <f t="shared" si="88"/>
        <v>14</v>
      </c>
      <c r="BR10" s="142">
        <v>6</v>
      </c>
      <c r="BS10" s="3">
        <f t="shared" si="24"/>
        <v>0</v>
      </c>
      <c r="BT10" s="3">
        <f t="shared" si="89"/>
        <v>14</v>
      </c>
      <c r="BU10" s="132">
        <v>6</v>
      </c>
      <c r="BV10" s="154">
        <f t="shared" si="25"/>
        <v>0</v>
      </c>
      <c r="BW10" s="57">
        <f t="shared" si="90"/>
        <v>14</v>
      </c>
      <c r="BX10" s="129">
        <v>6</v>
      </c>
      <c r="BY10" s="52">
        <f t="shared" si="26"/>
        <v>0</v>
      </c>
      <c r="BZ10" s="57">
        <f t="shared" si="91"/>
        <v>14</v>
      </c>
      <c r="CA10" s="128">
        <v>6</v>
      </c>
      <c r="CB10" s="57">
        <f t="shared" si="27"/>
        <v>0</v>
      </c>
      <c r="CC10" s="52">
        <f t="shared" si="28"/>
        <v>14</v>
      </c>
      <c r="CD10" s="123">
        <v>6</v>
      </c>
      <c r="CE10" s="57">
        <f t="shared" si="29"/>
        <v>0</v>
      </c>
      <c r="CF10" s="57">
        <f t="shared" si="92"/>
        <v>14</v>
      </c>
      <c r="CG10" s="122">
        <v>6</v>
      </c>
      <c r="CH10" s="52">
        <f t="shared" si="30"/>
        <v>0</v>
      </c>
      <c r="CI10" s="52">
        <f t="shared" si="93"/>
        <v>14</v>
      </c>
      <c r="CJ10" s="119">
        <v>6</v>
      </c>
      <c r="CK10" s="57">
        <f t="shared" si="31"/>
        <v>0</v>
      </c>
      <c r="CL10" s="57">
        <f t="shared" si="94"/>
        <v>14</v>
      </c>
      <c r="CM10" s="118">
        <v>6</v>
      </c>
      <c r="CN10" s="57">
        <f t="shared" si="32"/>
        <v>0</v>
      </c>
      <c r="CO10" s="57">
        <f t="shared" si="33"/>
        <v>14</v>
      </c>
      <c r="CP10" s="117">
        <v>6</v>
      </c>
      <c r="CQ10" s="57">
        <f t="shared" si="34"/>
        <v>0</v>
      </c>
      <c r="CR10" s="57">
        <f t="shared" si="95"/>
        <v>14</v>
      </c>
      <c r="CS10" s="116">
        <v>6</v>
      </c>
      <c r="CT10" s="52">
        <f t="shared" si="35"/>
        <v>0</v>
      </c>
      <c r="CU10" s="52">
        <f t="shared" si="96"/>
        <v>14</v>
      </c>
      <c r="CV10" s="115">
        <v>6</v>
      </c>
      <c r="CW10" s="52">
        <f t="shared" si="36"/>
        <v>0</v>
      </c>
      <c r="CX10" s="57">
        <f t="shared" si="97"/>
        <v>14</v>
      </c>
      <c r="CY10" s="114">
        <v>6</v>
      </c>
      <c r="CZ10" s="57">
        <f t="shared" si="37"/>
        <v>0</v>
      </c>
      <c r="DA10" s="52">
        <f t="shared" si="98"/>
        <v>14</v>
      </c>
      <c r="DB10" s="113">
        <v>6</v>
      </c>
      <c r="DC10" s="52">
        <f t="shared" si="38"/>
        <v>0</v>
      </c>
      <c r="DD10" s="57">
        <f t="shared" si="99"/>
        <v>14</v>
      </c>
      <c r="DE10" s="104">
        <v>6</v>
      </c>
      <c r="DF10" s="57">
        <f t="shared" si="39"/>
        <v>0</v>
      </c>
      <c r="DG10" s="57">
        <f t="shared" si="100"/>
        <v>14</v>
      </c>
      <c r="DH10" s="97">
        <v>6</v>
      </c>
      <c r="DI10" s="57">
        <f t="shared" si="40"/>
        <v>0</v>
      </c>
      <c r="DJ10" s="52">
        <f t="shared" si="101"/>
        <v>14</v>
      </c>
      <c r="DK10" s="96">
        <v>6</v>
      </c>
      <c r="DL10" s="52">
        <f t="shared" si="41"/>
        <v>0</v>
      </c>
      <c r="DM10" s="52">
        <f t="shared" si="102"/>
        <v>14</v>
      </c>
      <c r="DN10" s="95">
        <v>6</v>
      </c>
      <c r="DO10" s="52">
        <f t="shared" si="42"/>
        <v>0</v>
      </c>
      <c r="DP10" s="52">
        <f t="shared" si="103"/>
        <v>14</v>
      </c>
      <c r="DQ10" s="94">
        <v>6</v>
      </c>
      <c r="DR10" s="52">
        <f t="shared" si="43"/>
        <v>0</v>
      </c>
      <c r="DS10" s="52">
        <f t="shared" si="104"/>
        <v>14</v>
      </c>
      <c r="DT10" s="87">
        <v>6</v>
      </c>
      <c r="DU10" s="57">
        <f t="shared" si="44"/>
        <v>0</v>
      </c>
      <c r="DV10" s="57">
        <f t="shared" si="105"/>
        <v>14</v>
      </c>
      <c r="DW10" s="86">
        <v>6</v>
      </c>
      <c r="DX10" s="52">
        <f t="shared" si="45"/>
        <v>0</v>
      </c>
      <c r="DY10" s="52">
        <f t="shared" si="106"/>
        <v>14</v>
      </c>
      <c r="DZ10" s="85">
        <v>6</v>
      </c>
      <c r="EA10" s="52">
        <f t="shared" si="46"/>
        <v>0</v>
      </c>
      <c r="EB10" s="57">
        <f t="shared" si="107"/>
        <v>14</v>
      </c>
      <c r="EC10" s="84">
        <v>6</v>
      </c>
      <c r="ED10" s="57">
        <f t="shared" si="47"/>
        <v>0</v>
      </c>
      <c r="EE10" s="57">
        <f t="shared" si="48"/>
        <v>14</v>
      </c>
      <c r="EF10" s="81">
        <v>6</v>
      </c>
      <c r="EG10" s="52">
        <f t="shared" si="2"/>
        <v>0</v>
      </c>
      <c r="EH10" s="57">
        <f t="shared" si="108"/>
        <v>14</v>
      </c>
      <c r="EI10" s="83">
        <v>6</v>
      </c>
      <c r="EJ10" s="52">
        <f t="shared" si="49"/>
        <v>0</v>
      </c>
      <c r="EK10" s="57">
        <f t="shared" si="109"/>
        <v>14</v>
      </c>
      <c r="EL10" s="74">
        <v>6</v>
      </c>
      <c r="EM10" s="52">
        <f t="shared" si="50"/>
        <v>0</v>
      </c>
      <c r="EN10" s="57">
        <f t="shared" si="110"/>
        <v>14</v>
      </c>
      <c r="EO10" s="70">
        <v>6</v>
      </c>
      <c r="EP10" s="57">
        <f t="shared" si="51"/>
        <v>0</v>
      </c>
      <c r="EQ10" s="57">
        <f t="shared" si="111"/>
        <v>14</v>
      </c>
      <c r="ER10" s="67">
        <v>6</v>
      </c>
      <c r="ES10" s="57">
        <f t="shared" si="52"/>
        <v>0</v>
      </c>
      <c r="ET10" s="57">
        <f t="shared" si="112"/>
        <v>14</v>
      </c>
      <c r="EU10" s="64">
        <v>6</v>
      </c>
      <c r="EV10" s="64">
        <f t="shared" si="53"/>
        <v>0</v>
      </c>
      <c r="EW10" s="57">
        <f t="shared" si="113"/>
        <v>14</v>
      </c>
      <c r="EX10" s="63">
        <v>6</v>
      </c>
      <c r="EY10" s="63">
        <f t="shared" si="54"/>
        <v>0</v>
      </c>
      <c r="EZ10" s="52">
        <f t="shared" si="114"/>
        <v>14</v>
      </c>
      <c r="FA10" s="62">
        <v>6</v>
      </c>
      <c r="FB10" s="62">
        <f t="shared" si="55"/>
        <v>0</v>
      </c>
      <c r="FC10" s="52">
        <f t="shared" si="115"/>
        <v>14</v>
      </c>
      <c r="FD10" s="59">
        <v>6</v>
      </c>
      <c r="FE10" s="59">
        <f t="shared" si="56"/>
        <v>0</v>
      </c>
      <c r="FF10" s="52">
        <f t="shared" si="116"/>
        <v>14</v>
      </c>
      <c r="FG10" s="50">
        <v>6</v>
      </c>
      <c r="FH10" s="52">
        <f t="shared" si="57"/>
        <v>0</v>
      </c>
      <c r="FI10" s="57">
        <f t="shared" si="117"/>
        <v>14</v>
      </c>
      <c r="FJ10" s="2">
        <v>6</v>
      </c>
      <c r="FK10" s="2">
        <f t="shared" si="3"/>
        <v>0</v>
      </c>
      <c r="FL10" s="2">
        <f t="shared" si="118"/>
        <v>14</v>
      </c>
      <c r="FM10" s="46">
        <v>6</v>
      </c>
      <c r="FN10" s="102">
        <f t="shared" si="58"/>
        <v>0</v>
      </c>
      <c r="FO10" s="102">
        <f t="shared" si="119"/>
        <v>15</v>
      </c>
      <c r="FP10" s="105">
        <v>6</v>
      </c>
      <c r="FQ10" s="105">
        <f t="shared" si="59"/>
        <v>0</v>
      </c>
      <c r="FR10" s="105">
        <f t="shared" si="120"/>
        <v>15</v>
      </c>
      <c r="FS10" s="106">
        <v>6</v>
      </c>
      <c r="FT10" s="106">
        <f t="shared" si="60"/>
        <v>0</v>
      </c>
      <c r="FU10" s="106">
        <f t="shared" si="121"/>
        <v>15</v>
      </c>
      <c r="FV10" s="107">
        <v>6</v>
      </c>
      <c r="FW10" s="33">
        <f t="shared" si="4"/>
        <v>0</v>
      </c>
      <c r="FX10" s="33">
        <f t="shared" si="122"/>
        <v>15</v>
      </c>
      <c r="FY10" s="108">
        <v>6</v>
      </c>
      <c r="FZ10" s="109">
        <f t="shared" si="61"/>
        <v>0</v>
      </c>
      <c r="GA10" s="109">
        <f t="shared" si="123"/>
        <v>15</v>
      </c>
      <c r="GB10" s="110">
        <v>6</v>
      </c>
      <c r="GC10" s="79">
        <v>0</v>
      </c>
      <c r="GD10" s="79">
        <f t="shared" si="124"/>
        <v>15</v>
      </c>
      <c r="GE10" s="111">
        <v>6</v>
      </c>
      <c r="GF10" s="111"/>
      <c r="GH10">
        <v>10</v>
      </c>
      <c r="GI10">
        <f t="shared" si="125"/>
        <v>3</v>
      </c>
      <c r="GK10" s="121">
        <f t="shared" si="130"/>
        <v>1.2857142857142858</v>
      </c>
      <c r="GM10" s="3">
        <f t="shared" si="62"/>
        <v>0</v>
      </c>
      <c r="GS10" s="3">
        <f t="shared" si="63"/>
        <v>6</v>
      </c>
      <c r="GT10" s="3">
        <f t="shared" si="126"/>
        <v>14</v>
      </c>
      <c r="GU10" s="3">
        <f t="shared" si="64"/>
        <v>6</v>
      </c>
      <c r="GV10" s="3">
        <f t="shared" si="127"/>
        <v>14</v>
      </c>
      <c r="GW10" s="3">
        <f t="shared" si="65"/>
        <v>6</v>
      </c>
      <c r="GX10" s="3">
        <f t="shared" si="128"/>
        <v>14</v>
      </c>
      <c r="GY10" s="3">
        <f t="shared" si="66"/>
        <v>6</v>
      </c>
      <c r="GZ10" s="3">
        <f t="shared" si="129"/>
        <v>14</v>
      </c>
    </row>
    <row r="11" spans="1:213">
      <c r="B11" s="7">
        <v>43909</v>
      </c>
      <c r="C11" s="141">
        <f t="shared" si="67"/>
        <v>18</v>
      </c>
      <c r="D11" s="140">
        <v>7</v>
      </c>
      <c r="E11" s="141">
        <f t="shared" si="68"/>
        <v>21</v>
      </c>
      <c r="F11">
        <v>0</v>
      </c>
      <c r="G11" s="140">
        <v>7</v>
      </c>
      <c r="H11" s="148">
        <f t="shared" si="69"/>
        <v>21</v>
      </c>
      <c r="I11">
        <v>0</v>
      </c>
      <c r="J11" s="148">
        <f t="shared" si="5"/>
        <v>7</v>
      </c>
      <c r="K11" s="148">
        <f t="shared" si="70"/>
        <v>21</v>
      </c>
      <c r="L11" s="3">
        <f t="shared" si="0"/>
        <v>0</v>
      </c>
      <c r="M11">
        <v>7</v>
      </c>
      <c r="N11" s="101"/>
      <c r="O11" s="52">
        <f t="shared" si="6"/>
        <v>21</v>
      </c>
      <c r="P11">
        <v>7</v>
      </c>
      <c r="Q11" s="3">
        <f t="shared" si="1"/>
        <v>0</v>
      </c>
      <c r="R11" s="3">
        <f t="shared" si="71"/>
        <v>21</v>
      </c>
      <c r="S11" s="172">
        <v>7</v>
      </c>
      <c r="T11" s="3">
        <f t="shared" si="7"/>
        <v>0</v>
      </c>
      <c r="U11" s="3">
        <f t="shared" si="72"/>
        <v>21</v>
      </c>
      <c r="V11" s="173">
        <v>7</v>
      </c>
      <c r="W11" s="3">
        <f t="shared" si="8"/>
        <v>0</v>
      </c>
      <c r="X11" s="3">
        <f t="shared" si="73"/>
        <v>21</v>
      </c>
      <c r="Y11" s="170">
        <v>7</v>
      </c>
      <c r="Z11" s="3">
        <f t="shared" si="9"/>
        <v>0</v>
      </c>
      <c r="AA11" s="3">
        <f t="shared" si="74"/>
        <v>21</v>
      </c>
      <c r="AB11" s="171">
        <v>7</v>
      </c>
      <c r="AC11" s="3">
        <f t="shared" si="10"/>
        <v>0</v>
      </c>
      <c r="AD11" s="3">
        <f t="shared" si="75"/>
        <v>21</v>
      </c>
      <c r="AE11" s="166">
        <v>7</v>
      </c>
      <c r="AF11" s="3">
        <f t="shared" si="11"/>
        <v>0</v>
      </c>
      <c r="AG11" s="3">
        <f t="shared" si="76"/>
        <v>21</v>
      </c>
      <c r="AH11" s="165">
        <v>7</v>
      </c>
      <c r="AI11" s="3">
        <f t="shared" si="12"/>
        <v>0</v>
      </c>
      <c r="AJ11" s="3">
        <f t="shared" si="77"/>
        <v>21</v>
      </c>
      <c r="AK11" s="164">
        <v>7</v>
      </c>
      <c r="AL11" s="3">
        <f t="shared" si="13"/>
        <v>0</v>
      </c>
      <c r="AM11" s="3">
        <f t="shared" si="78"/>
        <v>21</v>
      </c>
      <c r="AN11" s="162">
        <v>7</v>
      </c>
      <c r="AO11" s="3">
        <f t="shared" si="14"/>
        <v>0</v>
      </c>
      <c r="AP11" s="3">
        <f t="shared" si="79"/>
        <v>21</v>
      </c>
      <c r="AQ11" s="161">
        <v>7</v>
      </c>
      <c r="AR11" s="3">
        <f t="shared" si="15"/>
        <v>0</v>
      </c>
      <c r="AS11" s="3">
        <f t="shared" si="80"/>
        <v>21</v>
      </c>
      <c r="AT11" s="160">
        <v>7</v>
      </c>
      <c r="AU11" s="3">
        <f t="shared" si="16"/>
        <v>0</v>
      </c>
      <c r="AV11" s="3">
        <f t="shared" si="81"/>
        <v>21</v>
      </c>
      <c r="AW11" s="159">
        <v>7</v>
      </c>
      <c r="AX11" s="3">
        <f t="shared" si="17"/>
        <v>0</v>
      </c>
      <c r="AY11" s="3">
        <f t="shared" si="82"/>
        <v>21</v>
      </c>
      <c r="AZ11" s="150">
        <v>7</v>
      </c>
      <c r="BA11" s="3">
        <f t="shared" si="18"/>
        <v>0</v>
      </c>
      <c r="BB11" s="3">
        <f t="shared" si="83"/>
        <v>21</v>
      </c>
      <c r="BC11" s="149">
        <v>7</v>
      </c>
      <c r="BD11" s="3">
        <f t="shared" si="19"/>
        <v>0</v>
      </c>
      <c r="BE11" s="3">
        <f t="shared" si="84"/>
        <v>21</v>
      </c>
      <c r="BF11" s="147">
        <v>7</v>
      </c>
      <c r="BG11" s="3">
        <f t="shared" si="20"/>
        <v>0</v>
      </c>
      <c r="BH11" s="3">
        <f t="shared" si="85"/>
        <v>21</v>
      </c>
      <c r="BI11" s="146">
        <v>7</v>
      </c>
      <c r="BJ11" s="3">
        <f t="shared" si="21"/>
        <v>0</v>
      </c>
      <c r="BK11" s="3">
        <f t="shared" si="86"/>
        <v>21</v>
      </c>
      <c r="BL11" s="145">
        <v>7</v>
      </c>
      <c r="BM11" s="3">
        <f t="shared" si="22"/>
        <v>0</v>
      </c>
      <c r="BN11" s="3">
        <f t="shared" si="87"/>
        <v>21</v>
      </c>
      <c r="BO11" s="144">
        <v>7</v>
      </c>
      <c r="BP11" s="3">
        <f t="shared" si="23"/>
        <v>0</v>
      </c>
      <c r="BQ11" s="79">
        <f t="shared" si="88"/>
        <v>21</v>
      </c>
      <c r="BR11" s="142">
        <v>7</v>
      </c>
      <c r="BS11" s="3">
        <f t="shared" si="24"/>
        <v>0</v>
      </c>
      <c r="BT11" s="3">
        <f t="shared" si="89"/>
        <v>21</v>
      </c>
      <c r="BU11" s="132">
        <v>7</v>
      </c>
      <c r="BV11" s="154">
        <f t="shared" si="25"/>
        <v>0</v>
      </c>
      <c r="BW11" s="57">
        <f t="shared" si="90"/>
        <v>21</v>
      </c>
      <c r="BX11" s="129">
        <v>7</v>
      </c>
      <c r="BY11" s="52">
        <f t="shared" si="26"/>
        <v>0</v>
      </c>
      <c r="BZ11" s="57">
        <f t="shared" si="91"/>
        <v>21</v>
      </c>
      <c r="CA11" s="128">
        <v>7</v>
      </c>
      <c r="CB11" s="57">
        <f t="shared" si="27"/>
        <v>0</v>
      </c>
      <c r="CC11" s="52">
        <f t="shared" si="28"/>
        <v>21</v>
      </c>
      <c r="CD11" s="123">
        <v>7</v>
      </c>
      <c r="CE11" s="57">
        <f t="shared" si="29"/>
        <v>0</v>
      </c>
      <c r="CF11" s="57">
        <f t="shared" si="92"/>
        <v>21</v>
      </c>
      <c r="CG11" s="122">
        <v>7</v>
      </c>
      <c r="CH11" s="52">
        <f t="shared" si="30"/>
        <v>0</v>
      </c>
      <c r="CI11" s="52">
        <f t="shared" si="93"/>
        <v>21</v>
      </c>
      <c r="CJ11" s="119">
        <v>7</v>
      </c>
      <c r="CK11" s="57">
        <f t="shared" si="31"/>
        <v>0</v>
      </c>
      <c r="CL11" s="57">
        <f t="shared" si="94"/>
        <v>21</v>
      </c>
      <c r="CM11" s="118">
        <v>7</v>
      </c>
      <c r="CN11" s="57">
        <f t="shared" si="32"/>
        <v>0</v>
      </c>
      <c r="CO11" s="57">
        <f t="shared" si="33"/>
        <v>21</v>
      </c>
      <c r="CP11" s="117">
        <v>7</v>
      </c>
      <c r="CQ11" s="57">
        <f t="shared" si="34"/>
        <v>0</v>
      </c>
      <c r="CR11" s="57">
        <f t="shared" si="95"/>
        <v>21</v>
      </c>
      <c r="CS11" s="116">
        <v>7</v>
      </c>
      <c r="CT11" s="52">
        <f t="shared" si="35"/>
        <v>0</v>
      </c>
      <c r="CU11" s="52">
        <f t="shared" si="96"/>
        <v>21</v>
      </c>
      <c r="CV11" s="115">
        <v>7</v>
      </c>
      <c r="CW11" s="52">
        <f t="shared" si="36"/>
        <v>0</v>
      </c>
      <c r="CX11" s="57">
        <f t="shared" si="97"/>
        <v>21</v>
      </c>
      <c r="CY11" s="114">
        <v>7</v>
      </c>
      <c r="CZ11" s="57">
        <f t="shared" si="37"/>
        <v>0</v>
      </c>
      <c r="DA11" s="52">
        <f t="shared" si="98"/>
        <v>21</v>
      </c>
      <c r="DB11" s="113">
        <v>7</v>
      </c>
      <c r="DC11" s="52">
        <f t="shared" si="38"/>
        <v>0</v>
      </c>
      <c r="DD11" s="57">
        <f t="shared" si="99"/>
        <v>21</v>
      </c>
      <c r="DE11" s="104">
        <v>7</v>
      </c>
      <c r="DF11" s="57">
        <f t="shared" si="39"/>
        <v>0</v>
      </c>
      <c r="DG11" s="57">
        <f t="shared" si="100"/>
        <v>21</v>
      </c>
      <c r="DH11" s="97">
        <v>7</v>
      </c>
      <c r="DI11" s="57">
        <f t="shared" si="40"/>
        <v>0</v>
      </c>
      <c r="DJ11" s="52">
        <f t="shared" si="101"/>
        <v>21</v>
      </c>
      <c r="DK11" s="96">
        <v>7</v>
      </c>
      <c r="DL11" s="52">
        <f t="shared" si="41"/>
        <v>0</v>
      </c>
      <c r="DM11" s="52">
        <f t="shared" si="102"/>
        <v>21</v>
      </c>
      <c r="DN11" s="95">
        <v>7</v>
      </c>
      <c r="DO11" s="52">
        <f t="shared" si="42"/>
        <v>0</v>
      </c>
      <c r="DP11" s="52">
        <f t="shared" si="103"/>
        <v>21</v>
      </c>
      <c r="DQ11" s="94">
        <v>7</v>
      </c>
      <c r="DR11" s="52">
        <f t="shared" si="43"/>
        <v>0</v>
      </c>
      <c r="DS11" s="52">
        <f t="shared" si="104"/>
        <v>21</v>
      </c>
      <c r="DT11" s="87">
        <v>7</v>
      </c>
      <c r="DU11" s="57">
        <f t="shared" si="44"/>
        <v>0</v>
      </c>
      <c r="DV11" s="57">
        <f t="shared" si="105"/>
        <v>21</v>
      </c>
      <c r="DW11" s="86">
        <v>7</v>
      </c>
      <c r="DX11" s="52">
        <f t="shared" si="45"/>
        <v>0</v>
      </c>
      <c r="DY11" s="52">
        <f t="shared" si="106"/>
        <v>21</v>
      </c>
      <c r="DZ11" s="85">
        <v>7</v>
      </c>
      <c r="EA11" s="52">
        <f t="shared" si="46"/>
        <v>0</v>
      </c>
      <c r="EB11" s="57">
        <f t="shared" si="107"/>
        <v>21</v>
      </c>
      <c r="EC11" s="84">
        <v>7</v>
      </c>
      <c r="ED11" s="57">
        <f t="shared" si="47"/>
        <v>0</v>
      </c>
      <c r="EE11" s="57">
        <f t="shared" si="48"/>
        <v>21</v>
      </c>
      <c r="EF11" s="81">
        <v>7</v>
      </c>
      <c r="EG11" s="52">
        <f t="shared" si="2"/>
        <v>0</v>
      </c>
      <c r="EH11" s="57">
        <f t="shared" si="108"/>
        <v>21</v>
      </c>
      <c r="EI11" s="83">
        <v>7</v>
      </c>
      <c r="EJ11" s="52">
        <f t="shared" si="49"/>
        <v>0</v>
      </c>
      <c r="EK11" s="57">
        <f t="shared" si="109"/>
        <v>21</v>
      </c>
      <c r="EL11" s="74">
        <v>7</v>
      </c>
      <c r="EM11" s="52">
        <f t="shared" si="50"/>
        <v>0</v>
      </c>
      <c r="EN11" s="57">
        <f t="shared" si="110"/>
        <v>21</v>
      </c>
      <c r="EO11" s="70">
        <v>7</v>
      </c>
      <c r="EP11" s="57">
        <f t="shared" si="51"/>
        <v>0</v>
      </c>
      <c r="EQ11" s="57">
        <f t="shared" si="111"/>
        <v>21</v>
      </c>
      <c r="ER11" s="67">
        <v>7</v>
      </c>
      <c r="ES11" s="57">
        <f t="shared" si="52"/>
        <v>0</v>
      </c>
      <c r="ET11" s="57">
        <f t="shared" si="112"/>
        <v>21</v>
      </c>
      <c r="EU11" s="64">
        <v>7</v>
      </c>
      <c r="EV11" s="64">
        <f t="shared" si="53"/>
        <v>0</v>
      </c>
      <c r="EW11" s="57">
        <f t="shared" si="113"/>
        <v>21</v>
      </c>
      <c r="EX11" s="63">
        <v>7</v>
      </c>
      <c r="EY11" s="63">
        <f t="shared" si="54"/>
        <v>0</v>
      </c>
      <c r="EZ11" s="52">
        <f t="shared" si="114"/>
        <v>21</v>
      </c>
      <c r="FA11" s="62">
        <v>7</v>
      </c>
      <c r="FB11" s="62">
        <f t="shared" si="55"/>
        <v>0</v>
      </c>
      <c r="FC11" s="52">
        <f t="shared" si="115"/>
        <v>21</v>
      </c>
      <c r="FD11" s="59">
        <v>7</v>
      </c>
      <c r="FE11" s="59">
        <f t="shared" si="56"/>
        <v>0</v>
      </c>
      <c r="FF11" s="52">
        <f t="shared" si="116"/>
        <v>21</v>
      </c>
      <c r="FG11" s="50">
        <v>7</v>
      </c>
      <c r="FH11" s="52">
        <f t="shared" si="57"/>
        <v>0</v>
      </c>
      <c r="FI11" s="57">
        <f t="shared" si="117"/>
        <v>21</v>
      </c>
      <c r="FJ11" s="2">
        <v>7</v>
      </c>
      <c r="FK11" s="2">
        <f t="shared" si="3"/>
        <v>0</v>
      </c>
      <c r="FL11" s="2">
        <f t="shared" si="118"/>
        <v>21</v>
      </c>
      <c r="FM11" s="46">
        <v>7</v>
      </c>
      <c r="FN11" s="102">
        <f t="shared" si="58"/>
        <v>0</v>
      </c>
      <c r="FO11" s="102">
        <f t="shared" si="119"/>
        <v>22</v>
      </c>
      <c r="FP11" s="105">
        <v>7</v>
      </c>
      <c r="FQ11" s="105">
        <f t="shared" si="59"/>
        <v>0</v>
      </c>
      <c r="FR11" s="105">
        <f t="shared" si="120"/>
        <v>22</v>
      </c>
      <c r="FS11" s="106">
        <v>7</v>
      </c>
      <c r="FT11" s="106">
        <f t="shared" si="60"/>
        <v>0</v>
      </c>
      <c r="FU11" s="106">
        <f t="shared" si="121"/>
        <v>22</v>
      </c>
      <c r="FV11" s="107">
        <v>7</v>
      </c>
      <c r="FW11" s="33">
        <f t="shared" si="4"/>
        <v>0</v>
      </c>
      <c r="FX11" s="33">
        <f t="shared" si="122"/>
        <v>22</v>
      </c>
      <c r="FY11" s="108">
        <v>7</v>
      </c>
      <c r="FZ11" s="109">
        <f t="shared" si="61"/>
        <v>0</v>
      </c>
      <c r="GA11" s="109">
        <f t="shared" si="123"/>
        <v>22</v>
      </c>
      <c r="GB11" s="110">
        <v>7</v>
      </c>
      <c r="GC11" s="79">
        <v>0</v>
      </c>
      <c r="GD11" s="79">
        <f t="shared" si="124"/>
        <v>22</v>
      </c>
      <c r="GE11" s="111">
        <v>7</v>
      </c>
      <c r="GF11" s="111"/>
      <c r="GH11">
        <v>11</v>
      </c>
      <c r="GI11">
        <f t="shared" si="125"/>
        <v>1</v>
      </c>
      <c r="GK11" s="121">
        <f t="shared" si="130"/>
        <v>1.4285714285714286</v>
      </c>
      <c r="GM11" s="3">
        <f t="shared" si="62"/>
        <v>0</v>
      </c>
      <c r="GS11" s="3">
        <f t="shared" si="63"/>
        <v>7</v>
      </c>
      <c r="GT11" s="3">
        <f t="shared" si="126"/>
        <v>21</v>
      </c>
      <c r="GU11" s="3">
        <f t="shared" si="64"/>
        <v>7</v>
      </c>
      <c r="GV11" s="3">
        <f t="shared" si="127"/>
        <v>21</v>
      </c>
      <c r="GW11" s="3">
        <f t="shared" si="65"/>
        <v>7</v>
      </c>
      <c r="GX11" s="3">
        <f t="shared" si="128"/>
        <v>21</v>
      </c>
      <c r="GY11" s="3">
        <f t="shared" si="66"/>
        <v>7</v>
      </c>
      <c r="GZ11" s="3">
        <f t="shared" si="129"/>
        <v>21</v>
      </c>
    </row>
    <row r="12" spans="1:213">
      <c r="B12" s="7">
        <v>43910</v>
      </c>
      <c r="C12" s="141">
        <f t="shared" si="67"/>
        <v>25</v>
      </c>
      <c r="D12" s="140">
        <v>7</v>
      </c>
      <c r="E12" s="141">
        <f t="shared" si="68"/>
        <v>30</v>
      </c>
      <c r="F12">
        <v>0</v>
      </c>
      <c r="G12" s="140">
        <v>9</v>
      </c>
      <c r="H12" s="148">
        <f t="shared" si="69"/>
        <v>30</v>
      </c>
      <c r="I12">
        <v>0</v>
      </c>
      <c r="J12" s="148">
        <f t="shared" si="5"/>
        <v>9</v>
      </c>
      <c r="K12" s="148">
        <f t="shared" si="70"/>
        <v>30</v>
      </c>
      <c r="L12" s="3">
        <f t="shared" si="0"/>
        <v>0</v>
      </c>
      <c r="M12">
        <v>9</v>
      </c>
      <c r="N12" s="101"/>
      <c r="O12" s="52">
        <f t="shared" si="6"/>
        <v>30</v>
      </c>
      <c r="P12">
        <v>9</v>
      </c>
      <c r="Q12" s="3">
        <f t="shared" si="1"/>
        <v>0</v>
      </c>
      <c r="R12" s="3">
        <f t="shared" si="71"/>
        <v>30</v>
      </c>
      <c r="S12" s="172">
        <v>9</v>
      </c>
      <c r="T12" s="3">
        <f t="shared" si="7"/>
        <v>0</v>
      </c>
      <c r="U12" s="3">
        <f t="shared" si="72"/>
        <v>30</v>
      </c>
      <c r="V12" s="173">
        <v>9</v>
      </c>
      <c r="W12" s="3">
        <f t="shared" si="8"/>
        <v>0</v>
      </c>
      <c r="X12" s="3">
        <f t="shared" si="73"/>
        <v>30</v>
      </c>
      <c r="Y12" s="170">
        <v>9</v>
      </c>
      <c r="Z12" s="3">
        <f t="shared" si="9"/>
        <v>0</v>
      </c>
      <c r="AA12" s="3">
        <f t="shared" si="74"/>
        <v>30</v>
      </c>
      <c r="AB12" s="171">
        <v>9</v>
      </c>
      <c r="AC12" s="3">
        <f t="shared" si="10"/>
        <v>0</v>
      </c>
      <c r="AD12" s="3">
        <f t="shared" si="75"/>
        <v>30</v>
      </c>
      <c r="AE12" s="166">
        <v>9</v>
      </c>
      <c r="AF12" s="3">
        <f t="shared" si="11"/>
        <v>0</v>
      </c>
      <c r="AG12" s="3">
        <f t="shared" si="76"/>
        <v>30</v>
      </c>
      <c r="AH12" s="165">
        <v>9</v>
      </c>
      <c r="AI12" s="3">
        <f t="shared" si="12"/>
        <v>0</v>
      </c>
      <c r="AJ12" s="3">
        <f t="shared" si="77"/>
        <v>30</v>
      </c>
      <c r="AK12" s="164">
        <v>9</v>
      </c>
      <c r="AL12" s="3">
        <f t="shared" si="13"/>
        <v>0</v>
      </c>
      <c r="AM12" s="3">
        <f t="shared" si="78"/>
        <v>30</v>
      </c>
      <c r="AN12" s="162">
        <v>9</v>
      </c>
      <c r="AO12" s="3">
        <f t="shared" si="14"/>
        <v>0</v>
      </c>
      <c r="AP12" s="3">
        <f t="shared" si="79"/>
        <v>30</v>
      </c>
      <c r="AQ12" s="161">
        <v>9</v>
      </c>
      <c r="AR12" s="3">
        <f t="shared" si="15"/>
        <v>0</v>
      </c>
      <c r="AS12" s="3">
        <f t="shared" si="80"/>
        <v>30</v>
      </c>
      <c r="AT12" s="160">
        <v>9</v>
      </c>
      <c r="AU12" s="3">
        <f t="shared" si="16"/>
        <v>0</v>
      </c>
      <c r="AV12" s="3">
        <f t="shared" si="81"/>
        <v>30</v>
      </c>
      <c r="AW12" s="159">
        <v>9</v>
      </c>
      <c r="AX12" s="3">
        <f t="shared" si="17"/>
        <v>0</v>
      </c>
      <c r="AY12" s="3">
        <f t="shared" si="82"/>
        <v>30</v>
      </c>
      <c r="AZ12" s="150">
        <v>9</v>
      </c>
      <c r="BA12" s="3">
        <f t="shared" si="18"/>
        <v>0</v>
      </c>
      <c r="BB12" s="3">
        <f t="shared" si="83"/>
        <v>30</v>
      </c>
      <c r="BC12" s="149">
        <v>9</v>
      </c>
      <c r="BD12" s="3">
        <f t="shared" si="19"/>
        <v>0</v>
      </c>
      <c r="BE12" s="3">
        <f t="shared" si="84"/>
        <v>30</v>
      </c>
      <c r="BF12" s="147">
        <v>9</v>
      </c>
      <c r="BG12" s="3">
        <f t="shared" si="20"/>
        <v>0</v>
      </c>
      <c r="BH12" s="3">
        <f t="shared" si="85"/>
        <v>30</v>
      </c>
      <c r="BI12" s="146">
        <v>9</v>
      </c>
      <c r="BJ12" s="3">
        <f t="shared" si="21"/>
        <v>0</v>
      </c>
      <c r="BK12" s="3">
        <f t="shared" si="86"/>
        <v>30</v>
      </c>
      <c r="BL12" s="145">
        <v>9</v>
      </c>
      <c r="BM12" s="3">
        <f t="shared" si="22"/>
        <v>0</v>
      </c>
      <c r="BN12" s="3">
        <f t="shared" si="87"/>
        <v>30</v>
      </c>
      <c r="BO12" s="144">
        <v>9</v>
      </c>
      <c r="BP12" s="3">
        <f t="shared" si="23"/>
        <v>0</v>
      </c>
      <c r="BQ12" s="79">
        <f t="shared" si="88"/>
        <v>30</v>
      </c>
      <c r="BR12" s="142">
        <v>9</v>
      </c>
      <c r="BS12" s="3">
        <f t="shared" si="24"/>
        <v>0</v>
      </c>
      <c r="BT12" s="3">
        <f t="shared" si="89"/>
        <v>30</v>
      </c>
      <c r="BU12" s="132">
        <v>9</v>
      </c>
      <c r="BV12" s="154">
        <f t="shared" si="25"/>
        <v>0</v>
      </c>
      <c r="BW12" s="57">
        <f t="shared" si="90"/>
        <v>30</v>
      </c>
      <c r="BX12" s="129">
        <v>9</v>
      </c>
      <c r="BY12" s="52">
        <f t="shared" si="26"/>
        <v>0</v>
      </c>
      <c r="BZ12" s="57">
        <f t="shared" si="91"/>
        <v>30</v>
      </c>
      <c r="CA12" s="128">
        <v>9</v>
      </c>
      <c r="CB12" s="57">
        <f t="shared" si="27"/>
        <v>0</v>
      </c>
      <c r="CC12" s="52">
        <f t="shared" si="28"/>
        <v>30</v>
      </c>
      <c r="CD12" s="123">
        <v>9</v>
      </c>
      <c r="CE12" s="57">
        <f t="shared" si="29"/>
        <v>0</v>
      </c>
      <c r="CF12" s="57">
        <f t="shared" si="92"/>
        <v>30</v>
      </c>
      <c r="CG12" s="122">
        <v>9</v>
      </c>
      <c r="CH12" s="52">
        <f t="shared" si="30"/>
        <v>0</v>
      </c>
      <c r="CI12" s="52">
        <f t="shared" si="93"/>
        <v>30</v>
      </c>
      <c r="CJ12" s="119">
        <v>9</v>
      </c>
      <c r="CK12" s="57">
        <f t="shared" si="31"/>
        <v>0</v>
      </c>
      <c r="CL12" s="57">
        <f t="shared" si="94"/>
        <v>30</v>
      </c>
      <c r="CM12" s="118">
        <v>9</v>
      </c>
      <c r="CN12" s="57">
        <f t="shared" si="32"/>
        <v>0</v>
      </c>
      <c r="CO12" s="57">
        <f t="shared" si="33"/>
        <v>30</v>
      </c>
      <c r="CP12" s="117">
        <v>9</v>
      </c>
      <c r="CQ12" s="57">
        <f t="shared" si="34"/>
        <v>0</v>
      </c>
      <c r="CR12" s="57">
        <f t="shared" si="95"/>
        <v>30</v>
      </c>
      <c r="CS12" s="116">
        <v>9</v>
      </c>
      <c r="CT12" s="52">
        <f t="shared" si="35"/>
        <v>0</v>
      </c>
      <c r="CU12" s="52">
        <f t="shared" si="96"/>
        <v>30</v>
      </c>
      <c r="CV12" s="115">
        <v>9</v>
      </c>
      <c r="CW12" s="52">
        <f t="shared" si="36"/>
        <v>0</v>
      </c>
      <c r="CX12" s="57">
        <f t="shared" si="97"/>
        <v>30</v>
      </c>
      <c r="CY12" s="114">
        <v>9</v>
      </c>
      <c r="CZ12" s="57">
        <f t="shared" si="37"/>
        <v>0</v>
      </c>
      <c r="DA12" s="52">
        <f t="shared" si="98"/>
        <v>30</v>
      </c>
      <c r="DB12" s="113">
        <v>9</v>
      </c>
      <c r="DC12" s="52">
        <f t="shared" si="38"/>
        <v>0</v>
      </c>
      <c r="DD12" s="57">
        <f t="shared" si="99"/>
        <v>30</v>
      </c>
      <c r="DE12" s="104">
        <v>9</v>
      </c>
      <c r="DF12" s="57">
        <f t="shared" si="39"/>
        <v>0</v>
      </c>
      <c r="DG12" s="57">
        <f t="shared" si="100"/>
        <v>30</v>
      </c>
      <c r="DH12" s="97">
        <v>9</v>
      </c>
      <c r="DI12" s="57">
        <f t="shared" si="40"/>
        <v>0</v>
      </c>
      <c r="DJ12" s="52">
        <f t="shared" si="101"/>
        <v>30</v>
      </c>
      <c r="DK12" s="96">
        <v>9</v>
      </c>
      <c r="DL12" s="52">
        <f t="shared" si="41"/>
        <v>0</v>
      </c>
      <c r="DM12" s="52">
        <f t="shared" si="102"/>
        <v>30</v>
      </c>
      <c r="DN12" s="95">
        <v>9</v>
      </c>
      <c r="DO12" s="52">
        <f t="shared" si="42"/>
        <v>0</v>
      </c>
      <c r="DP12" s="52">
        <f t="shared" si="103"/>
        <v>30</v>
      </c>
      <c r="DQ12" s="94">
        <v>9</v>
      </c>
      <c r="DR12" s="52">
        <f t="shared" si="43"/>
        <v>0</v>
      </c>
      <c r="DS12" s="52">
        <f t="shared" si="104"/>
        <v>30</v>
      </c>
      <c r="DT12" s="87">
        <v>9</v>
      </c>
      <c r="DU12" s="57">
        <f t="shared" si="44"/>
        <v>0</v>
      </c>
      <c r="DV12" s="57">
        <f t="shared" si="105"/>
        <v>30</v>
      </c>
      <c r="DW12" s="86">
        <v>9</v>
      </c>
      <c r="DX12" s="52">
        <f t="shared" si="45"/>
        <v>0</v>
      </c>
      <c r="DY12" s="52">
        <f t="shared" si="106"/>
        <v>30</v>
      </c>
      <c r="DZ12" s="85">
        <v>9</v>
      </c>
      <c r="EA12" s="52">
        <f t="shared" si="46"/>
        <v>0</v>
      </c>
      <c r="EB12" s="57">
        <f t="shared" si="107"/>
        <v>30</v>
      </c>
      <c r="EC12" s="84">
        <v>9</v>
      </c>
      <c r="ED12" s="57">
        <f t="shared" si="47"/>
        <v>0</v>
      </c>
      <c r="EE12" s="57">
        <f t="shared" si="48"/>
        <v>30</v>
      </c>
      <c r="EF12" s="81">
        <v>9</v>
      </c>
      <c r="EG12" s="52">
        <f t="shared" si="2"/>
        <v>0</v>
      </c>
      <c r="EH12" s="57">
        <f t="shared" si="108"/>
        <v>30</v>
      </c>
      <c r="EI12" s="83">
        <v>9</v>
      </c>
      <c r="EJ12" s="52">
        <f t="shared" si="49"/>
        <v>0</v>
      </c>
      <c r="EK12" s="57">
        <f t="shared" si="109"/>
        <v>30</v>
      </c>
      <c r="EL12" s="74">
        <v>9</v>
      </c>
      <c r="EM12" s="52">
        <f t="shared" si="50"/>
        <v>-1</v>
      </c>
      <c r="EN12" s="57">
        <f t="shared" si="110"/>
        <v>31</v>
      </c>
      <c r="EO12" s="70">
        <v>10</v>
      </c>
      <c r="EP12" s="57">
        <f t="shared" si="51"/>
        <v>0</v>
      </c>
      <c r="EQ12" s="57">
        <f t="shared" si="111"/>
        <v>31</v>
      </c>
      <c r="ER12" s="67">
        <v>10</v>
      </c>
      <c r="ES12" s="57">
        <f t="shared" si="52"/>
        <v>0</v>
      </c>
      <c r="ET12" s="57">
        <f t="shared" si="112"/>
        <v>31</v>
      </c>
      <c r="EU12" s="64">
        <v>10</v>
      </c>
      <c r="EV12" s="64">
        <f t="shared" si="53"/>
        <v>0</v>
      </c>
      <c r="EW12" s="57">
        <f t="shared" si="113"/>
        <v>31</v>
      </c>
      <c r="EX12" s="63">
        <v>10</v>
      </c>
      <c r="EY12" s="63">
        <f t="shared" si="54"/>
        <v>0</v>
      </c>
      <c r="EZ12" s="52">
        <f t="shared" si="114"/>
        <v>31</v>
      </c>
      <c r="FA12" s="62">
        <v>10</v>
      </c>
      <c r="FB12" s="62">
        <f t="shared" si="55"/>
        <v>0</v>
      </c>
      <c r="FC12" s="52">
        <f t="shared" si="115"/>
        <v>31</v>
      </c>
      <c r="FD12" s="59">
        <v>10</v>
      </c>
      <c r="FE12" s="59">
        <f t="shared" si="56"/>
        <v>0</v>
      </c>
      <c r="FF12" s="52">
        <f t="shared" si="116"/>
        <v>31</v>
      </c>
      <c r="FG12" s="50">
        <v>10</v>
      </c>
      <c r="FH12" s="52">
        <f t="shared" si="57"/>
        <v>0</v>
      </c>
      <c r="FI12" s="57">
        <f t="shared" si="117"/>
        <v>31</v>
      </c>
      <c r="FJ12" s="2">
        <v>10</v>
      </c>
      <c r="FK12" s="2">
        <f t="shared" si="3"/>
        <v>0</v>
      </c>
      <c r="FL12" s="2">
        <f t="shared" si="118"/>
        <v>31</v>
      </c>
      <c r="FM12" s="46">
        <v>10</v>
      </c>
      <c r="FN12" s="102">
        <f t="shared" si="58"/>
        <v>0</v>
      </c>
      <c r="FO12" s="102">
        <f t="shared" si="119"/>
        <v>32</v>
      </c>
      <c r="FP12" s="105">
        <v>10</v>
      </c>
      <c r="FQ12" s="105">
        <f t="shared" si="59"/>
        <v>0</v>
      </c>
      <c r="FR12" s="105">
        <f t="shared" si="120"/>
        <v>32</v>
      </c>
      <c r="FS12" s="106">
        <v>10</v>
      </c>
      <c r="FT12" s="106">
        <f t="shared" si="60"/>
        <v>0</v>
      </c>
      <c r="FU12" s="106">
        <f t="shared" si="121"/>
        <v>32</v>
      </c>
      <c r="FV12" s="107">
        <v>10</v>
      </c>
      <c r="FW12" s="33">
        <f t="shared" si="4"/>
        <v>0</v>
      </c>
      <c r="FX12" s="33">
        <f t="shared" si="122"/>
        <v>32</v>
      </c>
      <c r="FY12" s="108">
        <v>10</v>
      </c>
      <c r="FZ12" s="109">
        <f t="shared" si="61"/>
        <v>0</v>
      </c>
      <c r="GA12" s="109">
        <f t="shared" si="123"/>
        <v>32</v>
      </c>
      <c r="GB12" s="110">
        <v>10</v>
      </c>
      <c r="GC12" s="79">
        <v>0</v>
      </c>
      <c r="GD12" s="79">
        <f t="shared" si="124"/>
        <v>32</v>
      </c>
      <c r="GE12" s="111">
        <v>10</v>
      </c>
      <c r="GF12" s="111"/>
      <c r="GH12">
        <v>16</v>
      </c>
      <c r="GI12">
        <f t="shared" si="125"/>
        <v>5</v>
      </c>
      <c r="GK12" s="121">
        <f t="shared" si="130"/>
        <v>2.1428571428571428</v>
      </c>
      <c r="GM12" s="3">
        <f t="shared" si="62"/>
        <v>0</v>
      </c>
      <c r="GS12" s="3">
        <f t="shared" si="63"/>
        <v>9</v>
      </c>
      <c r="GT12" s="3">
        <f t="shared" si="126"/>
        <v>30</v>
      </c>
      <c r="GU12" s="3">
        <f t="shared" si="64"/>
        <v>9</v>
      </c>
      <c r="GV12" s="3">
        <f t="shared" si="127"/>
        <v>30</v>
      </c>
      <c r="GW12" s="3">
        <f t="shared" si="65"/>
        <v>9</v>
      </c>
      <c r="GX12" s="3">
        <f t="shared" si="128"/>
        <v>30</v>
      </c>
      <c r="GY12" s="3">
        <f t="shared" si="66"/>
        <v>9</v>
      </c>
      <c r="GZ12" s="3">
        <f t="shared" si="129"/>
        <v>30</v>
      </c>
    </row>
    <row r="13" spans="1:213">
      <c r="B13" s="7">
        <v>43911</v>
      </c>
      <c r="C13" s="141">
        <f t="shared" si="67"/>
        <v>34</v>
      </c>
      <c r="D13" s="140">
        <v>9</v>
      </c>
      <c r="E13" s="141">
        <f t="shared" si="68"/>
        <v>38</v>
      </c>
      <c r="F13">
        <v>0</v>
      </c>
      <c r="G13" s="140">
        <v>8</v>
      </c>
      <c r="H13" s="148">
        <f t="shared" si="69"/>
        <v>38</v>
      </c>
      <c r="I13">
        <v>0</v>
      </c>
      <c r="J13" s="148">
        <f t="shared" si="5"/>
        <v>8</v>
      </c>
      <c r="K13" s="148">
        <f t="shared" si="70"/>
        <v>38</v>
      </c>
      <c r="L13" s="3">
        <f t="shared" si="0"/>
        <v>0</v>
      </c>
      <c r="M13">
        <v>8</v>
      </c>
      <c r="N13" s="101"/>
      <c r="O13" s="52">
        <f t="shared" si="6"/>
        <v>38</v>
      </c>
      <c r="P13">
        <v>8</v>
      </c>
      <c r="Q13" s="3">
        <f t="shared" si="1"/>
        <v>0</v>
      </c>
      <c r="R13" s="3">
        <f t="shared" si="71"/>
        <v>38</v>
      </c>
      <c r="S13" s="172">
        <v>8</v>
      </c>
      <c r="T13" s="3">
        <f t="shared" si="7"/>
        <v>0</v>
      </c>
      <c r="U13" s="3">
        <f t="shared" si="72"/>
        <v>38</v>
      </c>
      <c r="V13" s="173">
        <v>8</v>
      </c>
      <c r="W13" s="3">
        <f t="shared" si="8"/>
        <v>0</v>
      </c>
      <c r="X13" s="3">
        <f t="shared" si="73"/>
        <v>38</v>
      </c>
      <c r="Y13" s="170">
        <v>8</v>
      </c>
      <c r="Z13" s="3">
        <f t="shared" si="9"/>
        <v>0</v>
      </c>
      <c r="AA13" s="3">
        <f t="shared" si="74"/>
        <v>38</v>
      </c>
      <c r="AB13" s="171">
        <v>8</v>
      </c>
      <c r="AC13" s="3">
        <f t="shared" si="10"/>
        <v>0</v>
      </c>
      <c r="AD13" s="3">
        <f t="shared" si="75"/>
        <v>38</v>
      </c>
      <c r="AE13" s="166">
        <v>8</v>
      </c>
      <c r="AF13" s="3">
        <f t="shared" si="11"/>
        <v>0</v>
      </c>
      <c r="AG13" s="3">
        <f t="shared" si="76"/>
        <v>38</v>
      </c>
      <c r="AH13" s="165">
        <v>8</v>
      </c>
      <c r="AI13" s="3">
        <f t="shared" si="12"/>
        <v>0</v>
      </c>
      <c r="AJ13" s="3">
        <f t="shared" si="77"/>
        <v>38</v>
      </c>
      <c r="AK13" s="164">
        <v>8</v>
      </c>
      <c r="AL13" s="3">
        <f t="shared" si="13"/>
        <v>0</v>
      </c>
      <c r="AM13" s="3">
        <f t="shared" si="78"/>
        <v>38</v>
      </c>
      <c r="AN13" s="162">
        <v>8</v>
      </c>
      <c r="AO13" s="3">
        <f t="shared" si="14"/>
        <v>0</v>
      </c>
      <c r="AP13" s="3">
        <f t="shared" si="79"/>
        <v>38</v>
      </c>
      <c r="AQ13" s="161">
        <v>8</v>
      </c>
      <c r="AR13" s="3">
        <f t="shared" si="15"/>
        <v>0</v>
      </c>
      <c r="AS13" s="3">
        <f t="shared" si="80"/>
        <v>38</v>
      </c>
      <c r="AT13" s="160">
        <v>8</v>
      </c>
      <c r="AU13" s="3">
        <f t="shared" si="16"/>
        <v>0</v>
      </c>
      <c r="AV13" s="3">
        <f t="shared" si="81"/>
        <v>38</v>
      </c>
      <c r="AW13" s="159">
        <v>8</v>
      </c>
      <c r="AX13" s="3">
        <f t="shared" si="17"/>
        <v>0</v>
      </c>
      <c r="AY13" s="3">
        <f t="shared" si="82"/>
        <v>38</v>
      </c>
      <c r="AZ13" s="150">
        <v>8</v>
      </c>
      <c r="BA13" s="3">
        <f t="shared" si="18"/>
        <v>0</v>
      </c>
      <c r="BB13" s="3">
        <f t="shared" si="83"/>
        <v>38</v>
      </c>
      <c r="BC13" s="149">
        <v>8</v>
      </c>
      <c r="BD13" s="3">
        <f t="shared" si="19"/>
        <v>0</v>
      </c>
      <c r="BE13" s="3">
        <f t="shared" si="84"/>
        <v>38</v>
      </c>
      <c r="BF13" s="147">
        <v>8</v>
      </c>
      <c r="BG13" s="3">
        <f t="shared" si="20"/>
        <v>0</v>
      </c>
      <c r="BH13" s="3">
        <f t="shared" si="85"/>
        <v>38</v>
      </c>
      <c r="BI13" s="146">
        <v>8</v>
      </c>
      <c r="BJ13" s="3">
        <f t="shared" si="21"/>
        <v>0</v>
      </c>
      <c r="BK13" s="3">
        <f t="shared" si="86"/>
        <v>38</v>
      </c>
      <c r="BL13" s="145">
        <v>8</v>
      </c>
      <c r="BM13" s="3">
        <f t="shared" si="22"/>
        <v>0</v>
      </c>
      <c r="BN13" s="3">
        <f t="shared" si="87"/>
        <v>38</v>
      </c>
      <c r="BO13" s="144">
        <v>8</v>
      </c>
      <c r="BP13" s="3">
        <f t="shared" si="23"/>
        <v>0</v>
      </c>
      <c r="BQ13" s="79">
        <f t="shared" si="88"/>
        <v>38</v>
      </c>
      <c r="BR13" s="142">
        <v>8</v>
      </c>
      <c r="BS13" s="3">
        <f t="shared" si="24"/>
        <v>0</v>
      </c>
      <c r="BT13" s="3">
        <f t="shared" si="89"/>
        <v>38</v>
      </c>
      <c r="BU13" s="132">
        <v>8</v>
      </c>
      <c r="BV13" s="154">
        <f t="shared" si="25"/>
        <v>0</v>
      </c>
      <c r="BW13" s="57">
        <f t="shared" si="90"/>
        <v>38</v>
      </c>
      <c r="BX13" s="129">
        <v>8</v>
      </c>
      <c r="BY13" s="52">
        <f t="shared" si="26"/>
        <v>0</v>
      </c>
      <c r="BZ13" s="57">
        <f t="shared" si="91"/>
        <v>38</v>
      </c>
      <c r="CA13" s="128">
        <v>8</v>
      </c>
      <c r="CB13" s="57">
        <f t="shared" si="27"/>
        <v>0</v>
      </c>
      <c r="CC13" s="52">
        <f t="shared" si="28"/>
        <v>38</v>
      </c>
      <c r="CD13" s="123">
        <v>8</v>
      </c>
      <c r="CE13" s="57">
        <f t="shared" si="29"/>
        <v>0</v>
      </c>
      <c r="CF13" s="57">
        <f t="shared" si="92"/>
        <v>38</v>
      </c>
      <c r="CG13" s="122">
        <v>8</v>
      </c>
      <c r="CH13" s="52">
        <f t="shared" si="30"/>
        <v>0</v>
      </c>
      <c r="CI13" s="52">
        <f t="shared" si="93"/>
        <v>38</v>
      </c>
      <c r="CJ13" s="119">
        <v>8</v>
      </c>
      <c r="CK13" s="57">
        <f t="shared" si="31"/>
        <v>0</v>
      </c>
      <c r="CL13" s="57">
        <f t="shared" si="94"/>
        <v>38</v>
      </c>
      <c r="CM13" s="118">
        <v>8</v>
      </c>
      <c r="CN13" s="57">
        <f t="shared" si="32"/>
        <v>0</v>
      </c>
      <c r="CO13" s="57">
        <f t="shared" si="33"/>
        <v>38</v>
      </c>
      <c r="CP13" s="117">
        <v>8</v>
      </c>
      <c r="CQ13" s="57">
        <f t="shared" si="34"/>
        <v>0</v>
      </c>
      <c r="CR13" s="57">
        <f t="shared" si="95"/>
        <v>38</v>
      </c>
      <c r="CS13" s="116">
        <v>8</v>
      </c>
      <c r="CT13" s="52">
        <f t="shared" si="35"/>
        <v>0</v>
      </c>
      <c r="CU13" s="52">
        <f t="shared" si="96"/>
        <v>38</v>
      </c>
      <c r="CV13" s="115">
        <v>8</v>
      </c>
      <c r="CW13" s="52">
        <f t="shared" si="36"/>
        <v>0</v>
      </c>
      <c r="CX13" s="57">
        <f t="shared" si="97"/>
        <v>38</v>
      </c>
      <c r="CY13" s="114">
        <v>8</v>
      </c>
      <c r="CZ13" s="57">
        <f t="shared" si="37"/>
        <v>0</v>
      </c>
      <c r="DA13" s="52">
        <f t="shared" si="98"/>
        <v>38</v>
      </c>
      <c r="DB13" s="113">
        <v>8</v>
      </c>
      <c r="DC13" s="52">
        <f t="shared" si="38"/>
        <v>0</v>
      </c>
      <c r="DD13" s="57">
        <f t="shared" si="99"/>
        <v>38</v>
      </c>
      <c r="DE13" s="104">
        <v>8</v>
      </c>
      <c r="DF13" s="57">
        <f t="shared" si="39"/>
        <v>0</v>
      </c>
      <c r="DG13" s="57">
        <f t="shared" si="100"/>
        <v>38</v>
      </c>
      <c r="DH13" s="97">
        <v>8</v>
      </c>
      <c r="DI13" s="57">
        <f t="shared" si="40"/>
        <v>0</v>
      </c>
      <c r="DJ13" s="52">
        <f t="shared" si="101"/>
        <v>38</v>
      </c>
      <c r="DK13" s="96">
        <v>8</v>
      </c>
      <c r="DL13" s="52">
        <f t="shared" si="41"/>
        <v>0</v>
      </c>
      <c r="DM13" s="52">
        <f t="shared" si="102"/>
        <v>38</v>
      </c>
      <c r="DN13" s="95">
        <v>8</v>
      </c>
      <c r="DO13" s="52">
        <f t="shared" si="42"/>
        <v>0</v>
      </c>
      <c r="DP13" s="52">
        <f t="shared" si="103"/>
        <v>38</v>
      </c>
      <c r="DQ13" s="94">
        <v>8</v>
      </c>
      <c r="DR13" s="52">
        <f t="shared" si="43"/>
        <v>0</v>
      </c>
      <c r="DS13" s="52">
        <f t="shared" si="104"/>
        <v>38</v>
      </c>
      <c r="DT13" s="87">
        <v>8</v>
      </c>
      <c r="DU13" s="57">
        <f t="shared" si="44"/>
        <v>0</v>
      </c>
      <c r="DV13" s="57">
        <f t="shared" si="105"/>
        <v>38</v>
      </c>
      <c r="DW13" s="86">
        <v>8</v>
      </c>
      <c r="DX13" s="52">
        <f t="shared" si="45"/>
        <v>0</v>
      </c>
      <c r="DY13" s="52">
        <f t="shared" si="106"/>
        <v>38</v>
      </c>
      <c r="DZ13" s="85">
        <v>8</v>
      </c>
      <c r="EA13" s="52">
        <f t="shared" si="46"/>
        <v>0</v>
      </c>
      <c r="EB13" s="57">
        <f t="shared" si="107"/>
        <v>38</v>
      </c>
      <c r="EC13" s="84">
        <v>8</v>
      </c>
      <c r="ED13" s="57">
        <f t="shared" si="47"/>
        <v>0</v>
      </c>
      <c r="EE13" s="57">
        <f t="shared" si="48"/>
        <v>38</v>
      </c>
      <c r="EF13" s="81">
        <v>8</v>
      </c>
      <c r="EG13" s="52">
        <f t="shared" si="2"/>
        <v>0</v>
      </c>
      <c r="EH13" s="57">
        <f t="shared" si="108"/>
        <v>38</v>
      </c>
      <c r="EI13" s="83">
        <v>8</v>
      </c>
      <c r="EJ13" s="52">
        <f t="shared" si="49"/>
        <v>0</v>
      </c>
      <c r="EK13" s="57">
        <f t="shared" si="109"/>
        <v>38</v>
      </c>
      <c r="EL13" s="74">
        <v>8</v>
      </c>
      <c r="EM13" s="52">
        <f t="shared" si="50"/>
        <v>1</v>
      </c>
      <c r="EN13" s="57">
        <f t="shared" si="110"/>
        <v>38</v>
      </c>
      <c r="EO13" s="70">
        <v>7</v>
      </c>
      <c r="EP13" s="57">
        <f t="shared" si="51"/>
        <v>0</v>
      </c>
      <c r="EQ13" s="57">
        <f t="shared" si="111"/>
        <v>38</v>
      </c>
      <c r="ER13" s="67">
        <v>7</v>
      </c>
      <c r="ES13" s="57">
        <f t="shared" si="52"/>
        <v>0</v>
      </c>
      <c r="ET13" s="57">
        <f t="shared" si="112"/>
        <v>38</v>
      </c>
      <c r="EU13" s="64">
        <v>7</v>
      </c>
      <c r="EV13" s="64">
        <f t="shared" si="53"/>
        <v>0</v>
      </c>
      <c r="EW13" s="57">
        <f t="shared" si="113"/>
        <v>38</v>
      </c>
      <c r="EX13" s="63">
        <v>7</v>
      </c>
      <c r="EY13" s="63">
        <f t="shared" si="54"/>
        <v>0</v>
      </c>
      <c r="EZ13" s="52">
        <f t="shared" si="114"/>
        <v>38</v>
      </c>
      <c r="FA13" s="62">
        <v>7</v>
      </c>
      <c r="FB13" s="62">
        <f t="shared" si="55"/>
        <v>0</v>
      </c>
      <c r="FC13" s="52">
        <f t="shared" si="115"/>
        <v>38</v>
      </c>
      <c r="FD13" s="59">
        <v>7</v>
      </c>
      <c r="FE13" s="59">
        <f t="shared" si="56"/>
        <v>0</v>
      </c>
      <c r="FF13" s="52">
        <f t="shared" si="116"/>
        <v>38</v>
      </c>
      <c r="FG13" s="50">
        <v>7</v>
      </c>
      <c r="FH13" s="52">
        <f t="shared" si="57"/>
        <v>0</v>
      </c>
      <c r="FI13" s="57">
        <f t="shared" si="117"/>
        <v>38</v>
      </c>
      <c r="FJ13" s="2">
        <v>7</v>
      </c>
      <c r="FK13" s="2">
        <f t="shared" si="3"/>
        <v>0</v>
      </c>
      <c r="FL13" s="2">
        <f t="shared" si="118"/>
        <v>38</v>
      </c>
      <c r="FM13" s="46">
        <v>7</v>
      </c>
      <c r="FN13" s="102">
        <f t="shared" si="58"/>
        <v>0</v>
      </c>
      <c r="FO13" s="102">
        <f t="shared" si="119"/>
        <v>39</v>
      </c>
      <c r="FP13" s="105">
        <v>7</v>
      </c>
      <c r="FQ13" s="105">
        <f t="shared" si="59"/>
        <v>0</v>
      </c>
      <c r="FR13" s="105">
        <f t="shared" si="120"/>
        <v>39</v>
      </c>
      <c r="FS13" s="106">
        <v>7</v>
      </c>
      <c r="FT13" s="106">
        <f t="shared" si="60"/>
        <v>0</v>
      </c>
      <c r="FU13" s="106">
        <f t="shared" si="121"/>
        <v>39</v>
      </c>
      <c r="FV13" s="107">
        <v>7</v>
      </c>
      <c r="FW13" s="33">
        <f t="shared" si="4"/>
        <v>0</v>
      </c>
      <c r="FX13" s="33">
        <f t="shared" si="122"/>
        <v>39</v>
      </c>
      <c r="FY13" s="108">
        <v>7</v>
      </c>
      <c r="FZ13" s="109">
        <f t="shared" si="61"/>
        <v>0</v>
      </c>
      <c r="GA13" s="109">
        <f t="shared" si="123"/>
        <v>39</v>
      </c>
      <c r="GB13" s="110">
        <v>7</v>
      </c>
      <c r="GC13" s="79">
        <v>0</v>
      </c>
      <c r="GD13" s="79">
        <f t="shared" si="124"/>
        <v>39</v>
      </c>
      <c r="GE13" s="111">
        <v>7</v>
      </c>
      <c r="GF13" s="111"/>
      <c r="GG13" s="12"/>
      <c r="GH13">
        <v>20</v>
      </c>
      <c r="GI13">
        <f t="shared" si="125"/>
        <v>4</v>
      </c>
      <c r="GK13" s="121">
        <f t="shared" si="130"/>
        <v>2.5714285714285716</v>
      </c>
      <c r="GM13" s="3">
        <f t="shared" si="62"/>
        <v>0</v>
      </c>
      <c r="GS13" s="3">
        <f t="shared" si="63"/>
        <v>8</v>
      </c>
      <c r="GT13" s="3">
        <f t="shared" si="126"/>
        <v>38</v>
      </c>
      <c r="GU13" s="3">
        <f t="shared" si="64"/>
        <v>8</v>
      </c>
      <c r="GV13" s="3">
        <f t="shared" si="127"/>
        <v>38</v>
      </c>
      <c r="GW13" s="3">
        <f t="shared" si="65"/>
        <v>8</v>
      </c>
      <c r="GX13" s="3">
        <f t="shared" si="128"/>
        <v>38</v>
      </c>
      <c r="GY13" s="3">
        <f t="shared" si="66"/>
        <v>8</v>
      </c>
      <c r="GZ13" s="3">
        <f t="shared" si="129"/>
        <v>38</v>
      </c>
    </row>
    <row r="14" spans="1:213">
      <c r="B14" s="7">
        <v>43912</v>
      </c>
      <c r="C14" s="141">
        <f t="shared" si="67"/>
        <v>44</v>
      </c>
      <c r="D14" s="140">
        <v>10</v>
      </c>
      <c r="E14" s="141">
        <f t="shared" si="68"/>
        <v>49</v>
      </c>
      <c r="F14">
        <v>0</v>
      </c>
      <c r="G14" s="140">
        <v>11</v>
      </c>
      <c r="H14" s="148">
        <f t="shared" si="69"/>
        <v>49</v>
      </c>
      <c r="I14">
        <v>0</v>
      </c>
      <c r="J14" s="148">
        <f t="shared" si="5"/>
        <v>11</v>
      </c>
      <c r="K14" s="148">
        <f t="shared" si="70"/>
        <v>49</v>
      </c>
      <c r="L14" s="3">
        <f t="shared" si="0"/>
        <v>0</v>
      </c>
      <c r="M14">
        <v>11</v>
      </c>
      <c r="N14" s="101"/>
      <c r="O14" s="52">
        <f t="shared" si="6"/>
        <v>49</v>
      </c>
      <c r="P14">
        <v>11</v>
      </c>
      <c r="Q14" s="3">
        <f t="shared" si="1"/>
        <v>0</v>
      </c>
      <c r="R14" s="3">
        <f t="shared" si="71"/>
        <v>49</v>
      </c>
      <c r="S14" s="172">
        <v>11</v>
      </c>
      <c r="T14" s="3">
        <f t="shared" si="7"/>
        <v>0</v>
      </c>
      <c r="U14" s="3">
        <f t="shared" si="72"/>
        <v>49</v>
      </c>
      <c r="V14" s="173">
        <v>11</v>
      </c>
      <c r="W14" s="3">
        <f t="shared" si="8"/>
        <v>0</v>
      </c>
      <c r="X14" s="3">
        <f t="shared" si="73"/>
        <v>49</v>
      </c>
      <c r="Y14" s="170">
        <v>11</v>
      </c>
      <c r="Z14" s="3">
        <f t="shared" si="9"/>
        <v>0</v>
      </c>
      <c r="AA14" s="3">
        <f t="shared" si="74"/>
        <v>49</v>
      </c>
      <c r="AB14" s="171">
        <v>11</v>
      </c>
      <c r="AC14" s="3">
        <f t="shared" si="10"/>
        <v>0</v>
      </c>
      <c r="AD14" s="3">
        <f t="shared" si="75"/>
        <v>49</v>
      </c>
      <c r="AE14" s="166">
        <v>11</v>
      </c>
      <c r="AF14" s="3">
        <f t="shared" si="11"/>
        <v>0</v>
      </c>
      <c r="AG14" s="3">
        <f t="shared" si="76"/>
        <v>49</v>
      </c>
      <c r="AH14" s="165">
        <v>11</v>
      </c>
      <c r="AI14" s="3">
        <f t="shared" si="12"/>
        <v>0</v>
      </c>
      <c r="AJ14" s="3">
        <f t="shared" si="77"/>
        <v>49</v>
      </c>
      <c r="AK14" s="164">
        <v>11</v>
      </c>
      <c r="AL14" s="3">
        <f t="shared" si="13"/>
        <v>0</v>
      </c>
      <c r="AM14" s="3">
        <f t="shared" si="78"/>
        <v>49</v>
      </c>
      <c r="AN14" s="162">
        <v>11</v>
      </c>
      <c r="AO14" s="3">
        <f t="shared" si="14"/>
        <v>0</v>
      </c>
      <c r="AP14" s="3">
        <f t="shared" si="79"/>
        <v>49</v>
      </c>
      <c r="AQ14" s="161">
        <v>11</v>
      </c>
      <c r="AR14" s="3">
        <f t="shared" si="15"/>
        <v>0</v>
      </c>
      <c r="AS14" s="3">
        <f t="shared" si="80"/>
        <v>49</v>
      </c>
      <c r="AT14" s="160">
        <v>11</v>
      </c>
      <c r="AU14" s="3">
        <f t="shared" si="16"/>
        <v>0</v>
      </c>
      <c r="AV14" s="3">
        <f t="shared" si="81"/>
        <v>49</v>
      </c>
      <c r="AW14" s="159">
        <v>11</v>
      </c>
      <c r="AX14" s="3">
        <f t="shared" si="17"/>
        <v>0</v>
      </c>
      <c r="AY14" s="3">
        <f t="shared" si="82"/>
        <v>49</v>
      </c>
      <c r="AZ14" s="150">
        <v>11</v>
      </c>
      <c r="BA14" s="3">
        <f t="shared" si="18"/>
        <v>0</v>
      </c>
      <c r="BB14" s="3">
        <f t="shared" si="83"/>
        <v>49</v>
      </c>
      <c r="BC14" s="149">
        <v>11</v>
      </c>
      <c r="BD14" s="3">
        <f t="shared" si="19"/>
        <v>0</v>
      </c>
      <c r="BE14" s="3">
        <f t="shared" si="84"/>
        <v>49</v>
      </c>
      <c r="BF14" s="147">
        <v>11</v>
      </c>
      <c r="BG14" s="3">
        <f t="shared" si="20"/>
        <v>0</v>
      </c>
      <c r="BH14" s="3">
        <f t="shared" si="85"/>
        <v>49</v>
      </c>
      <c r="BI14" s="146">
        <v>11</v>
      </c>
      <c r="BJ14" s="3">
        <f t="shared" si="21"/>
        <v>0</v>
      </c>
      <c r="BK14" s="3">
        <f t="shared" si="86"/>
        <v>49</v>
      </c>
      <c r="BL14" s="145">
        <v>11</v>
      </c>
      <c r="BM14" s="3">
        <f t="shared" si="22"/>
        <v>0</v>
      </c>
      <c r="BN14" s="3">
        <f t="shared" si="87"/>
        <v>49</v>
      </c>
      <c r="BO14" s="144">
        <v>11</v>
      </c>
      <c r="BP14" s="3">
        <f t="shared" si="23"/>
        <v>0</v>
      </c>
      <c r="BQ14" s="79">
        <f t="shared" si="88"/>
        <v>49</v>
      </c>
      <c r="BR14" s="142">
        <v>11</v>
      </c>
      <c r="BS14" s="3">
        <f t="shared" si="24"/>
        <v>0</v>
      </c>
      <c r="BT14" s="3">
        <f t="shared" si="89"/>
        <v>49</v>
      </c>
      <c r="BU14" s="132">
        <v>11</v>
      </c>
      <c r="BV14" s="154">
        <f t="shared" si="25"/>
        <v>0</v>
      </c>
      <c r="BW14" s="57">
        <f t="shared" si="90"/>
        <v>49</v>
      </c>
      <c r="BX14" s="129">
        <v>11</v>
      </c>
      <c r="BY14" s="52">
        <f t="shared" si="26"/>
        <v>0</v>
      </c>
      <c r="BZ14" s="57">
        <f t="shared" si="91"/>
        <v>49</v>
      </c>
      <c r="CA14" s="128">
        <v>11</v>
      </c>
      <c r="CB14" s="57">
        <f t="shared" si="27"/>
        <v>0</v>
      </c>
      <c r="CC14" s="52">
        <f t="shared" si="28"/>
        <v>49</v>
      </c>
      <c r="CD14" s="123">
        <v>11</v>
      </c>
      <c r="CE14" s="57">
        <f t="shared" si="29"/>
        <v>0</v>
      </c>
      <c r="CF14" s="57">
        <f t="shared" si="92"/>
        <v>49</v>
      </c>
      <c r="CG14" s="122">
        <v>11</v>
      </c>
      <c r="CH14" s="52">
        <f t="shared" si="30"/>
        <v>0</v>
      </c>
      <c r="CI14" s="52">
        <f t="shared" si="93"/>
        <v>49</v>
      </c>
      <c r="CJ14" s="119">
        <v>11</v>
      </c>
      <c r="CK14" s="57">
        <f t="shared" si="31"/>
        <v>0</v>
      </c>
      <c r="CL14" s="57">
        <f t="shared" si="94"/>
        <v>49</v>
      </c>
      <c r="CM14" s="118">
        <v>11</v>
      </c>
      <c r="CN14" s="57">
        <f t="shared" si="32"/>
        <v>0</v>
      </c>
      <c r="CO14" s="57">
        <f t="shared" si="33"/>
        <v>49</v>
      </c>
      <c r="CP14" s="117">
        <v>11</v>
      </c>
      <c r="CQ14" s="57">
        <f t="shared" si="34"/>
        <v>0</v>
      </c>
      <c r="CR14" s="57">
        <f t="shared" si="95"/>
        <v>49</v>
      </c>
      <c r="CS14" s="116">
        <v>11</v>
      </c>
      <c r="CT14" s="52">
        <f t="shared" si="35"/>
        <v>0</v>
      </c>
      <c r="CU14" s="52">
        <f t="shared" si="96"/>
        <v>49</v>
      </c>
      <c r="CV14" s="115">
        <v>11</v>
      </c>
      <c r="CW14" s="52">
        <f t="shared" si="36"/>
        <v>0</v>
      </c>
      <c r="CX14" s="57">
        <f t="shared" si="97"/>
        <v>49</v>
      </c>
      <c r="CY14" s="114">
        <v>11</v>
      </c>
      <c r="CZ14" s="57">
        <f t="shared" si="37"/>
        <v>0</v>
      </c>
      <c r="DA14" s="52">
        <f t="shared" si="98"/>
        <v>49</v>
      </c>
      <c r="DB14" s="113">
        <v>11</v>
      </c>
      <c r="DC14" s="52">
        <f t="shared" si="38"/>
        <v>0</v>
      </c>
      <c r="DD14" s="57">
        <f t="shared" si="99"/>
        <v>49</v>
      </c>
      <c r="DE14" s="104">
        <v>11</v>
      </c>
      <c r="DF14" s="57">
        <f t="shared" si="39"/>
        <v>0</v>
      </c>
      <c r="DG14" s="57">
        <f t="shared" si="100"/>
        <v>49</v>
      </c>
      <c r="DH14" s="97">
        <v>11</v>
      </c>
      <c r="DI14" s="57">
        <f t="shared" si="40"/>
        <v>0</v>
      </c>
      <c r="DJ14" s="52">
        <f t="shared" si="101"/>
        <v>49</v>
      </c>
      <c r="DK14" s="96">
        <v>11</v>
      </c>
      <c r="DL14" s="52">
        <f t="shared" si="41"/>
        <v>-1</v>
      </c>
      <c r="DM14" s="52">
        <f t="shared" si="102"/>
        <v>50</v>
      </c>
      <c r="DN14" s="95">
        <v>12</v>
      </c>
      <c r="DO14" s="52">
        <f t="shared" si="42"/>
        <v>0</v>
      </c>
      <c r="DP14" s="52">
        <f t="shared" si="103"/>
        <v>50</v>
      </c>
      <c r="DQ14" s="94">
        <v>12</v>
      </c>
      <c r="DR14" s="52">
        <f t="shared" si="43"/>
        <v>0</v>
      </c>
      <c r="DS14" s="52">
        <f t="shared" si="104"/>
        <v>50</v>
      </c>
      <c r="DT14" s="87">
        <v>12</v>
      </c>
      <c r="DU14" s="57">
        <f t="shared" si="44"/>
        <v>0</v>
      </c>
      <c r="DV14" s="57">
        <f t="shared" si="105"/>
        <v>50</v>
      </c>
      <c r="DW14" s="86">
        <v>12</v>
      </c>
      <c r="DX14" s="52">
        <f t="shared" si="45"/>
        <v>0</v>
      </c>
      <c r="DY14" s="52">
        <f t="shared" si="106"/>
        <v>50</v>
      </c>
      <c r="DZ14" s="85">
        <v>12</v>
      </c>
      <c r="EA14" s="52">
        <f t="shared" si="46"/>
        <v>0</v>
      </c>
      <c r="EB14" s="57">
        <f t="shared" si="107"/>
        <v>50</v>
      </c>
      <c r="EC14" s="84">
        <v>12</v>
      </c>
      <c r="ED14" s="57">
        <f t="shared" si="47"/>
        <v>0</v>
      </c>
      <c r="EE14" s="57">
        <f t="shared" si="48"/>
        <v>50</v>
      </c>
      <c r="EF14" s="81">
        <v>12</v>
      </c>
      <c r="EG14" s="52">
        <f t="shared" si="2"/>
        <v>0</v>
      </c>
      <c r="EH14" s="57">
        <f t="shared" si="108"/>
        <v>50</v>
      </c>
      <c r="EI14" s="83">
        <v>12</v>
      </c>
      <c r="EJ14" s="52">
        <f t="shared" si="49"/>
        <v>0</v>
      </c>
      <c r="EK14" s="57">
        <f t="shared" si="109"/>
        <v>50</v>
      </c>
      <c r="EL14" s="74">
        <v>12</v>
      </c>
      <c r="EM14" s="52">
        <f t="shared" si="50"/>
        <v>0</v>
      </c>
      <c r="EN14" s="57">
        <f t="shared" si="110"/>
        <v>50</v>
      </c>
      <c r="EO14" s="70">
        <v>12</v>
      </c>
      <c r="EP14" s="57">
        <f t="shared" si="51"/>
        <v>0</v>
      </c>
      <c r="EQ14" s="57">
        <f t="shared" si="111"/>
        <v>50</v>
      </c>
      <c r="ER14" s="67">
        <v>12</v>
      </c>
      <c r="ES14" s="57">
        <f t="shared" si="52"/>
        <v>0</v>
      </c>
      <c r="ET14" s="57">
        <f t="shared" si="112"/>
        <v>50</v>
      </c>
      <c r="EU14" s="64">
        <v>12</v>
      </c>
      <c r="EV14" s="64">
        <f t="shared" si="53"/>
        <v>0</v>
      </c>
      <c r="EW14" s="57">
        <f t="shared" si="113"/>
        <v>50</v>
      </c>
      <c r="EX14" s="63">
        <v>12</v>
      </c>
      <c r="EY14" s="63">
        <f t="shared" si="54"/>
        <v>0</v>
      </c>
      <c r="EZ14" s="52">
        <f t="shared" si="114"/>
        <v>50</v>
      </c>
      <c r="FA14" s="62">
        <v>12</v>
      </c>
      <c r="FB14" s="62">
        <f t="shared" si="55"/>
        <v>0</v>
      </c>
      <c r="FC14" s="52">
        <f t="shared" si="115"/>
        <v>50</v>
      </c>
      <c r="FD14" s="59">
        <v>12</v>
      </c>
      <c r="FE14" s="59">
        <f t="shared" si="56"/>
        <v>0</v>
      </c>
      <c r="FF14" s="52">
        <f t="shared" si="116"/>
        <v>50</v>
      </c>
      <c r="FG14" s="50">
        <v>12</v>
      </c>
      <c r="FH14" s="52">
        <f t="shared" si="57"/>
        <v>0</v>
      </c>
      <c r="FI14" s="57">
        <f t="shared" si="117"/>
        <v>50</v>
      </c>
      <c r="FJ14" s="2">
        <v>12</v>
      </c>
      <c r="FK14" s="2">
        <f t="shared" si="3"/>
        <v>0</v>
      </c>
      <c r="FL14" s="2">
        <f t="shared" si="118"/>
        <v>50</v>
      </c>
      <c r="FM14" s="46">
        <v>12</v>
      </c>
      <c r="FN14" s="102">
        <f t="shared" si="58"/>
        <v>0</v>
      </c>
      <c r="FO14" s="102">
        <f t="shared" si="119"/>
        <v>51</v>
      </c>
      <c r="FP14" s="105">
        <v>12</v>
      </c>
      <c r="FQ14" s="105">
        <f t="shared" si="59"/>
        <v>0</v>
      </c>
      <c r="FR14" s="105">
        <f t="shared" si="120"/>
        <v>51</v>
      </c>
      <c r="FS14" s="106">
        <v>12</v>
      </c>
      <c r="FT14" s="106">
        <f t="shared" si="60"/>
        <v>0</v>
      </c>
      <c r="FU14" s="106">
        <f t="shared" si="121"/>
        <v>51</v>
      </c>
      <c r="FV14" s="107">
        <v>12</v>
      </c>
      <c r="FW14" s="33">
        <f t="shared" si="4"/>
        <v>0</v>
      </c>
      <c r="FX14" s="33">
        <f t="shared" si="122"/>
        <v>51</v>
      </c>
      <c r="FY14" s="108">
        <v>12</v>
      </c>
      <c r="FZ14" s="109">
        <f t="shared" si="61"/>
        <v>0</v>
      </c>
      <c r="GA14" s="109">
        <f t="shared" si="123"/>
        <v>51</v>
      </c>
      <c r="GB14" s="110">
        <v>12</v>
      </c>
      <c r="GC14" s="79">
        <f t="shared" ref="GC14:GC32" si="131">GB14-GE14</f>
        <v>1</v>
      </c>
      <c r="GD14" s="79">
        <f t="shared" si="124"/>
        <v>50</v>
      </c>
      <c r="GE14" s="111">
        <v>11</v>
      </c>
      <c r="GF14" s="111"/>
      <c r="GH14">
        <v>21</v>
      </c>
      <c r="GI14">
        <f t="shared" si="125"/>
        <v>1</v>
      </c>
      <c r="GK14" s="121">
        <f t="shared" si="130"/>
        <v>2.5714285714285716</v>
      </c>
      <c r="GM14" s="3">
        <f t="shared" si="62"/>
        <v>0</v>
      </c>
      <c r="GS14" s="3">
        <f t="shared" si="63"/>
        <v>11</v>
      </c>
      <c r="GT14" s="3">
        <f t="shared" si="126"/>
        <v>49</v>
      </c>
      <c r="GU14" s="3">
        <f t="shared" si="64"/>
        <v>11</v>
      </c>
      <c r="GV14" s="3">
        <f t="shared" si="127"/>
        <v>49</v>
      </c>
      <c r="GW14" s="3">
        <f t="shared" si="65"/>
        <v>11</v>
      </c>
      <c r="GX14" s="3">
        <f t="shared" si="128"/>
        <v>49</v>
      </c>
      <c r="GY14" s="3">
        <f t="shared" si="66"/>
        <v>11</v>
      </c>
      <c r="GZ14" s="3">
        <f t="shared" si="129"/>
        <v>49</v>
      </c>
    </row>
    <row r="15" spans="1:213">
      <c r="B15" s="7">
        <v>43913</v>
      </c>
      <c r="C15" s="141">
        <f t="shared" si="67"/>
        <v>55</v>
      </c>
      <c r="D15" s="140">
        <v>11</v>
      </c>
      <c r="E15" s="141">
        <f t="shared" si="68"/>
        <v>60</v>
      </c>
      <c r="F15">
        <v>0</v>
      </c>
      <c r="G15" s="140">
        <v>11</v>
      </c>
      <c r="H15" s="148">
        <f t="shared" si="69"/>
        <v>60</v>
      </c>
      <c r="I15">
        <v>0</v>
      </c>
      <c r="J15" s="148">
        <f t="shared" si="5"/>
        <v>11</v>
      </c>
      <c r="K15" s="148">
        <f t="shared" si="70"/>
        <v>60</v>
      </c>
      <c r="L15" s="3">
        <f t="shared" si="0"/>
        <v>0</v>
      </c>
      <c r="M15">
        <v>11</v>
      </c>
      <c r="N15" s="101"/>
      <c r="O15" s="52">
        <f t="shared" si="6"/>
        <v>60</v>
      </c>
      <c r="P15">
        <v>11</v>
      </c>
      <c r="Q15" s="3">
        <f t="shared" si="1"/>
        <v>0</v>
      </c>
      <c r="R15" s="3">
        <f t="shared" si="71"/>
        <v>60</v>
      </c>
      <c r="S15" s="172">
        <v>11</v>
      </c>
      <c r="T15" s="3">
        <f t="shared" si="7"/>
        <v>0</v>
      </c>
      <c r="U15" s="3">
        <f t="shared" si="72"/>
        <v>60</v>
      </c>
      <c r="V15" s="173">
        <v>11</v>
      </c>
      <c r="W15" s="3">
        <f t="shared" si="8"/>
        <v>0</v>
      </c>
      <c r="X15" s="3">
        <f t="shared" si="73"/>
        <v>60</v>
      </c>
      <c r="Y15" s="170">
        <v>11</v>
      </c>
      <c r="Z15" s="3">
        <f t="shared" si="9"/>
        <v>0</v>
      </c>
      <c r="AA15" s="3">
        <f t="shared" si="74"/>
        <v>60</v>
      </c>
      <c r="AB15" s="171">
        <v>11</v>
      </c>
      <c r="AC15" s="3">
        <f t="shared" si="10"/>
        <v>0</v>
      </c>
      <c r="AD15" s="3">
        <f t="shared" si="75"/>
        <v>60</v>
      </c>
      <c r="AE15" s="166">
        <v>11</v>
      </c>
      <c r="AF15" s="3">
        <f t="shared" si="11"/>
        <v>0</v>
      </c>
      <c r="AG15" s="3">
        <f t="shared" si="76"/>
        <v>60</v>
      </c>
      <c r="AH15" s="165">
        <v>11</v>
      </c>
      <c r="AI15" s="3">
        <f t="shared" si="12"/>
        <v>0</v>
      </c>
      <c r="AJ15" s="3">
        <f t="shared" si="77"/>
        <v>60</v>
      </c>
      <c r="AK15" s="164">
        <v>11</v>
      </c>
      <c r="AL15" s="3">
        <f t="shared" si="13"/>
        <v>0</v>
      </c>
      <c r="AM15" s="3">
        <f t="shared" si="78"/>
        <v>60</v>
      </c>
      <c r="AN15" s="162">
        <v>11</v>
      </c>
      <c r="AO15" s="3">
        <f t="shared" si="14"/>
        <v>0</v>
      </c>
      <c r="AP15" s="3">
        <f t="shared" si="79"/>
        <v>60</v>
      </c>
      <c r="AQ15" s="161">
        <v>11</v>
      </c>
      <c r="AR15" s="3">
        <f t="shared" si="15"/>
        <v>0</v>
      </c>
      <c r="AS15" s="3">
        <f t="shared" si="80"/>
        <v>60</v>
      </c>
      <c r="AT15" s="160">
        <v>11</v>
      </c>
      <c r="AU15" s="3">
        <f t="shared" si="16"/>
        <v>0</v>
      </c>
      <c r="AV15" s="3">
        <f t="shared" si="81"/>
        <v>60</v>
      </c>
      <c r="AW15" s="159">
        <v>11</v>
      </c>
      <c r="AX15" s="3">
        <f t="shared" si="17"/>
        <v>0</v>
      </c>
      <c r="AY15" s="3">
        <f t="shared" si="82"/>
        <v>60</v>
      </c>
      <c r="AZ15" s="150">
        <v>11</v>
      </c>
      <c r="BA15" s="3">
        <f t="shared" si="18"/>
        <v>0</v>
      </c>
      <c r="BB15" s="3">
        <f t="shared" si="83"/>
        <v>60</v>
      </c>
      <c r="BC15" s="149">
        <v>11</v>
      </c>
      <c r="BD15" s="3">
        <f t="shared" si="19"/>
        <v>0</v>
      </c>
      <c r="BE15" s="3">
        <f t="shared" si="84"/>
        <v>60</v>
      </c>
      <c r="BF15" s="147">
        <v>11</v>
      </c>
      <c r="BG15" s="3">
        <f t="shared" si="20"/>
        <v>0</v>
      </c>
      <c r="BH15" s="3">
        <f t="shared" si="85"/>
        <v>60</v>
      </c>
      <c r="BI15" s="146">
        <v>11</v>
      </c>
      <c r="BJ15" s="3">
        <f t="shared" si="21"/>
        <v>0</v>
      </c>
      <c r="BK15" s="3">
        <f t="shared" si="86"/>
        <v>60</v>
      </c>
      <c r="BL15" s="145">
        <v>11</v>
      </c>
      <c r="BM15" s="3">
        <f t="shared" si="22"/>
        <v>0</v>
      </c>
      <c r="BN15" s="3">
        <f t="shared" si="87"/>
        <v>60</v>
      </c>
      <c r="BO15" s="144">
        <v>11</v>
      </c>
      <c r="BP15" s="3">
        <f t="shared" si="23"/>
        <v>0</v>
      </c>
      <c r="BQ15" s="79">
        <f t="shared" si="88"/>
        <v>60</v>
      </c>
      <c r="BR15" s="142">
        <v>11</v>
      </c>
      <c r="BS15" s="3">
        <f t="shared" si="24"/>
        <v>0</v>
      </c>
      <c r="BT15" s="3">
        <f t="shared" si="89"/>
        <v>60</v>
      </c>
      <c r="BU15" s="132">
        <v>11</v>
      </c>
      <c r="BV15" s="154">
        <f t="shared" si="25"/>
        <v>0</v>
      </c>
      <c r="BW15" s="57">
        <f t="shared" si="90"/>
        <v>60</v>
      </c>
      <c r="BX15" s="129">
        <v>11</v>
      </c>
      <c r="BY15" s="52">
        <f t="shared" si="26"/>
        <v>0</v>
      </c>
      <c r="BZ15" s="57">
        <f t="shared" si="91"/>
        <v>60</v>
      </c>
      <c r="CA15" s="128">
        <v>11</v>
      </c>
      <c r="CB15" s="57">
        <f t="shared" si="27"/>
        <v>0</v>
      </c>
      <c r="CC15" s="52">
        <f t="shared" si="28"/>
        <v>60</v>
      </c>
      <c r="CD15" s="123">
        <v>11</v>
      </c>
      <c r="CE15" s="57">
        <f t="shared" si="29"/>
        <v>0</v>
      </c>
      <c r="CF15" s="57">
        <f t="shared" si="92"/>
        <v>60</v>
      </c>
      <c r="CG15" s="122">
        <v>11</v>
      </c>
      <c r="CH15" s="52">
        <f t="shared" si="30"/>
        <v>0</v>
      </c>
      <c r="CI15" s="52">
        <f t="shared" si="93"/>
        <v>60</v>
      </c>
      <c r="CJ15" s="119">
        <v>11</v>
      </c>
      <c r="CK15" s="57">
        <f t="shared" si="31"/>
        <v>0</v>
      </c>
      <c r="CL15" s="57">
        <f t="shared" si="94"/>
        <v>60</v>
      </c>
      <c r="CM15" s="118">
        <v>11</v>
      </c>
      <c r="CN15" s="57">
        <f t="shared" si="32"/>
        <v>0</v>
      </c>
      <c r="CO15" s="57">
        <f t="shared" si="33"/>
        <v>60</v>
      </c>
      <c r="CP15" s="117">
        <v>11</v>
      </c>
      <c r="CQ15" s="57">
        <f t="shared" si="34"/>
        <v>0</v>
      </c>
      <c r="CR15" s="57">
        <f t="shared" si="95"/>
        <v>60</v>
      </c>
      <c r="CS15" s="116">
        <v>11</v>
      </c>
      <c r="CT15" s="52">
        <f t="shared" si="35"/>
        <v>0</v>
      </c>
      <c r="CU15" s="52">
        <f t="shared" si="96"/>
        <v>60</v>
      </c>
      <c r="CV15" s="115">
        <v>11</v>
      </c>
      <c r="CW15" s="52">
        <f t="shared" si="36"/>
        <v>0</v>
      </c>
      <c r="CX15" s="57">
        <f t="shared" si="97"/>
        <v>60</v>
      </c>
      <c r="CY15" s="114">
        <v>11</v>
      </c>
      <c r="CZ15" s="57">
        <f t="shared" si="37"/>
        <v>0</v>
      </c>
      <c r="DA15" s="52">
        <f t="shared" si="98"/>
        <v>60</v>
      </c>
      <c r="DB15" s="113">
        <v>11</v>
      </c>
      <c r="DC15" s="52">
        <f t="shared" si="38"/>
        <v>0</v>
      </c>
      <c r="DD15" s="57">
        <f t="shared" si="99"/>
        <v>60</v>
      </c>
      <c r="DE15" s="104">
        <v>11</v>
      </c>
      <c r="DF15" s="57">
        <f t="shared" si="39"/>
        <v>0</v>
      </c>
      <c r="DG15" s="57">
        <f t="shared" si="100"/>
        <v>60</v>
      </c>
      <c r="DH15" s="97">
        <v>11</v>
      </c>
      <c r="DI15" s="57">
        <f t="shared" si="40"/>
        <v>0</v>
      </c>
      <c r="DJ15" s="52">
        <f t="shared" si="101"/>
        <v>60</v>
      </c>
      <c r="DK15" s="96">
        <v>11</v>
      </c>
      <c r="DL15" s="52">
        <f t="shared" si="41"/>
        <v>0</v>
      </c>
      <c r="DM15" s="52">
        <f t="shared" si="102"/>
        <v>61</v>
      </c>
      <c r="DN15" s="95">
        <v>11</v>
      </c>
      <c r="DO15" s="52">
        <f t="shared" si="42"/>
        <v>0</v>
      </c>
      <c r="DP15" s="52">
        <f t="shared" si="103"/>
        <v>61</v>
      </c>
      <c r="DQ15" s="94">
        <v>11</v>
      </c>
      <c r="DR15" s="52">
        <f t="shared" si="43"/>
        <v>0</v>
      </c>
      <c r="DS15" s="52">
        <f t="shared" si="104"/>
        <v>61</v>
      </c>
      <c r="DT15" s="87">
        <v>11</v>
      </c>
      <c r="DU15" s="57">
        <f t="shared" si="44"/>
        <v>0</v>
      </c>
      <c r="DV15" s="57">
        <f t="shared" si="105"/>
        <v>61</v>
      </c>
      <c r="DW15" s="86">
        <v>11</v>
      </c>
      <c r="DX15" s="52">
        <f t="shared" si="45"/>
        <v>0</v>
      </c>
      <c r="DY15" s="52">
        <f t="shared" si="106"/>
        <v>61</v>
      </c>
      <c r="DZ15" s="85">
        <v>11</v>
      </c>
      <c r="EA15" s="52">
        <f t="shared" si="46"/>
        <v>0</v>
      </c>
      <c r="EB15" s="57">
        <f t="shared" si="107"/>
        <v>61</v>
      </c>
      <c r="EC15" s="84">
        <v>11</v>
      </c>
      <c r="ED15" s="57">
        <f t="shared" si="47"/>
        <v>0</v>
      </c>
      <c r="EE15" s="57">
        <f t="shared" si="48"/>
        <v>61</v>
      </c>
      <c r="EF15" s="81">
        <v>11</v>
      </c>
      <c r="EG15" s="52">
        <f t="shared" si="2"/>
        <v>0</v>
      </c>
      <c r="EH15" s="57">
        <f t="shared" si="108"/>
        <v>61</v>
      </c>
      <c r="EI15" s="83">
        <v>11</v>
      </c>
      <c r="EJ15" s="52">
        <f t="shared" si="49"/>
        <v>0</v>
      </c>
      <c r="EK15" s="57">
        <f t="shared" si="109"/>
        <v>61</v>
      </c>
      <c r="EL15" s="74">
        <v>11</v>
      </c>
      <c r="EM15" s="52">
        <f t="shared" si="50"/>
        <v>0</v>
      </c>
      <c r="EN15" s="57">
        <f t="shared" si="110"/>
        <v>61</v>
      </c>
      <c r="EO15" s="70">
        <v>11</v>
      </c>
      <c r="EP15" s="57">
        <f t="shared" si="51"/>
        <v>0</v>
      </c>
      <c r="EQ15" s="57">
        <f t="shared" si="111"/>
        <v>61</v>
      </c>
      <c r="ER15" s="67">
        <v>11</v>
      </c>
      <c r="ES15" s="57">
        <f t="shared" si="52"/>
        <v>0</v>
      </c>
      <c r="ET15" s="57">
        <f t="shared" si="112"/>
        <v>61</v>
      </c>
      <c r="EU15" s="64">
        <v>11</v>
      </c>
      <c r="EV15" s="64">
        <f t="shared" si="53"/>
        <v>0</v>
      </c>
      <c r="EW15" s="57">
        <f t="shared" si="113"/>
        <v>61</v>
      </c>
      <c r="EX15" s="63">
        <v>11</v>
      </c>
      <c r="EY15" s="63">
        <f t="shared" si="54"/>
        <v>0</v>
      </c>
      <c r="EZ15" s="52">
        <f t="shared" si="114"/>
        <v>61</v>
      </c>
      <c r="FA15" s="62">
        <v>11</v>
      </c>
      <c r="FB15" s="62">
        <f t="shared" si="55"/>
        <v>0</v>
      </c>
      <c r="FC15" s="52">
        <f t="shared" si="115"/>
        <v>61</v>
      </c>
      <c r="FD15" s="59">
        <v>11</v>
      </c>
      <c r="FE15" s="59">
        <f t="shared" si="56"/>
        <v>0</v>
      </c>
      <c r="FF15" s="52">
        <f t="shared" si="116"/>
        <v>61</v>
      </c>
      <c r="FG15" s="50">
        <v>11</v>
      </c>
      <c r="FH15" s="52">
        <f t="shared" si="57"/>
        <v>0</v>
      </c>
      <c r="FI15" s="57">
        <f t="shared" si="117"/>
        <v>61</v>
      </c>
      <c r="FJ15" s="2">
        <v>11</v>
      </c>
      <c r="FK15" s="2">
        <f t="shared" si="3"/>
        <v>0</v>
      </c>
      <c r="FL15" s="2">
        <f t="shared" si="118"/>
        <v>61</v>
      </c>
      <c r="FM15" s="46">
        <v>11</v>
      </c>
      <c r="FN15" s="102">
        <f t="shared" si="58"/>
        <v>0</v>
      </c>
      <c r="FO15" s="102">
        <f t="shared" si="119"/>
        <v>62</v>
      </c>
      <c r="FP15" s="105">
        <v>11</v>
      </c>
      <c r="FQ15" s="105">
        <f t="shared" si="59"/>
        <v>0</v>
      </c>
      <c r="FR15" s="105">
        <f t="shared" si="120"/>
        <v>62</v>
      </c>
      <c r="FS15" s="106">
        <v>11</v>
      </c>
      <c r="FT15" s="106">
        <f t="shared" si="60"/>
        <v>0</v>
      </c>
      <c r="FU15" s="106">
        <f t="shared" si="121"/>
        <v>62</v>
      </c>
      <c r="FV15" s="107">
        <v>11</v>
      </c>
      <c r="FW15" s="33">
        <f t="shared" si="4"/>
        <v>0</v>
      </c>
      <c r="FX15" s="33">
        <f t="shared" si="122"/>
        <v>62</v>
      </c>
      <c r="FY15" s="108">
        <v>11</v>
      </c>
      <c r="FZ15" s="109">
        <f t="shared" si="61"/>
        <v>0</v>
      </c>
      <c r="GA15" s="109">
        <f t="shared" si="123"/>
        <v>62</v>
      </c>
      <c r="GB15" s="110">
        <v>11</v>
      </c>
      <c r="GC15" s="79">
        <f t="shared" si="131"/>
        <v>0</v>
      </c>
      <c r="GD15" s="79">
        <f t="shared" si="124"/>
        <v>61</v>
      </c>
      <c r="GE15" s="111">
        <v>11</v>
      </c>
      <c r="GF15" s="111"/>
      <c r="GH15">
        <v>25</v>
      </c>
      <c r="GI15">
        <f t="shared" si="125"/>
        <v>4</v>
      </c>
      <c r="GK15" s="121">
        <f t="shared" si="130"/>
        <v>2.7142857142857144</v>
      </c>
      <c r="GM15" s="3">
        <f t="shared" si="62"/>
        <v>0</v>
      </c>
      <c r="GS15" s="3">
        <f t="shared" si="63"/>
        <v>11</v>
      </c>
      <c r="GT15" s="3">
        <f t="shared" si="126"/>
        <v>60</v>
      </c>
      <c r="GU15" s="3">
        <f t="shared" si="64"/>
        <v>11</v>
      </c>
      <c r="GV15" s="3">
        <f t="shared" si="127"/>
        <v>60</v>
      </c>
      <c r="GW15" s="3">
        <f t="shared" si="65"/>
        <v>11</v>
      </c>
      <c r="GX15" s="3">
        <f t="shared" si="128"/>
        <v>60</v>
      </c>
      <c r="GY15" s="3">
        <f t="shared" si="66"/>
        <v>11</v>
      </c>
      <c r="GZ15" s="3">
        <f t="shared" si="129"/>
        <v>60</v>
      </c>
    </row>
    <row r="16" spans="1:213">
      <c r="B16" s="7">
        <v>43914</v>
      </c>
      <c r="C16" s="141">
        <f t="shared" si="67"/>
        <v>75</v>
      </c>
      <c r="D16" s="140">
        <v>20</v>
      </c>
      <c r="E16" s="141">
        <f t="shared" si="68"/>
        <v>81</v>
      </c>
      <c r="F16">
        <v>0</v>
      </c>
      <c r="G16" s="140">
        <v>21</v>
      </c>
      <c r="H16" s="148">
        <f t="shared" si="69"/>
        <v>81</v>
      </c>
      <c r="I16">
        <v>0</v>
      </c>
      <c r="J16" s="148">
        <f t="shared" si="5"/>
        <v>21</v>
      </c>
      <c r="K16" s="148">
        <f t="shared" si="70"/>
        <v>81</v>
      </c>
      <c r="L16" s="3">
        <f t="shared" si="0"/>
        <v>0</v>
      </c>
      <c r="M16">
        <v>21</v>
      </c>
      <c r="N16" s="101"/>
      <c r="O16" s="52">
        <f t="shared" si="6"/>
        <v>81</v>
      </c>
      <c r="P16">
        <v>21</v>
      </c>
      <c r="Q16" s="3">
        <f t="shared" si="1"/>
        <v>0</v>
      </c>
      <c r="R16" s="3">
        <f t="shared" si="71"/>
        <v>81</v>
      </c>
      <c r="S16" s="172">
        <v>21</v>
      </c>
      <c r="T16" s="3">
        <f t="shared" si="7"/>
        <v>0</v>
      </c>
      <c r="U16" s="3">
        <f t="shared" si="72"/>
        <v>81</v>
      </c>
      <c r="V16" s="173">
        <v>21</v>
      </c>
      <c r="W16" s="3">
        <f t="shared" si="8"/>
        <v>0</v>
      </c>
      <c r="X16" s="3">
        <f t="shared" si="73"/>
        <v>81</v>
      </c>
      <c r="Y16" s="170">
        <v>21</v>
      </c>
      <c r="Z16" s="3">
        <f t="shared" si="9"/>
        <v>0</v>
      </c>
      <c r="AA16" s="3">
        <f t="shared" si="74"/>
        <v>81</v>
      </c>
      <c r="AB16" s="171">
        <v>21</v>
      </c>
      <c r="AC16" s="3">
        <f t="shared" si="10"/>
        <v>0</v>
      </c>
      <c r="AD16" s="3">
        <f t="shared" si="75"/>
        <v>81</v>
      </c>
      <c r="AE16" s="166">
        <v>21</v>
      </c>
      <c r="AF16" s="3">
        <f t="shared" si="11"/>
        <v>0</v>
      </c>
      <c r="AG16" s="3">
        <f t="shared" si="76"/>
        <v>81</v>
      </c>
      <c r="AH16" s="165">
        <v>21</v>
      </c>
      <c r="AI16" s="3">
        <f t="shared" si="12"/>
        <v>0</v>
      </c>
      <c r="AJ16" s="3">
        <f t="shared" si="77"/>
        <v>81</v>
      </c>
      <c r="AK16" s="164">
        <v>21</v>
      </c>
      <c r="AL16" s="3">
        <f t="shared" si="13"/>
        <v>0</v>
      </c>
      <c r="AM16" s="3">
        <f t="shared" si="78"/>
        <v>81</v>
      </c>
      <c r="AN16" s="162">
        <v>21</v>
      </c>
      <c r="AO16" s="3">
        <f t="shared" si="14"/>
        <v>0</v>
      </c>
      <c r="AP16" s="3">
        <f t="shared" si="79"/>
        <v>81</v>
      </c>
      <c r="AQ16" s="161">
        <v>21</v>
      </c>
      <c r="AR16" s="3">
        <f t="shared" si="15"/>
        <v>0</v>
      </c>
      <c r="AS16" s="3">
        <f t="shared" si="80"/>
        <v>81</v>
      </c>
      <c r="AT16" s="160">
        <v>21</v>
      </c>
      <c r="AU16" s="3">
        <f t="shared" si="16"/>
        <v>0</v>
      </c>
      <c r="AV16" s="3">
        <f t="shared" si="81"/>
        <v>81</v>
      </c>
      <c r="AW16" s="159">
        <v>21</v>
      </c>
      <c r="AX16" s="3">
        <f t="shared" si="17"/>
        <v>0</v>
      </c>
      <c r="AY16" s="3">
        <f t="shared" si="82"/>
        <v>81</v>
      </c>
      <c r="AZ16" s="150">
        <v>21</v>
      </c>
      <c r="BA16" s="3">
        <f t="shared" si="18"/>
        <v>0</v>
      </c>
      <c r="BB16" s="3">
        <f t="shared" si="83"/>
        <v>81</v>
      </c>
      <c r="BC16" s="149">
        <v>21</v>
      </c>
      <c r="BD16" s="3">
        <f t="shared" si="19"/>
        <v>0</v>
      </c>
      <c r="BE16" s="3">
        <f t="shared" si="84"/>
        <v>81</v>
      </c>
      <c r="BF16" s="147">
        <v>21</v>
      </c>
      <c r="BG16" s="3">
        <f t="shared" si="20"/>
        <v>0</v>
      </c>
      <c r="BH16" s="3">
        <f t="shared" si="85"/>
        <v>81</v>
      </c>
      <c r="BI16" s="146">
        <v>21</v>
      </c>
      <c r="BJ16" s="3">
        <f t="shared" si="21"/>
        <v>0</v>
      </c>
      <c r="BK16" s="3">
        <f t="shared" si="86"/>
        <v>81</v>
      </c>
      <c r="BL16" s="145">
        <v>21</v>
      </c>
      <c r="BM16" s="3">
        <f t="shared" si="22"/>
        <v>0</v>
      </c>
      <c r="BN16" s="3">
        <f t="shared" si="87"/>
        <v>81</v>
      </c>
      <c r="BO16" s="144">
        <v>21</v>
      </c>
      <c r="BP16" s="3">
        <f t="shared" si="23"/>
        <v>0</v>
      </c>
      <c r="BQ16" s="79">
        <f t="shared" si="88"/>
        <v>81</v>
      </c>
      <c r="BR16" s="142">
        <v>21</v>
      </c>
      <c r="BS16" s="3">
        <f t="shared" si="24"/>
        <v>0</v>
      </c>
      <c r="BT16" s="3">
        <f t="shared" si="89"/>
        <v>81</v>
      </c>
      <c r="BU16" s="132">
        <v>21</v>
      </c>
      <c r="BV16" s="154">
        <f t="shared" si="25"/>
        <v>0</v>
      </c>
      <c r="BW16" s="57">
        <f t="shared" si="90"/>
        <v>81</v>
      </c>
      <c r="BX16" s="129">
        <v>21</v>
      </c>
      <c r="BY16" s="52">
        <f t="shared" si="26"/>
        <v>0</v>
      </c>
      <c r="BZ16" s="57">
        <f t="shared" si="91"/>
        <v>81</v>
      </c>
      <c r="CA16" s="128">
        <v>21</v>
      </c>
      <c r="CB16" s="57">
        <f t="shared" si="27"/>
        <v>0</v>
      </c>
      <c r="CC16" s="52">
        <f t="shared" si="28"/>
        <v>81</v>
      </c>
      <c r="CD16" s="123">
        <v>21</v>
      </c>
      <c r="CE16" s="57">
        <f t="shared" si="29"/>
        <v>0</v>
      </c>
      <c r="CF16" s="57">
        <f t="shared" si="92"/>
        <v>81</v>
      </c>
      <c r="CG16" s="122">
        <v>21</v>
      </c>
      <c r="CH16" s="52">
        <f t="shared" si="30"/>
        <v>0</v>
      </c>
      <c r="CI16" s="52">
        <f t="shared" si="93"/>
        <v>81</v>
      </c>
      <c r="CJ16" s="119">
        <v>21</v>
      </c>
      <c r="CK16" s="57">
        <f t="shared" si="31"/>
        <v>0</v>
      </c>
      <c r="CL16" s="57">
        <f t="shared" si="94"/>
        <v>81</v>
      </c>
      <c r="CM16" s="118">
        <v>21</v>
      </c>
      <c r="CN16" s="57">
        <f t="shared" si="32"/>
        <v>0</v>
      </c>
      <c r="CO16" s="57">
        <f t="shared" si="33"/>
        <v>81</v>
      </c>
      <c r="CP16" s="117">
        <v>21</v>
      </c>
      <c r="CQ16" s="57">
        <f t="shared" si="34"/>
        <v>0</v>
      </c>
      <c r="CR16" s="57">
        <f t="shared" si="95"/>
        <v>81</v>
      </c>
      <c r="CS16" s="116">
        <v>21</v>
      </c>
      <c r="CT16" s="52">
        <f t="shared" si="35"/>
        <v>0</v>
      </c>
      <c r="CU16" s="52">
        <f t="shared" si="96"/>
        <v>81</v>
      </c>
      <c r="CV16" s="115">
        <v>21</v>
      </c>
      <c r="CW16" s="52">
        <f t="shared" si="36"/>
        <v>0</v>
      </c>
      <c r="CX16" s="57">
        <f t="shared" si="97"/>
        <v>81</v>
      </c>
      <c r="CY16" s="114">
        <v>21</v>
      </c>
      <c r="CZ16" s="57">
        <f t="shared" si="37"/>
        <v>0</v>
      </c>
      <c r="DA16" s="52">
        <f t="shared" si="98"/>
        <v>81</v>
      </c>
      <c r="DB16" s="113">
        <v>21</v>
      </c>
      <c r="DC16" s="52">
        <f t="shared" si="38"/>
        <v>0</v>
      </c>
      <c r="DD16" s="57">
        <f t="shared" si="99"/>
        <v>81</v>
      </c>
      <c r="DE16" s="104">
        <v>21</v>
      </c>
      <c r="DF16" s="57">
        <f t="shared" si="39"/>
        <v>0</v>
      </c>
      <c r="DG16" s="57">
        <f t="shared" si="100"/>
        <v>81</v>
      </c>
      <c r="DH16" s="97">
        <v>21</v>
      </c>
      <c r="DI16" s="57">
        <f t="shared" si="40"/>
        <v>0</v>
      </c>
      <c r="DJ16" s="52">
        <f t="shared" si="101"/>
        <v>81</v>
      </c>
      <c r="DK16" s="96">
        <v>21</v>
      </c>
      <c r="DL16" s="52">
        <f t="shared" si="41"/>
        <v>0</v>
      </c>
      <c r="DM16" s="52">
        <f t="shared" si="102"/>
        <v>82</v>
      </c>
      <c r="DN16" s="95">
        <v>21</v>
      </c>
      <c r="DO16" s="52">
        <f t="shared" si="42"/>
        <v>0</v>
      </c>
      <c r="DP16" s="52">
        <f t="shared" si="103"/>
        <v>82</v>
      </c>
      <c r="DQ16" s="94">
        <v>21</v>
      </c>
      <c r="DR16" s="52">
        <f t="shared" si="43"/>
        <v>0</v>
      </c>
      <c r="DS16" s="52">
        <f t="shared" si="104"/>
        <v>82</v>
      </c>
      <c r="DT16" s="87">
        <v>21</v>
      </c>
      <c r="DU16" s="57">
        <f t="shared" si="44"/>
        <v>0</v>
      </c>
      <c r="DV16" s="57">
        <f t="shared" si="105"/>
        <v>82</v>
      </c>
      <c r="DW16" s="86">
        <v>21</v>
      </c>
      <c r="DX16" s="52">
        <f t="shared" si="45"/>
        <v>0</v>
      </c>
      <c r="DY16" s="52">
        <f t="shared" si="106"/>
        <v>82</v>
      </c>
      <c r="DZ16" s="85">
        <v>21</v>
      </c>
      <c r="EA16" s="52">
        <f t="shared" si="46"/>
        <v>1</v>
      </c>
      <c r="EB16" s="57">
        <f t="shared" si="107"/>
        <v>81</v>
      </c>
      <c r="EC16" s="84">
        <v>20</v>
      </c>
      <c r="ED16" s="57">
        <f t="shared" si="47"/>
        <v>0</v>
      </c>
      <c r="EE16" s="57">
        <f t="shared" si="48"/>
        <v>81</v>
      </c>
      <c r="EF16" s="81">
        <v>20</v>
      </c>
      <c r="EG16" s="52">
        <f t="shared" si="2"/>
        <v>0</v>
      </c>
      <c r="EH16" s="57">
        <f t="shared" si="108"/>
        <v>81</v>
      </c>
      <c r="EI16" s="83">
        <v>20</v>
      </c>
      <c r="EJ16" s="52">
        <f t="shared" si="49"/>
        <v>0</v>
      </c>
      <c r="EK16" s="57">
        <f t="shared" si="109"/>
        <v>81</v>
      </c>
      <c r="EL16" s="74">
        <v>20</v>
      </c>
      <c r="EM16" s="52">
        <f t="shared" si="50"/>
        <v>-1</v>
      </c>
      <c r="EN16" s="57">
        <f t="shared" si="110"/>
        <v>82</v>
      </c>
      <c r="EO16" s="70">
        <v>21</v>
      </c>
      <c r="EP16" s="57">
        <f t="shared" si="51"/>
        <v>1</v>
      </c>
      <c r="EQ16" s="57">
        <f t="shared" si="111"/>
        <v>81</v>
      </c>
      <c r="ER16" s="67">
        <v>20</v>
      </c>
      <c r="ES16" s="57">
        <f t="shared" si="52"/>
        <v>0</v>
      </c>
      <c r="ET16" s="57">
        <f t="shared" si="112"/>
        <v>81</v>
      </c>
      <c r="EU16" s="64">
        <v>20</v>
      </c>
      <c r="EV16" s="64">
        <f t="shared" si="53"/>
        <v>0</v>
      </c>
      <c r="EW16" s="57">
        <f t="shared" si="113"/>
        <v>81</v>
      </c>
      <c r="EX16" s="63">
        <v>20</v>
      </c>
      <c r="EY16" s="63">
        <f t="shared" si="54"/>
        <v>0</v>
      </c>
      <c r="EZ16" s="52">
        <f t="shared" si="114"/>
        <v>81</v>
      </c>
      <c r="FA16" s="62">
        <v>20</v>
      </c>
      <c r="FB16" s="62">
        <f t="shared" si="55"/>
        <v>0</v>
      </c>
      <c r="FC16" s="52">
        <f t="shared" si="115"/>
        <v>81</v>
      </c>
      <c r="FD16" s="59">
        <v>20</v>
      </c>
      <c r="FE16" s="59">
        <f t="shared" si="56"/>
        <v>0</v>
      </c>
      <c r="FF16" s="52">
        <f t="shared" si="116"/>
        <v>81</v>
      </c>
      <c r="FG16" s="50">
        <v>20</v>
      </c>
      <c r="FH16" s="52">
        <f t="shared" si="57"/>
        <v>0</v>
      </c>
      <c r="FI16" s="57">
        <f t="shared" si="117"/>
        <v>81</v>
      </c>
      <c r="FJ16" s="2">
        <v>20</v>
      </c>
      <c r="FK16" s="2">
        <f t="shared" si="3"/>
        <v>0</v>
      </c>
      <c r="FL16" s="2">
        <f t="shared" si="118"/>
        <v>81</v>
      </c>
      <c r="FM16" s="46">
        <v>20</v>
      </c>
      <c r="FN16" s="102">
        <f t="shared" si="58"/>
        <v>0</v>
      </c>
      <c r="FO16" s="102">
        <f t="shared" si="119"/>
        <v>82</v>
      </c>
      <c r="FP16" s="105">
        <v>20</v>
      </c>
      <c r="FQ16" s="105">
        <f t="shared" si="59"/>
        <v>0</v>
      </c>
      <c r="FR16" s="105">
        <f t="shared" si="120"/>
        <v>82</v>
      </c>
      <c r="FS16" s="106">
        <v>20</v>
      </c>
      <c r="FT16" s="106">
        <f t="shared" si="60"/>
        <v>0</v>
      </c>
      <c r="FU16" s="106">
        <f t="shared" si="121"/>
        <v>82</v>
      </c>
      <c r="FV16" s="107">
        <v>20</v>
      </c>
      <c r="FW16" s="33">
        <f t="shared" si="4"/>
        <v>0</v>
      </c>
      <c r="FX16" s="33">
        <f t="shared" si="122"/>
        <v>82</v>
      </c>
      <c r="FY16" s="108">
        <v>20</v>
      </c>
      <c r="FZ16" s="109">
        <f t="shared" si="61"/>
        <v>0</v>
      </c>
      <c r="GA16" s="109">
        <f t="shared" si="123"/>
        <v>82</v>
      </c>
      <c r="GB16" s="110">
        <v>20</v>
      </c>
      <c r="GC16" s="79">
        <f t="shared" si="131"/>
        <v>2</v>
      </c>
      <c r="GD16" s="79">
        <f t="shared" si="124"/>
        <v>79</v>
      </c>
      <c r="GE16" s="111">
        <v>18</v>
      </c>
      <c r="GF16" s="111"/>
      <c r="GH16">
        <v>36</v>
      </c>
      <c r="GI16">
        <f t="shared" si="125"/>
        <v>11</v>
      </c>
      <c r="GK16" s="121">
        <f t="shared" si="130"/>
        <v>4.1428571428571432</v>
      </c>
      <c r="GM16" s="3">
        <f t="shared" si="62"/>
        <v>0</v>
      </c>
      <c r="GS16" s="3">
        <f t="shared" si="63"/>
        <v>21</v>
      </c>
      <c r="GT16" s="3">
        <f t="shared" si="126"/>
        <v>81</v>
      </c>
      <c r="GU16" s="3">
        <f t="shared" si="64"/>
        <v>21</v>
      </c>
      <c r="GV16" s="3">
        <f t="shared" si="127"/>
        <v>81</v>
      </c>
      <c r="GW16" s="3">
        <f t="shared" si="65"/>
        <v>21</v>
      </c>
      <c r="GX16" s="3">
        <f t="shared" si="128"/>
        <v>81</v>
      </c>
      <c r="GY16" s="3">
        <f t="shared" si="66"/>
        <v>21</v>
      </c>
      <c r="GZ16" s="3">
        <f t="shared" si="129"/>
        <v>81</v>
      </c>
    </row>
    <row r="17" spans="2:217">
      <c r="B17" s="7">
        <v>43915</v>
      </c>
      <c r="C17" s="141">
        <f t="shared" si="67"/>
        <v>93</v>
      </c>
      <c r="D17" s="140">
        <v>18</v>
      </c>
      <c r="E17" s="141">
        <f t="shared" si="68"/>
        <v>103</v>
      </c>
      <c r="F17">
        <v>0</v>
      </c>
      <c r="G17" s="140">
        <v>22</v>
      </c>
      <c r="H17" s="148">
        <f t="shared" si="69"/>
        <v>103</v>
      </c>
      <c r="I17">
        <v>0</v>
      </c>
      <c r="J17" s="148">
        <f t="shared" si="5"/>
        <v>22</v>
      </c>
      <c r="K17" s="148">
        <f t="shared" si="70"/>
        <v>103</v>
      </c>
      <c r="L17" s="3">
        <f t="shared" si="0"/>
        <v>0</v>
      </c>
      <c r="M17">
        <v>22</v>
      </c>
      <c r="O17" s="52">
        <f t="shared" si="6"/>
        <v>103</v>
      </c>
      <c r="P17">
        <v>22</v>
      </c>
      <c r="Q17" s="3">
        <f t="shared" si="1"/>
        <v>0</v>
      </c>
      <c r="R17" s="3">
        <f t="shared" si="71"/>
        <v>103</v>
      </c>
      <c r="S17" s="172">
        <v>22</v>
      </c>
      <c r="T17" s="3">
        <f t="shared" si="7"/>
        <v>0</v>
      </c>
      <c r="U17" s="3">
        <f t="shared" si="72"/>
        <v>103</v>
      </c>
      <c r="V17" s="173">
        <v>22</v>
      </c>
      <c r="W17" s="3">
        <f t="shared" si="8"/>
        <v>0</v>
      </c>
      <c r="X17" s="3">
        <f t="shared" si="73"/>
        <v>103</v>
      </c>
      <c r="Y17" s="170">
        <v>22</v>
      </c>
      <c r="Z17" s="3">
        <f t="shared" si="9"/>
        <v>0</v>
      </c>
      <c r="AA17" s="3">
        <f t="shared" si="74"/>
        <v>103</v>
      </c>
      <c r="AB17" s="171">
        <v>22</v>
      </c>
      <c r="AC17" s="3">
        <f t="shared" si="10"/>
        <v>0</v>
      </c>
      <c r="AD17" s="3">
        <f t="shared" si="75"/>
        <v>103</v>
      </c>
      <c r="AE17" s="166">
        <v>22</v>
      </c>
      <c r="AF17" s="3">
        <f t="shared" si="11"/>
        <v>0</v>
      </c>
      <c r="AG17" s="3">
        <f t="shared" si="76"/>
        <v>103</v>
      </c>
      <c r="AH17" s="165">
        <v>22</v>
      </c>
      <c r="AI17" s="3">
        <f t="shared" si="12"/>
        <v>0</v>
      </c>
      <c r="AJ17" s="3">
        <f t="shared" si="77"/>
        <v>103</v>
      </c>
      <c r="AK17" s="164">
        <v>22</v>
      </c>
      <c r="AL17" s="3">
        <f t="shared" si="13"/>
        <v>0</v>
      </c>
      <c r="AM17" s="3">
        <f t="shared" si="78"/>
        <v>103</v>
      </c>
      <c r="AN17" s="162">
        <v>22</v>
      </c>
      <c r="AO17" s="3">
        <f t="shared" si="14"/>
        <v>0</v>
      </c>
      <c r="AP17" s="3">
        <f t="shared" si="79"/>
        <v>103</v>
      </c>
      <c r="AQ17" s="161">
        <v>22</v>
      </c>
      <c r="AR17" s="3">
        <f t="shared" si="15"/>
        <v>0</v>
      </c>
      <c r="AS17" s="3">
        <f t="shared" si="80"/>
        <v>103</v>
      </c>
      <c r="AT17" s="160">
        <v>22</v>
      </c>
      <c r="AU17" s="3">
        <f t="shared" si="16"/>
        <v>0</v>
      </c>
      <c r="AV17" s="3">
        <f t="shared" si="81"/>
        <v>103</v>
      </c>
      <c r="AW17" s="159">
        <v>22</v>
      </c>
      <c r="AX17" s="3">
        <f t="shared" si="17"/>
        <v>0</v>
      </c>
      <c r="AY17" s="3">
        <f t="shared" si="82"/>
        <v>103</v>
      </c>
      <c r="AZ17" s="150">
        <v>22</v>
      </c>
      <c r="BA17" s="3">
        <f t="shared" si="18"/>
        <v>0</v>
      </c>
      <c r="BB17" s="3">
        <f t="shared" si="83"/>
        <v>103</v>
      </c>
      <c r="BC17" s="149">
        <v>22</v>
      </c>
      <c r="BD17" s="3">
        <f t="shared" si="19"/>
        <v>0</v>
      </c>
      <c r="BE17" s="3">
        <f t="shared" si="84"/>
        <v>103</v>
      </c>
      <c r="BF17" s="147">
        <v>22</v>
      </c>
      <c r="BG17" s="3">
        <f t="shared" si="20"/>
        <v>0</v>
      </c>
      <c r="BH17" s="3">
        <f t="shared" si="85"/>
        <v>103</v>
      </c>
      <c r="BI17" s="146">
        <v>22</v>
      </c>
      <c r="BJ17" s="3">
        <f t="shared" si="21"/>
        <v>0</v>
      </c>
      <c r="BK17" s="3">
        <f t="shared" si="86"/>
        <v>103</v>
      </c>
      <c r="BL17" s="145">
        <v>22</v>
      </c>
      <c r="BM17" s="3">
        <f t="shared" si="22"/>
        <v>0</v>
      </c>
      <c r="BN17" s="3">
        <f t="shared" si="87"/>
        <v>103</v>
      </c>
      <c r="BO17" s="144">
        <v>22</v>
      </c>
      <c r="BP17" s="3">
        <f t="shared" si="23"/>
        <v>0</v>
      </c>
      <c r="BQ17" s="79">
        <f t="shared" si="88"/>
        <v>103</v>
      </c>
      <c r="BR17" s="142">
        <v>22</v>
      </c>
      <c r="BS17" s="3">
        <f t="shared" si="24"/>
        <v>0</v>
      </c>
      <c r="BT17" s="3">
        <f t="shared" si="89"/>
        <v>103</v>
      </c>
      <c r="BU17" s="132">
        <v>22</v>
      </c>
      <c r="BV17" s="154">
        <f t="shared" si="25"/>
        <v>0</v>
      </c>
      <c r="BW17" s="57">
        <f t="shared" si="90"/>
        <v>103</v>
      </c>
      <c r="BX17" s="129">
        <v>22</v>
      </c>
      <c r="BY17" s="52">
        <f t="shared" si="26"/>
        <v>0</v>
      </c>
      <c r="BZ17" s="57">
        <f t="shared" si="91"/>
        <v>103</v>
      </c>
      <c r="CA17" s="128">
        <v>22</v>
      </c>
      <c r="CB17" s="57">
        <f t="shared" si="27"/>
        <v>0</v>
      </c>
      <c r="CC17" s="52">
        <f t="shared" si="28"/>
        <v>103</v>
      </c>
      <c r="CD17" s="123">
        <v>22</v>
      </c>
      <c r="CE17" s="57">
        <f t="shared" si="29"/>
        <v>0</v>
      </c>
      <c r="CF17" s="57">
        <f t="shared" si="92"/>
        <v>103</v>
      </c>
      <c r="CG17" s="122">
        <v>22</v>
      </c>
      <c r="CH17" s="52">
        <f t="shared" si="30"/>
        <v>0</v>
      </c>
      <c r="CI17" s="52">
        <f t="shared" si="93"/>
        <v>103</v>
      </c>
      <c r="CJ17" s="119">
        <v>22</v>
      </c>
      <c r="CK17" s="57">
        <f t="shared" si="31"/>
        <v>0</v>
      </c>
      <c r="CL17" s="57">
        <f t="shared" si="94"/>
        <v>103</v>
      </c>
      <c r="CM17" s="118">
        <v>22</v>
      </c>
      <c r="CN17" s="57">
        <f t="shared" si="32"/>
        <v>0</v>
      </c>
      <c r="CO17" s="57">
        <f t="shared" si="33"/>
        <v>103</v>
      </c>
      <c r="CP17" s="117">
        <v>22</v>
      </c>
      <c r="CQ17" s="57">
        <f t="shared" si="34"/>
        <v>0</v>
      </c>
      <c r="CR17" s="57">
        <f t="shared" si="95"/>
        <v>103</v>
      </c>
      <c r="CS17" s="116">
        <v>22</v>
      </c>
      <c r="CT17" s="52">
        <f t="shared" si="35"/>
        <v>0</v>
      </c>
      <c r="CU17" s="52">
        <f t="shared" si="96"/>
        <v>103</v>
      </c>
      <c r="CV17" s="115">
        <v>22</v>
      </c>
      <c r="CW17" s="52">
        <f t="shared" si="36"/>
        <v>0</v>
      </c>
      <c r="CX17" s="57">
        <f t="shared" si="97"/>
        <v>103</v>
      </c>
      <c r="CY17" s="114">
        <v>22</v>
      </c>
      <c r="CZ17" s="57">
        <f t="shared" si="37"/>
        <v>0</v>
      </c>
      <c r="DA17" s="52">
        <f t="shared" si="98"/>
        <v>103</v>
      </c>
      <c r="DB17" s="113">
        <v>22</v>
      </c>
      <c r="DC17" s="52">
        <f t="shared" si="38"/>
        <v>0</v>
      </c>
      <c r="DD17" s="57">
        <f t="shared" si="99"/>
        <v>103</v>
      </c>
      <c r="DE17" s="104">
        <v>22</v>
      </c>
      <c r="DF17" s="57">
        <f t="shared" si="39"/>
        <v>0</v>
      </c>
      <c r="DG17" s="57">
        <f t="shared" si="100"/>
        <v>103</v>
      </c>
      <c r="DH17" s="97">
        <v>22</v>
      </c>
      <c r="DI17" s="57">
        <f t="shared" si="40"/>
        <v>0</v>
      </c>
      <c r="DJ17" s="52">
        <f t="shared" si="101"/>
        <v>103</v>
      </c>
      <c r="DK17" s="96">
        <v>22</v>
      </c>
      <c r="DL17" s="52">
        <f t="shared" si="41"/>
        <v>0</v>
      </c>
      <c r="DM17" s="52">
        <f t="shared" si="102"/>
        <v>104</v>
      </c>
      <c r="DN17" s="95">
        <v>22</v>
      </c>
      <c r="DO17" s="52">
        <f t="shared" si="42"/>
        <v>0</v>
      </c>
      <c r="DP17" s="52">
        <f t="shared" si="103"/>
        <v>104</v>
      </c>
      <c r="DQ17" s="94">
        <v>22</v>
      </c>
      <c r="DR17" s="52">
        <f t="shared" si="43"/>
        <v>0</v>
      </c>
      <c r="DS17" s="52">
        <f t="shared" si="104"/>
        <v>104</v>
      </c>
      <c r="DT17" s="87">
        <v>22</v>
      </c>
      <c r="DU17" s="57">
        <f t="shared" si="44"/>
        <v>0</v>
      </c>
      <c r="DV17" s="57">
        <f t="shared" si="105"/>
        <v>104</v>
      </c>
      <c r="DW17" s="86">
        <v>22</v>
      </c>
      <c r="DX17" s="52">
        <f t="shared" si="45"/>
        <v>0</v>
      </c>
      <c r="DY17" s="52">
        <f t="shared" si="106"/>
        <v>104</v>
      </c>
      <c r="DZ17" s="85">
        <v>22</v>
      </c>
      <c r="EA17" s="52">
        <f t="shared" si="46"/>
        <v>-1</v>
      </c>
      <c r="EB17" s="57">
        <f t="shared" si="107"/>
        <v>104</v>
      </c>
      <c r="EC17" s="84">
        <v>23</v>
      </c>
      <c r="ED17" s="57">
        <f t="shared" si="47"/>
        <v>0</v>
      </c>
      <c r="EE17" s="57">
        <f t="shared" si="48"/>
        <v>104</v>
      </c>
      <c r="EF17" s="81">
        <v>23</v>
      </c>
      <c r="EG17" s="52">
        <f t="shared" si="2"/>
        <v>0</v>
      </c>
      <c r="EH17" s="57">
        <f t="shared" si="108"/>
        <v>104</v>
      </c>
      <c r="EI17" s="83">
        <v>23</v>
      </c>
      <c r="EJ17" s="52">
        <f t="shared" si="49"/>
        <v>0</v>
      </c>
      <c r="EK17" s="57">
        <f t="shared" si="109"/>
        <v>104</v>
      </c>
      <c r="EL17" s="74">
        <v>23</v>
      </c>
      <c r="EM17" s="52">
        <f t="shared" si="50"/>
        <v>-1</v>
      </c>
      <c r="EN17" s="57">
        <f t="shared" si="110"/>
        <v>106</v>
      </c>
      <c r="EO17" s="70">
        <v>24</v>
      </c>
      <c r="EP17" s="57">
        <f t="shared" si="51"/>
        <v>-1</v>
      </c>
      <c r="EQ17" s="57">
        <f t="shared" si="111"/>
        <v>106</v>
      </c>
      <c r="ER17" s="67">
        <v>25</v>
      </c>
      <c r="ES17" s="57">
        <f t="shared" si="52"/>
        <v>0</v>
      </c>
      <c r="ET17" s="57">
        <f t="shared" si="112"/>
        <v>106</v>
      </c>
      <c r="EU17" s="64">
        <v>25</v>
      </c>
      <c r="EV17" s="64">
        <f t="shared" si="53"/>
        <v>0</v>
      </c>
      <c r="EW17" s="57">
        <f t="shared" si="113"/>
        <v>106</v>
      </c>
      <c r="EX17" s="63">
        <v>25</v>
      </c>
      <c r="EY17" s="63">
        <f t="shared" si="54"/>
        <v>0</v>
      </c>
      <c r="EZ17" s="52">
        <f t="shared" si="114"/>
        <v>106</v>
      </c>
      <c r="FA17" s="62">
        <v>25</v>
      </c>
      <c r="FB17" s="62">
        <f t="shared" si="55"/>
        <v>0</v>
      </c>
      <c r="FC17" s="52">
        <f t="shared" si="115"/>
        <v>106</v>
      </c>
      <c r="FD17" s="59">
        <v>25</v>
      </c>
      <c r="FE17" s="59">
        <f t="shared" si="56"/>
        <v>0</v>
      </c>
      <c r="FF17" s="52">
        <f t="shared" si="116"/>
        <v>106</v>
      </c>
      <c r="FG17" s="50">
        <v>25</v>
      </c>
      <c r="FH17" s="52">
        <f t="shared" si="57"/>
        <v>0</v>
      </c>
      <c r="FI17" s="57">
        <f t="shared" si="117"/>
        <v>106</v>
      </c>
      <c r="FJ17" s="2">
        <v>25</v>
      </c>
      <c r="FK17" s="2">
        <f t="shared" si="3"/>
        <v>0</v>
      </c>
      <c r="FL17" s="2">
        <f t="shared" si="118"/>
        <v>106</v>
      </c>
      <c r="FM17" s="46">
        <v>25</v>
      </c>
      <c r="FN17" s="102">
        <f t="shared" si="58"/>
        <v>0</v>
      </c>
      <c r="FO17" s="102">
        <f t="shared" si="119"/>
        <v>107</v>
      </c>
      <c r="FP17" s="105">
        <v>25</v>
      </c>
      <c r="FQ17" s="105">
        <f t="shared" si="59"/>
        <v>0</v>
      </c>
      <c r="FR17" s="105">
        <f t="shared" si="120"/>
        <v>107</v>
      </c>
      <c r="FS17" s="106">
        <v>25</v>
      </c>
      <c r="FT17" s="106">
        <f t="shared" si="60"/>
        <v>0</v>
      </c>
      <c r="FU17" s="106">
        <f t="shared" si="121"/>
        <v>107</v>
      </c>
      <c r="FV17" s="107">
        <v>25</v>
      </c>
      <c r="FW17" s="33">
        <f t="shared" si="4"/>
        <v>0</v>
      </c>
      <c r="FX17" s="33">
        <f t="shared" si="122"/>
        <v>107</v>
      </c>
      <c r="FY17" s="108">
        <v>25</v>
      </c>
      <c r="FZ17" s="109">
        <f t="shared" si="61"/>
        <v>0</v>
      </c>
      <c r="GA17" s="109">
        <f t="shared" si="123"/>
        <v>107</v>
      </c>
      <c r="GB17" s="110">
        <v>25</v>
      </c>
      <c r="GC17" s="79">
        <f t="shared" si="131"/>
        <v>0</v>
      </c>
      <c r="GD17" s="79">
        <f t="shared" si="124"/>
        <v>104</v>
      </c>
      <c r="GE17" s="111">
        <v>25</v>
      </c>
      <c r="GF17" s="111"/>
      <c r="GH17">
        <v>62</v>
      </c>
      <c r="GI17">
        <f t="shared" si="125"/>
        <v>26</v>
      </c>
      <c r="GK17" s="121">
        <f t="shared" si="130"/>
        <v>7.4285714285714288</v>
      </c>
      <c r="GM17" s="3">
        <f t="shared" si="62"/>
        <v>0</v>
      </c>
      <c r="GS17" s="3">
        <f t="shared" si="63"/>
        <v>22</v>
      </c>
      <c r="GT17" s="3">
        <f t="shared" si="126"/>
        <v>103</v>
      </c>
      <c r="GU17" s="3">
        <f t="shared" si="64"/>
        <v>22</v>
      </c>
      <c r="GV17" s="3">
        <f t="shared" si="127"/>
        <v>103</v>
      </c>
      <c r="GW17" s="3">
        <f t="shared" si="65"/>
        <v>22</v>
      </c>
      <c r="GX17" s="3">
        <f t="shared" si="128"/>
        <v>103</v>
      </c>
      <c r="GY17" s="3">
        <f t="shared" si="66"/>
        <v>22</v>
      </c>
      <c r="GZ17" s="3">
        <f t="shared" si="129"/>
        <v>103</v>
      </c>
      <c r="HA17" s="54" t="s">
        <v>53</v>
      </c>
      <c r="HB17" s="54" t="s">
        <v>54</v>
      </c>
      <c r="HC17" s="54" t="s">
        <v>55</v>
      </c>
      <c r="HD17" s="54" t="s">
        <v>56</v>
      </c>
      <c r="HE17" s="54" t="s">
        <v>57</v>
      </c>
      <c r="HF17" s="54" t="s">
        <v>58</v>
      </c>
      <c r="HG17" s="54" t="s">
        <v>59</v>
      </c>
      <c r="HH17" s="54" t="s">
        <v>60</v>
      </c>
    </row>
    <row r="18" spans="2:217">
      <c r="B18" s="7">
        <v>43916</v>
      </c>
      <c r="C18" s="141">
        <f t="shared" si="67"/>
        <v>119</v>
      </c>
      <c r="D18" s="140">
        <v>26</v>
      </c>
      <c r="E18" s="141">
        <f t="shared" si="68"/>
        <v>134</v>
      </c>
      <c r="F18">
        <v>0</v>
      </c>
      <c r="G18" s="140">
        <v>31</v>
      </c>
      <c r="H18" s="148">
        <f t="shared" si="69"/>
        <v>134</v>
      </c>
      <c r="I18">
        <v>0</v>
      </c>
      <c r="J18" s="148">
        <f t="shared" si="5"/>
        <v>31</v>
      </c>
      <c r="K18" s="148">
        <f t="shared" si="70"/>
        <v>134</v>
      </c>
      <c r="L18" s="3">
        <f t="shared" si="0"/>
        <v>0</v>
      </c>
      <c r="M18">
        <v>31</v>
      </c>
      <c r="N18" s="101"/>
      <c r="O18" s="52">
        <f t="shared" si="6"/>
        <v>134</v>
      </c>
      <c r="P18">
        <v>31</v>
      </c>
      <c r="Q18" s="3">
        <f t="shared" si="1"/>
        <v>0</v>
      </c>
      <c r="R18" s="3">
        <f t="shared" si="71"/>
        <v>134</v>
      </c>
      <c r="S18" s="172">
        <v>31</v>
      </c>
      <c r="T18" s="3">
        <f t="shared" si="7"/>
        <v>0</v>
      </c>
      <c r="U18" s="3">
        <f t="shared" si="72"/>
        <v>134</v>
      </c>
      <c r="V18" s="173">
        <v>31</v>
      </c>
      <c r="W18" s="3">
        <f t="shared" si="8"/>
        <v>0</v>
      </c>
      <c r="X18" s="3">
        <f t="shared" si="73"/>
        <v>134</v>
      </c>
      <c r="Y18" s="170">
        <v>31</v>
      </c>
      <c r="Z18" s="3">
        <f t="shared" si="9"/>
        <v>0</v>
      </c>
      <c r="AA18" s="3">
        <f t="shared" si="74"/>
        <v>134</v>
      </c>
      <c r="AB18" s="171">
        <v>31</v>
      </c>
      <c r="AC18" s="3">
        <f t="shared" si="10"/>
        <v>0</v>
      </c>
      <c r="AD18" s="3">
        <f t="shared" si="75"/>
        <v>134</v>
      </c>
      <c r="AE18" s="166">
        <v>31</v>
      </c>
      <c r="AF18" s="3">
        <f t="shared" si="11"/>
        <v>0</v>
      </c>
      <c r="AG18" s="3">
        <f t="shared" si="76"/>
        <v>134</v>
      </c>
      <c r="AH18" s="165">
        <v>31</v>
      </c>
      <c r="AI18" s="3">
        <f t="shared" si="12"/>
        <v>0</v>
      </c>
      <c r="AJ18" s="3">
        <f t="shared" si="77"/>
        <v>134</v>
      </c>
      <c r="AK18" s="164">
        <v>31</v>
      </c>
      <c r="AL18" s="3">
        <f t="shared" si="13"/>
        <v>0</v>
      </c>
      <c r="AM18" s="3">
        <f t="shared" si="78"/>
        <v>134</v>
      </c>
      <c r="AN18" s="162">
        <v>31</v>
      </c>
      <c r="AO18" s="3">
        <f t="shared" si="14"/>
        <v>0</v>
      </c>
      <c r="AP18" s="3">
        <f t="shared" si="79"/>
        <v>134</v>
      </c>
      <c r="AQ18" s="161">
        <v>31</v>
      </c>
      <c r="AR18" s="3">
        <f t="shared" si="15"/>
        <v>0</v>
      </c>
      <c r="AS18" s="3">
        <f t="shared" si="80"/>
        <v>134</v>
      </c>
      <c r="AT18" s="160">
        <v>31</v>
      </c>
      <c r="AU18" s="3">
        <f t="shared" si="16"/>
        <v>0</v>
      </c>
      <c r="AV18" s="3">
        <f t="shared" si="81"/>
        <v>134</v>
      </c>
      <c r="AW18" s="159">
        <v>31</v>
      </c>
      <c r="AX18" s="3">
        <f t="shared" si="17"/>
        <v>0</v>
      </c>
      <c r="AY18" s="3">
        <f t="shared" si="82"/>
        <v>134</v>
      </c>
      <c r="AZ18" s="150">
        <v>31</v>
      </c>
      <c r="BA18" s="3">
        <f t="shared" si="18"/>
        <v>0</v>
      </c>
      <c r="BB18" s="3">
        <f t="shared" si="83"/>
        <v>134</v>
      </c>
      <c r="BC18" s="149">
        <v>31</v>
      </c>
      <c r="BD18" s="3">
        <f t="shared" si="19"/>
        <v>0</v>
      </c>
      <c r="BE18" s="3">
        <f t="shared" si="84"/>
        <v>134</v>
      </c>
      <c r="BF18" s="147">
        <v>31</v>
      </c>
      <c r="BG18" s="3">
        <f t="shared" si="20"/>
        <v>0</v>
      </c>
      <c r="BH18" s="3">
        <f t="shared" si="85"/>
        <v>134</v>
      </c>
      <c r="BI18" s="146">
        <v>31</v>
      </c>
      <c r="BJ18" s="3">
        <f t="shared" si="21"/>
        <v>0</v>
      </c>
      <c r="BK18" s="3">
        <f t="shared" si="86"/>
        <v>134</v>
      </c>
      <c r="BL18" s="145">
        <v>31</v>
      </c>
      <c r="BM18" s="3">
        <f t="shared" si="22"/>
        <v>0</v>
      </c>
      <c r="BN18" s="3">
        <f t="shared" si="87"/>
        <v>134</v>
      </c>
      <c r="BO18" s="144">
        <v>31</v>
      </c>
      <c r="BP18" s="3">
        <f t="shared" si="23"/>
        <v>0</v>
      </c>
      <c r="BQ18" s="79">
        <f t="shared" si="88"/>
        <v>134</v>
      </c>
      <c r="BR18" s="142">
        <v>31</v>
      </c>
      <c r="BS18" s="3">
        <f t="shared" si="24"/>
        <v>0</v>
      </c>
      <c r="BT18" s="3">
        <f t="shared" si="89"/>
        <v>134</v>
      </c>
      <c r="BU18" s="132">
        <v>31</v>
      </c>
      <c r="BV18" s="154">
        <f t="shared" si="25"/>
        <v>0</v>
      </c>
      <c r="BW18" s="57">
        <f t="shared" si="90"/>
        <v>134</v>
      </c>
      <c r="BX18" s="129">
        <v>31</v>
      </c>
      <c r="BY18" s="52">
        <f t="shared" si="26"/>
        <v>0</v>
      </c>
      <c r="BZ18" s="57">
        <f t="shared" si="91"/>
        <v>134</v>
      </c>
      <c r="CA18" s="128">
        <v>31</v>
      </c>
      <c r="CB18" s="57">
        <f t="shared" si="27"/>
        <v>0</v>
      </c>
      <c r="CC18" s="52">
        <f t="shared" si="28"/>
        <v>134</v>
      </c>
      <c r="CD18" s="123">
        <v>31</v>
      </c>
      <c r="CE18" s="57">
        <f t="shared" si="29"/>
        <v>0</v>
      </c>
      <c r="CF18" s="57">
        <f t="shared" si="92"/>
        <v>134</v>
      </c>
      <c r="CG18" s="122">
        <v>31</v>
      </c>
      <c r="CH18" s="52">
        <f t="shared" si="30"/>
        <v>0</v>
      </c>
      <c r="CI18" s="52">
        <f t="shared" si="93"/>
        <v>134</v>
      </c>
      <c r="CJ18" s="119">
        <v>31</v>
      </c>
      <c r="CK18" s="57">
        <f t="shared" si="31"/>
        <v>0</v>
      </c>
      <c r="CL18" s="57">
        <f t="shared" si="94"/>
        <v>134</v>
      </c>
      <c r="CM18" s="118">
        <v>31</v>
      </c>
      <c r="CN18" s="57">
        <f t="shared" si="32"/>
        <v>0</v>
      </c>
      <c r="CO18" s="57">
        <f t="shared" si="33"/>
        <v>134</v>
      </c>
      <c r="CP18" s="117">
        <v>31</v>
      </c>
      <c r="CQ18" s="57">
        <f t="shared" si="34"/>
        <v>0</v>
      </c>
      <c r="CR18" s="57">
        <f t="shared" si="95"/>
        <v>134</v>
      </c>
      <c r="CS18" s="116">
        <v>31</v>
      </c>
      <c r="CT18" s="52">
        <f t="shared" si="35"/>
        <v>0</v>
      </c>
      <c r="CU18" s="52">
        <f t="shared" si="96"/>
        <v>134</v>
      </c>
      <c r="CV18" s="115">
        <v>31</v>
      </c>
      <c r="CW18" s="52">
        <f t="shared" si="36"/>
        <v>0</v>
      </c>
      <c r="CX18" s="57">
        <f t="shared" si="97"/>
        <v>134</v>
      </c>
      <c r="CY18" s="114">
        <v>31</v>
      </c>
      <c r="CZ18" s="57">
        <f t="shared" si="37"/>
        <v>0</v>
      </c>
      <c r="DA18" s="52">
        <f t="shared" si="98"/>
        <v>134</v>
      </c>
      <c r="DB18" s="113">
        <v>31</v>
      </c>
      <c r="DC18" s="52">
        <f t="shared" si="38"/>
        <v>0</v>
      </c>
      <c r="DD18" s="57">
        <f t="shared" si="99"/>
        <v>134</v>
      </c>
      <c r="DE18" s="104">
        <v>31</v>
      </c>
      <c r="DF18" s="57">
        <f t="shared" si="39"/>
        <v>0</v>
      </c>
      <c r="DG18" s="57">
        <f t="shared" si="100"/>
        <v>134</v>
      </c>
      <c r="DH18" s="97">
        <v>31</v>
      </c>
      <c r="DI18" s="57">
        <f t="shared" si="40"/>
        <v>0</v>
      </c>
      <c r="DJ18" s="52">
        <f t="shared" si="101"/>
        <v>134</v>
      </c>
      <c r="DK18" s="96">
        <v>31</v>
      </c>
      <c r="DL18" s="52">
        <f t="shared" si="41"/>
        <v>0</v>
      </c>
      <c r="DM18" s="52">
        <f t="shared" si="102"/>
        <v>135</v>
      </c>
      <c r="DN18" s="95">
        <v>31</v>
      </c>
      <c r="DO18" s="52">
        <f t="shared" si="42"/>
        <v>0</v>
      </c>
      <c r="DP18" s="52">
        <f t="shared" si="103"/>
        <v>135</v>
      </c>
      <c r="DQ18" s="94">
        <v>31</v>
      </c>
      <c r="DR18" s="52">
        <f t="shared" si="43"/>
        <v>0</v>
      </c>
      <c r="DS18" s="52">
        <f t="shared" si="104"/>
        <v>135</v>
      </c>
      <c r="DT18" s="87">
        <v>31</v>
      </c>
      <c r="DU18" s="57">
        <f t="shared" si="44"/>
        <v>0</v>
      </c>
      <c r="DV18" s="57">
        <f t="shared" si="105"/>
        <v>135</v>
      </c>
      <c r="DW18" s="86">
        <v>31</v>
      </c>
      <c r="DX18" s="52">
        <f t="shared" si="45"/>
        <v>0</v>
      </c>
      <c r="DY18" s="52">
        <f t="shared" si="106"/>
        <v>135</v>
      </c>
      <c r="DZ18" s="85">
        <v>31</v>
      </c>
      <c r="EA18" s="52">
        <f t="shared" si="46"/>
        <v>0</v>
      </c>
      <c r="EB18" s="57">
        <f t="shared" si="107"/>
        <v>135</v>
      </c>
      <c r="EC18" s="84">
        <v>31</v>
      </c>
      <c r="ED18" s="57">
        <f t="shared" si="47"/>
        <v>0</v>
      </c>
      <c r="EE18" s="57">
        <f t="shared" si="48"/>
        <v>135</v>
      </c>
      <c r="EF18" s="81">
        <v>31</v>
      </c>
      <c r="EG18" s="52">
        <f t="shared" si="2"/>
        <v>0</v>
      </c>
      <c r="EH18" s="57">
        <f t="shared" si="108"/>
        <v>135</v>
      </c>
      <c r="EI18" s="83">
        <v>31</v>
      </c>
      <c r="EJ18" s="52">
        <f t="shared" si="49"/>
        <v>0</v>
      </c>
      <c r="EK18" s="57">
        <f t="shared" si="109"/>
        <v>135</v>
      </c>
      <c r="EL18" s="74">
        <v>31</v>
      </c>
      <c r="EM18" s="52">
        <f t="shared" si="50"/>
        <v>2</v>
      </c>
      <c r="EN18" s="57">
        <f t="shared" si="110"/>
        <v>135</v>
      </c>
      <c r="EO18" s="70">
        <v>29</v>
      </c>
      <c r="EP18" s="57">
        <f t="shared" si="51"/>
        <v>0</v>
      </c>
      <c r="EQ18" s="57">
        <f t="shared" si="111"/>
        <v>135</v>
      </c>
      <c r="ER18" s="67">
        <v>29</v>
      </c>
      <c r="ES18" s="57">
        <f t="shared" si="52"/>
        <v>0</v>
      </c>
      <c r="ET18" s="57">
        <f t="shared" si="112"/>
        <v>135</v>
      </c>
      <c r="EU18" s="64">
        <v>29</v>
      </c>
      <c r="EV18" s="64">
        <f t="shared" si="53"/>
        <v>0</v>
      </c>
      <c r="EW18" s="57">
        <f t="shared" si="113"/>
        <v>135</v>
      </c>
      <c r="EX18" s="63">
        <v>29</v>
      </c>
      <c r="EY18" s="63">
        <f t="shared" si="54"/>
        <v>0</v>
      </c>
      <c r="EZ18" s="52">
        <f t="shared" si="114"/>
        <v>135</v>
      </c>
      <c r="FA18" s="62">
        <v>29</v>
      </c>
      <c r="FB18" s="62">
        <f t="shared" si="55"/>
        <v>0</v>
      </c>
      <c r="FC18" s="52">
        <f t="shared" si="115"/>
        <v>135</v>
      </c>
      <c r="FD18" s="59">
        <v>29</v>
      </c>
      <c r="FE18" s="59">
        <f t="shared" si="56"/>
        <v>-1</v>
      </c>
      <c r="FF18" s="52">
        <f t="shared" si="116"/>
        <v>136</v>
      </c>
      <c r="FG18" s="50">
        <v>30</v>
      </c>
      <c r="FH18" s="52">
        <f t="shared" si="57"/>
        <v>0</v>
      </c>
      <c r="FI18" s="57">
        <f t="shared" si="117"/>
        <v>136</v>
      </c>
      <c r="FJ18" s="2">
        <v>30</v>
      </c>
      <c r="FK18" s="2">
        <f t="shared" si="3"/>
        <v>0</v>
      </c>
      <c r="FL18" s="2">
        <f t="shared" si="118"/>
        <v>136</v>
      </c>
      <c r="FM18" s="46">
        <v>30</v>
      </c>
      <c r="FN18" s="102">
        <f t="shared" si="58"/>
        <v>0</v>
      </c>
      <c r="FO18" s="102">
        <f t="shared" si="119"/>
        <v>137</v>
      </c>
      <c r="FP18" s="105">
        <v>30</v>
      </c>
      <c r="FQ18" s="105">
        <f t="shared" si="59"/>
        <v>0</v>
      </c>
      <c r="FR18" s="105">
        <f t="shared" si="120"/>
        <v>137</v>
      </c>
      <c r="FS18" s="106">
        <v>30</v>
      </c>
      <c r="FT18" s="106">
        <f t="shared" si="60"/>
        <v>0</v>
      </c>
      <c r="FU18" s="106">
        <f t="shared" si="121"/>
        <v>137</v>
      </c>
      <c r="FV18" s="107">
        <v>30</v>
      </c>
      <c r="FW18" s="33">
        <f t="shared" si="4"/>
        <v>0</v>
      </c>
      <c r="FX18" s="33">
        <f t="shared" si="122"/>
        <v>137</v>
      </c>
      <c r="FY18" s="108">
        <v>30</v>
      </c>
      <c r="FZ18" s="109">
        <f t="shared" si="61"/>
        <v>0</v>
      </c>
      <c r="GA18" s="109">
        <f t="shared" si="123"/>
        <v>137</v>
      </c>
      <c r="GB18" s="110">
        <v>30</v>
      </c>
      <c r="GC18" s="79">
        <f t="shared" si="131"/>
        <v>1</v>
      </c>
      <c r="GD18" s="79">
        <f t="shared" si="124"/>
        <v>133</v>
      </c>
      <c r="GE18" s="111">
        <v>29</v>
      </c>
      <c r="GF18" s="111"/>
      <c r="GH18">
        <v>77</v>
      </c>
      <c r="GI18">
        <f t="shared" si="125"/>
        <v>15</v>
      </c>
      <c r="GK18" s="121">
        <f t="shared" si="130"/>
        <v>9.4285714285714288</v>
      </c>
      <c r="GM18" s="3">
        <f t="shared" si="62"/>
        <v>0</v>
      </c>
      <c r="GS18" s="3">
        <f t="shared" si="63"/>
        <v>31</v>
      </c>
      <c r="GT18" s="3">
        <f t="shared" si="126"/>
        <v>134</v>
      </c>
      <c r="GU18" s="3">
        <f t="shared" si="64"/>
        <v>31</v>
      </c>
      <c r="GV18" s="3">
        <f t="shared" si="127"/>
        <v>134</v>
      </c>
      <c r="GW18" s="3">
        <f t="shared" si="65"/>
        <v>31</v>
      </c>
      <c r="GX18" s="3">
        <f t="shared" si="128"/>
        <v>134</v>
      </c>
      <c r="GY18" s="3">
        <f t="shared" si="66"/>
        <v>31</v>
      </c>
      <c r="GZ18" s="3">
        <f t="shared" si="129"/>
        <v>134</v>
      </c>
      <c r="HA18">
        <v>10.01</v>
      </c>
      <c r="HB18">
        <v>1.61</v>
      </c>
      <c r="HC18">
        <v>49.99</v>
      </c>
      <c r="HD18">
        <v>0.51800000000000002</v>
      </c>
      <c r="HE18">
        <v>0.4</v>
      </c>
      <c r="HF18" s="54">
        <v>0.94035000000000002</v>
      </c>
      <c r="HG18">
        <f>0.06271917</f>
        <v>6.2719170000000005E-2</v>
      </c>
      <c r="HH18">
        <v>0.12100125</v>
      </c>
    </row>
    <row r="19" spans="2:217">
      <c r="B19" s="7">
        <v>43917</v>
      </c>
      <c r="C19" s="141">
        <f t="shared" si="67"/>
        <v>149</v>
      </c>
      <c r="D19" s="140">
        <v>30</v>
      </c>
      <c r="E19" s="141">
        <f t="shared" si="68"/>
        <v>166</v>
      </c>
      <c r="F19">
        <v>0</v>
      </c>
      <c r="G19" s="140">
        <v>32</v>
      </c>
      <c r="H19" s="148">
        <f t="shared" si="69"/>
        <v>166</v>
      </c>
      <c r="I19">
        <v>0</v>
      </c>
      <c r="J19" s="148">
        <f t="shared" si="5"/>
        <v>32</v>
      </c>
      <c r="K19" s="148">
        <f t="shared" si="70"/>
        <v>166</v>
      </c>
      <c r="L19" s="3">
        <f t="shared" si="0"/>
        <v>0</v>
      </c>
      <c r="M19">
        <v>32</v>
      </c>
      <c r="N19" s="101"/>
      <c r="O19" s="52">
        <f t="shared" si="6"/>
        <v>166</v>
      </c>
      <c r="P19">
        <v>32</v>
      </c>
      <c r="Q19" s="3">
        <f t="shared" si="1"/>
        <v>0</v>
      </c>
      <c r="R19" s="3">
        <f t="shared" si="71"/>
        <v>166</v>
      </c>
      <c r="S19" s="172">
        <v>32</v>
      </c>
      <c r="T19" s="3">
        <f t="shared" si="7"/>
        <v>0</v>
      </c>
      <c r="U19" s="3">
        <f t="shared" si="72"/>
        <v>166</v>
      </c>
      <c r="V19" s="173">
        <v>32</v>
      </c>
      <c r="W19" s="3">
        <f t="shared" si="8"/>
        <v>0</v>
      </c>
      <c r="X19" s="3">
        <f t="shared" si="73"/>
        <v>166</v>
      </c>
      <c r="Y19" s="170">
        <v>32</v>
      </c>
      <c r="Z19" s="3">
        <f t="shared" si="9"/>
        <v>0</v>
      </c>
      <c r="AA19" s="3">
        <f t="shared" si="74"/>
        <v>166</v>
      </c>
      <c r="AB19" s="171">
        <v>32</v>
      </c>
      <c r="AC19" s="3">
        <f t="shared" si="10"/>
        <v>0</v>
      </c>
      <c r="AD19" s="3">
        <f t="shared" si="75"/>
        <v>166</v>
      </c>
      <c r="AE19" s="166">
        <v>32</v>
      </c>
      <c r="AF19" s="3">
        <f t="shared" si="11"/>
        <v>0</v>
      </c>
      <c r="AG19" s="3">
        <f t="shared" si="76"/>
        <v>166</v>
      </c>
      <c r="AH19" s="165">
        <v>32</v>
      </c>
      <c r="AI19" s="3">
        <f t="shared" si="12"/>
        <v>0</v>
      </c>
      <c r="AJ19" s="3">
        <f t="shared" si="77"/>
        <v>166</v>
      </c>
      <c r="AK19" s="164">
        <v>32</v>
      </c>
      <c r="AL19" s="3">
        <f t="shared" si="13"/>
        <v>0</v>
      </c>
      <c r="AM19" s="3">
        <f t="shared" si="78"/>
        <v>166</v>
      </c>
      <c r="AN19" s="162">
        <v>32</v>
      </c>
      <c r="AO19" s="3">
        <f t="shared" si="14"/>
        <v>0</v>
      </c>
      <c r="AP19" s="3">
        <f t="shared" si="79"/>
        <v>166</v>
      </c>
      <c r="AQ19" s="161">
        <v>32</v>
      </c>
      <c r="AR19" s="3">
        <f t="shared" si="15"/>
        <v>0</v>
      </c>
      <c r="AS19" s="3">
        <f t="shared" si="80"/>
        <v>166</v>
      </c>
      <c r="AT19" s="160">
        <v>32</v>
      </c>
      <c r="AU19" s="3">
        <f t="shared" si="16"/>
        <v>0</v>
      </c>
      <c r="AV19" s="3">
        <f t="shared" si="81"/>
        <v>166</v>
      </c>
      <c r="AW19" s="159">
        <v>32</v>
      </c>
      <c r="AX19" s="3">
        <f t="shared" si="17"/>
        <v>0</v>
      </c>
      <c r="AY19" s="3">
        <f t="shared" si="82"/>
        <v>166</v>
      </c>
      <c r="AZ19" s="150">
        <v>32</v>
      </c>
      <c r="BA19" s="3">
        <f t="shared" si="18"/>
        <v>0</v>
      </c>
      <c r="BB19" s="3">
        <f t="shared" si="83"/>
        <v>166</v>
      </c>
      <c r="BC19" s="149">
        <v>32</v>
      </c>
      <c r="BD19" s="3">
        <f t="shared" si="19"/>
        <v>0</v>
      </c>
      <c r="BE19" s="3">
        <f t="shared" si="84"/>
        <v>166</v>
      </c>
      <c r="BF19" s="147">
        <v>32</v>
      </c>
      <c r="BG19" s="3">
        <f t="shared" si="20"/>
        <v>0</v>
      </c>
      <c r="BH19" s="3">
        <f t="shared" si="85"/>
        <v>166</v>
      </c>
      <c r="BI19" s="146">
        <v>32</v>
      </c>
      <c r="BJ19" s="3">
        <f t="shared" si="21"/>
        <v>0</v>
      </c>
      <c r="BK19" s="3">
        <f t="shared" si="86"/>
        <v>166</v>
      </c>
      <c r="BL19" s="145">
        <v>32</v>
      </c>
      <c r="BM19" s="3">
        <f t="shared" si="22"/>
        <v>0</v>
      </c>
      <c r="BN19" s="3">
        <f t="shared" si="87"/>
        <v>166</v>
      </c>
      <c r="BO19" s="144">
        <v>32</v>
      </c>
      <c r="BP19" s="3">
        <f t="shared" si="23"/>
        <v>0</v>
      </c>
      <c r="BQ19" s="79">
        <f t="shared" si="88"/>
        <v>166</v>
      </c>
      <c r="BR19" s="142">
        <v>32</v>
      </c>
      <c r="BS19" s="3">
        <f t="shared" si="24"/>
        <v>0</v>
      </c>
      <c r="BT19" s="3">
        <f t="shared" si="89"/>
        <v>166</v>
      </c>
      <c r="BU19" s="132">
        <v>32</v>
      </c>
      <c r="BV19" s="154">
        <f t="shared" si="25"/>
        <v>0</v>
      </c>
      <c r="BW19" s="57">
        <f t="shared" si="90"/>
        <v>166</v>
      </c>
      <c r="BX19" s="129">
        <v>32</v>
      </c>
      <c r="BY19" s="52">
        <f t="shared" si="26"/>
        <v>0</v>
      </c>
      <c r="BZ19" s="57">
        <f t="shared" si="91"/>
        <v>166</v>
      </c>
      <c r="CA19" s="128">
        <v>32</v>
      </c>
      <c r="CB19" s="57">
        <f t="shared" si="27"/>
        <v>0</v>
      </c>
      <c r="CC19" s="52">
        <f t="shared" si="28"/>
        <v>166</v>
      </c>
      <c r="CD19" s="123">
        <v>32</v>
      </c>
      <c r="CE19" s="57">
        <f t="shared" si="29"/>
        <v>0</v>
      </c>
      <c r="CF19" s="57">
        <f t="shared" si="92"/>
        <v>166</v>
      </c>
      <c r="CG19" s="122">
        <v>32</v>
      </c>
      <c r="CH19" s="52">
        <f t="shared" si="30"/>
        <v>0</v>
      </c>
      <c r="CI19" s="52">
        <f t="shared" si="93"/>
        <v>166</v>
      </c>
      <c r="CJ19" s="119">
        <v>32</v>
      </c>
      <c r="CK19" s="57">
        <f t="shared" si="31"/>
        <v>0</v>
      </c>
      <c r="CL19" s="57">
        <f t="shared" si="94"/>
        <v>166</v>
      </c>
      <c r="CM19" s="118">
        <v>32</v>
      </c>
      <c r="CN19" s="57">
        <f t="shared" si="32"/>
        <v>0</v>
      </c>
      <c r="CO19" s="57">
        <f t="shared" si="33"/>
        <v>166</v>
      </c>
      <c r="CP19" s="117">
        <v>32</v>
      </c>
      <c r="CQ19" s="57">
        <f t="shared" si="34"/>
        <v>0</v>
      </c>
      <c r="CR19" s="57">
        <f t="shared" si="95"/>
        <v>166</v>
      </c>
      <c r="CS19" s="116">
        <v>32</v>
      </c>
      <c r="CT19" s="52">
        <f t="shared" si="35"/>
        <v>0</v>
      </c>
      <c r="CU19" s="52">
        <f t="shared" si="96"/>
        <v>166</v>
      </c>
      <c r="CV19" s="115">
        <v>32</v>
      </c>
      <c r="CW19" s="52">
        <f t="shared" si="36"/>
        <v>0</v>
      </c>
      <c r="CX19" s="57">
        <f t="shared" si="97"/>
        <v>166</v>
      </c>
      <c r="CY19" s="114">
        <v>32</v>
      </c>
      <c r="CZ19" s="57">
        <f t="shared" si="37"/>
        <v>0</v>
      </c>
      <c r="DA19" s="52">
        <f t="shared" si="98"/>
        <v>166</v>
      </c>
      <c r="DB19" s="113">
        <v>32</v>
      </c>
      <c r="DC19" s="52">
        <f t="shared" si="38"/>
        <v>0</v>
      </c>
      <c r="DD19" s="57">
        <f t="shared" si="99"/>
        <v>166</v>
      </c>
      <c r="DE19" s="104">
        <v>32</v>
      </c>
      <c r="DF19" s="57">
        <f t="shared" si="39"/>
        <v>0</v>
      </c>
      <c r="DG19" s="57">
        <f t="shared" si="100"/>
        <v>166</v>
      </c>
      <c r="DH19" s="97">
        <v>32</v>
      </c>
      <c r="DI19" s="57">
        <f t="shared" si="40"/>
        <v>0</v>
      </c>
      <c r="DJ19" s="52">
        <f t="shared" si="101"/>
        <v>166</v>
      </c>
      <c r="DK19" s="96">
        <v>32</v>
      </c>
      <c r="DL19" s="52">
        <f t="shared" si="41"/>
        <v>0</v>
      </c>
      <c r="DM19" s="52">
        <f t="shared" si="102"/>
        <v>167</v>
      </c>
      <c r="DN19" s="95">
        <v>32</v>
      </c>
      <c r="DO19" s="52">
        <f t="shared" si="42"/>
        <v>0</v>
      </c>
      <c r="DP19" s="52">
        <f t="shared" si="103"/>
        <v>167</v>
      </c>
      <c r="DQ19" s="94">
        <v>32</v>
      </c>
      <c r="DR19" s="52">
        <f t="shared" si="43"/>
        <v>0</v>
      </c>
      <c r="DS19" s="52">
        <f t="shared" si="104"/>
        <v>167</v>
      </c>
      <c r="DT19" s="87">
        <v>32</v>
      </c>
      <c r="DU19" s="57">
        <f t="shared" si="44"/>
        <v>0</v>
      </c>
      <c r="DV19" s="57">
        <f t="shared" si="105"/>
        <v>167</v>
      </c>
      <c r="DW19" s="86">
        <v>32</v>
      </c>
      <c r="DX19" s="52">
        <f t="shared" si="45"/>
        <v>0</v>
      </c>
      <c r="DY19" s="52">
        <f t="shared" si="106"/>
        <v>167</v>
      </c>
      <c r="DZ19" s="85">
        <v>32</v>
      </c>
      <c r="EA19" s="52">
        <f t="shared" si="46"/>
        <v>0</v>
      </c>
      <c r="EB19" s="57">
        <f t="shared" si="107"/>
        <v>167</v>
      </c>
      <c r="EC19" s="84">
        <v>32</v>
      </c>
      <c r="ED19" s="57">
        <f t="shared" si="47"/>
        <v>0</v>
      </c>
      <c r="EE19" s="57">
        <f t="shared" si="48"/>
        <v>167</v>
      </c>
      <c r="EF19" s="81">
        <v>32</v>
      </c>
      <c r="EG19" s="52">
        <f t="shared" si="2"/>
        <v>0</v>
      </c>
      <c r="EH19" s="57">
        <f t="shared" si="108"/>
        <v>167</v>
      </c>
      <c r="EI19" s="83">
        <v>32</v>
      </c>
      <c r="EJ19" s="52">
        <f t="shared" si="49"/>
        <v>0</v>
      </c>
      <c r="EK19" s="57">
        <f t="shared" si="109"/>
        <v>167</v>
      </c>
      <c r="EL19" s="74">
        <v>32</v>
      </c>
      <c r="EM19" s="52">
        <f t="shared" si="50"/>
        <v>0</v>
      </c>
      <c r="EN19" s="57">
        <f t="shared" si="110"/>
        <v>167</v>
      </c>
      <c r="EO19" s="70">
        <v>32</v>
      </c>
      <c r="EP19" s="57">
        <f t="shared" si="51"/>
        <v>0</v>
      </c>
      <c r="EQ19" s="57">
        <f t="shared" si="111"/>
        <v>167</v>
      </c>
      <c r="ER19" s="67">
        <v>32</v>
      </c>
      <c r="ES19" s="57">
        <f t="shared" si="52"/>
        <v>0</v>
      </c>
      <c r="ET19" s="57">
        <f t="shared" si="112"/>
        <v>167</v>
      </c>
      <c r="EU19" s="64">
        <v>32</v>
      </c>
      <c r="EV19" s="64">
        <f t="shared" si="53"/>
        <v>0</v>
      </c>
      <c r="EW19" s="57">
        <f t="shared" si="113"/>
        <v>167</v>
      </c>
      <c r="EX19" s="63">
        <v>32</v>
      </c>
      <c r="EY19" s="63">
        <f t="shared" si="54"/>
        <v>0</v>
      </c>
      <c r="EZ19" s="52">
        <f t="shared" si="114"/>
        <v>167</v>
      </c>
      <c r="FA19" s="62">
        <v>32</v>
      </c>
      <c r="FB19" s="62">
        <f t="shared" si="55"/>
        <v>0</v>
      </c>
      <c r="FC19" s="52">
        <f t="shared" si="115"/>
        <v>167</v>
      </c>
      <c r="FD19" s="59">
        <v>32</v>
      </c>
      <c r="FE19" s="59">
        <f t="shared" si="56"/>
        <v>0</v>
      </c>
      <c r="FF19" s="52">
        <f t="shared" si="116"/>
        <v>168</v>
      </c>
      <c r="FG19" s="50">
        <v>32</v>
      </c>
      <c r="FH19" s="52">
        <f t="shared" si="57"/>
        <v>0</v>
      </c>
      <c r="FI19" s="57">
        <f t="shared" si="117"/>
        <v>168</v>
      </c>
      <c r="FJ19" s="2">
        <v>32</v>
      </c>
      <c r="FK19" s="2">
        <f t="shared" si="3"/>
        <v>0</v>
      </c>
      <c r="FL19" s="2">
        <f t="shared" si="118"/>
        <v>168</v>
      </c>
      <c r="FM19" s="46">
        <v>32</v>
      </c>
      <c r="FN19" s="102">
        <f t="shared" si="58"/>
        <v>0</v>
      </c>
      <c r="FO19" s="102">
        <f t="shared" si="119"/>
        <v>169</v>
      </c>
      <c r="FP19" s="105">
        <v>32</v>
      </c>
      <c r="FQ19" s="105">
        <f t="shared" si="59"/>
        <v>0</v>
      </c>
      <c r="FR19" s="105">
        <f t="shared" si="120"/>
        <v>169</v>
      </c>
      <c r="FS19" s="106">
        <v>32</v>
      </c>
      <c r="FT19" s="106">
        <f t="shared" si="60"/>
        <v>0</v>
      </c>
      <c r="FU19" s="106">
        <f t="shared" si="121"/>
        <v>169</v>
      </c>
      <c r="FV19" s="107">
        <v>32</v>
      </c>
      <c r="FW19" s="33">
        <f t="shared" si="4"/>
        <v>0</v>
      </c>
      <c r="FX19" s="33">
        <f t="shared" si="122"/>
        <v>169</v>
      </c>
      <c r="FY19" s="108">
        <v>32</v>
      </c>
      <c r="FZ19" s="109">
        <f t="shared" si="61"/>
        <v>0</v>
      </c>
      <c r="GA19" s="109">
        <f t="shared" si="123"/>
        <v>169</v>
      </c>
      <c r="GB19" s="110">
        <v>32</v>
      </c>
      <c r="GC19" s="79">
        <f t="shared" si="131"/>
        <v>-1</v>
      </c>
      <c r="GD19" s="79">
        <f t="shared" si="124"/>
        <v>166</v>
      </c>
      <c r="GE19" s="111">
        <v>33</v>
      </c>
      <c r="GF19" s="111"/>
      <c r="GH19">
        <v>105</v>
      </c>
      <c r="GI19">
        <f t="shared" si="125"/>
        <v>28</v>
      </c>
      <c r="GK19" s="121">
        <f t="shared" si="130"/>
        <v>12.714285714285714</v>
      </c>
      <c r="GM19" s="3">
        <f t="shared" si="62"/>
        <v>0</v>
      </c>
      <c r="GS19" s="3">
        <f t="shared" si="63"/>
        <v>32</v>
      </c>
      <c r="GT19" s="3">
        <f t="shared" si="126"/>
        <v>166</v>
      </c>
      <c r="GU19" s="3">
        <f t="shared" si="64"/>
        <v>32</v>
      </c>
      <c r="GV19" s="3">
        <f t="shared" si="127"/>
        <v>166</v>
      </c>
      <c r="GW19" s="3">
        <f t="shared" si="65"/>
        <v>32</v>
      </c>
      <c r="GX19" s="3">
        <f t="shared" si="128"/>
        <v>166</v>
      </c>
      <c r="GY19" s="3">
        <f t="shared" si="66"/>
        <v>32</v>
      </c>
      <c r="GZ19" s="3">
        <f t="shared" si="129"/>
        <v>166</v>
      </c>
      <c r="HF19">
        <f>1/HE18</f>
        <v>2.5</v>
      </c>
      <c r="HG19">
        <f>1/HF18</f>
        <v>1.0634338278300632</v>
      </c>
      <c r="HH19" s="55">
        <f>HG18</f>
        <v>6.2719170000000005E-2</v>
      </c>
      <c r="HI19">
        <f>1/HH18</f>
        <v>8.2643774341174154</v>
      </c>
    </row>
    <row r="20" spans="2:217">
      <c r="B20" s="7">
        <v>43918</v>
      </c>
      <c r="C20" s="141">
        <f t="shared" si="67"/>
        <v>179</v>
      </c>
      <c r="D20" s="140">
        <v>30</v>
      </c>
      <c r="E20" s="141">
        <f t="shared" si="68"/>
        <v>201</v>
      </c>
      <c r="F20">
        <v>0</v>
      </c>
      <c r="G20" s="140">
        <v>35</v>
      </c>
      <c r="H20" s="148">
        <f t="shared" si="69"/>
        <v>201</v>
      </c>
      <c r="I20">
        <v>0</v>
      </c>
      <c r="J20" s="148">
        <f t="shared" si="5"/>
        <v>35</v>
      </c>
      <c r="K20" s="148">
        <f t="shared" si="70"/>
        <v>201</v>
      </c>
      <c r="L20" s="3">
        <f t="shared" si="0"/>
        <v>0</v>
      </c>
      <c r="M20">
        <v>35</v>
      </c>
      <c r="N20" s="101"/>
      <c r="O20" s="52">
        <f t="shared" si="6"/>
        <v>201</v>
      </c>
      <c r="P20">
        <v>35</v>
      </c>
      <c r="Q20" s="3">
        <f t="shared" si="1"/>
        <v>0</v>
      </c>
      <c r="R20" s="3">
        <f t="shared" si="71"/>
        <v>201</v>
      </c>
      <c r="S20" s="172">
        <v>35</v>
      </c>
      <c r="T20" s="3">
        <f t="shared" si="7"/>
        <v>0</v>
      </c>
      <c r="U20" s="3">
        <f t="shared" si="72"/>
        <v>201</v>
      </c>
      <c r="V20" s="173">
        <v>35</v>
      </c>
      <c r="W20" s="3">
        <f t="shared" si="8"/>
        <v>0</v>
      </c>
      <c r="X20" s="3">
        <f t="shared" si="73"/>
        <v>201</v>
      </c>
      <c r="Y20" s="170">
        <v>35</v>
      </c>
      <c r="Z20" s="3">
        <f t="shared" si="9"/>
        <v>0</v>
      </c>
      <c r="AA20" s="3">
        <f t="shared" si="74"/>
        <v>201</v>
      </c>
      <c r="AB20" s="171">
        <v>35</v>
      </c>
      <c r="AC20" s="3">
        <f t="shared" si="10"/>
        <v>0</v>
      </c>
      <c r="AD20" s="3">
        <f t="shared" si="75"/>
        <v>201</v>
      </c>
      <c r="AE20" s="166">
        <v>35</v>
      </c>
      <c r="AF20" s="3">
        <f t="shared" si="11"/>
        <v>0</v>
      </c>
      <c r="AG20" s="3">
        <f t="shared" si="76"/>
        <v>201</v>
      </c>
      <c r="AH20" s="165">
        <v>35</v>
      </c>
      <c r="AI20" s="3">
        <f t="shared" si="12"/>
        <v>0</v>
      </c>
      <c r="AJ20" s="3">
        <f t="shared" si="77"/>
        <v>201</v>
      </c>
      <c r="AK20" s="164">
        <v>35</v>
      </c>
      <c r="AL20" s="3">
        <f t="shared" si="13"/>
        <v>0</v>
      </c>
      <c r="AM20" s="3">
        <f t="shared" si="78"/>
        <v>201</v>
      </c>
      <c r="AN20" s="162">
        <v>35</v>
      </c>
      <c r="AO20" s="3">
        <f t="shared" si="14"/>
        <v>0</v>
      </c>
      <c r="AP20" s="3">
        <f t="shared" si="79"/>
        <v>201</v>
      </c>
      <c r="AQ20" s="161">
        <v>35</v>
      </c>
      <c r="AR20" s="3">
        <f t="shared" si="15"/>
        <v>0</v>
      </c>
      <c r="AS20" s="3">
        <f t="shared" si="80"/>
        <v>201</v>
      </c>
      <c r="AT20" s="160">
        <v>35</v>
      </c>
      <c r="AU20" s="3">
        <f t="shared" si="16"/>
        <v>0</v>
      </c>
      <c r="AV20" s="3">
        <f t="shared" si="81"/>
        <v>201</v>
      </c>
      <c r="AW20" s="159">
        <v>35</v>
      </c>
      <c r="AX20" s="3">
        <f t="shared" si="17"/>
        <v>0</v>
      </c>
      <c r="AY20" s="3">
        <f t="shared" si="82"/>
        <v>201</v>
      </c>
      <c r="AZ20" s="150">
        <v>35</v>
      </c>
      <c r="BA20" s="3">
        <f t="shared" si="18"/>
        <v>0</v>
      </c>
      <c r="BB20" s="3">
        <f t="shared" si="83"/>
        <v>201</v>
      </c>
      <c r="BC20" s="149">
        <v>35</v>
      </c>
      <c r="BD20" s="3">
        <f t="shared" si="19"/>
        <v>0</v>
      </c>
      <c r="BE20" s="3">
        <f t="shared" si="84"/>
        <v>201</v>
      </c>
      <c r="BF20" s="147">
        <v>35</v>
      </c>
      <c r="BG20" s="3">
        <f t="shared" si="20"/>
        <v>0</v>
      </c>
      <c r="BH20" s="3">
        <f t="shared" si="85"/>
        <v>201</v>
      </c>
      <c r="BI20" s="146">
        <v>35</v>
      </c>
      <c r="BJ20" s="3">
        <f t="shared" si="21"/>
        <v>0</v>
      </c>
      <c r="BK20" s="3">
        <f t="shared" si="86"/>
        <v>201</v>
      </c>
      <c r="BL20" s="145">
        <v>35</v>
      </c>
      <c r="BM20" s="3">
        <f t="shared" si="22"/>
        <v>0</v>
      </c>
      <c r="BN20" s="3">
        <f t="shared" si="87"/>
        <v>201</v>
      </c>
      <c r="BO20" s="144">
        <v>35</v>
      </c>
      <c r="BP20" s="3">
        <f t="shared" si="23"/>
        <v>0</v>
      </c>
      <c r="BQ20" s="79">
        <f t="shared" si="88"/>
        <v>201</v>
      </c>
      <c r="BR20" s="142">
        <v>35</v>
      </c>
      <c r="BS20" s="3">
        <f t="shared" si="24"/>
        <v>0</v>
      </c>
      <c r="BT20" s="3">
        <f t="shared" si="89"/>
        <v>201</v>
      </c>
      <c r="BU20" s="132">
        <v>35</v>
      </c>
      <c r="BV20" s="154">
        <f t="shared" si="25"/>
        <v>0</v>
      </c>
      <c r="BW20" s="57">
        <f t="shared" si="90"/>
        <v>201</v>
      </c>
      <c r="BX20" s="129">
        <v>35</v>
      </c>
      <c r="BY20" s="52">
        <f t="shared" si="26"/>
        <v>0</v>
      </c>
      <c r="BZ20" s="57">
        <f t="shared" si="91"/>
        <v>201</v>
      </c>
      <c r="CA20" s="128">
        <v>35</v>
      </c>
      <c r="CB20" s="57">
        <f t="shared" si="27"/>
        <v>0</v>
      </c>
      <c r="CC20" s="52">
        <f t="shared" si="28"/>
        <v>201</v>
      </c>
      <c r="CD20" s="123">
        <v>35</v>
      </c>
      <c r="CE20" s="57">
        <f t="shared" si="29"/>
        <v>0</v>
      </c>
      <c r="CF20" s="57">
        <f t="shared" si="92"/>
        <v>201</v>
      </c>
      <c r="CG20" s="122">
        <v>35</v>
      </c>
      <c r="CH20" s="52">
        <f t="shared" si="30"/>
        <v>0</v>
      </c>
      <c r="CI20" s="52">
        <f t="shared" si="93"/>
        <v>201</v>
      </c>
      <c r="CJ20" s="119">
        <v>35</v>
      </c>
      <c r="CK20" s="57">
        <f t="shared" si="31"/>
        <v>0</v>
      </c>
      <c r="CL20" s="57">
        <f t="shared" si="94"/>
        <v>201</v>
      </c>
      <c r="CM20" s="118">
        <v>35</v>
      </c>
      <c r="CN20" s="57">
        <f t="shared" si="32"/>
        <v>0</v>
      </c>
      <c r="CO20" s="57">
        <f t="shared" si="33"/>
        <v>201</v>
      </c>
      <c r="CP20" s="117">
        <v>35</v>
      </c>
      <c r="CQ20" s="57">
        <f t="shared" si="34"/>
        <v>0</v>
      </c>
      <c r="CR20" s="57">
        <f t="shared" si="95"/>
        <v>201</v>
      </c>
      <c r="CS20" s="116">
        <v>35</v>
      </c>
      <c r="CT20" s="52">
        <f t="shared" si="35"/>
        <v>0</v>
      </c>
      <c r="CU20" s="52">
        <f t="shared" si="96"/>
        <v>201</v>
      </c>
      <c r="CV20" s="115">
        <v>35</v>
      </c>
      <c r="CW20" s="52">
        <f t="shared" si="36"/>
        <v>0</v>
      </c>
      <c r="CX20" s="57">
        <f t="shared" si="97"/>
        <v>201</v>
      </c>
      <c r="CY20" s="114">
        <v>35</v>
      </c>
      <c r="CZ20" s="57">
        <f t="shared" si="37"/>
        <v>0</v>
      </c>
      <c r="DA20" s="52">
        <f t="shared" si="98"/>
        <v>201</v>
      </c>
      <c r="DB20" s="113">
        <v>35</v>
      </c>
      <c r="DC20" s="52">
        <f t="shared" si="38"/>
        <v>0</v>
      </c>
      <c r="DD20" s="57">
        <f t="shared" si="99"/>
        <v>201</v>
      </c>
      <c r="DE20" s="104">
        <v>35</v>
      </c>
      <c r="DF20" s="57">
        <f t="shared" si="39"/>
        <v>0</v>
      </c>
      <c r="DG20" s="57">
        <f t="shared" si="100"/>
        <v>201</v>
      </c>
      <c r="DH20" s="97">
        <v>35</v>
      </c>
      <c r="DI20" s="57">
        <f t="shared" si="40"/>
        <v>0</v>
      </c>
      <c r="DJ20" s="52">
        <f t="shared" si="101"/>
        <v>201</v>
      </c>
      <c r="DK20" s="96">
        <v>35</v>
      </c>
      <c r="DL20" s="52">
        <f t="shared" si="41"/>
        <v>0</v>
      </c>
      <c r="DM20" s="52">
        <f t="shared" si="102"/>
        <v>202</v>
      </c>
      <c r="DN20" s="95">
        <v>35</v>
      </c>
      <c r="DO20" s="52">
        <f t="shared" si="42"/>
        <v>0</v>
      </c>
      <c r="DP20" s="52">
        <f t="shared" si="103"/>
        <v>202</v>
      </c>
      <c r="DQ20" s="94">
        <v>35</v>
      </c>
      <c r="DR20" s="52">
        <f t="shared" si="43"/>
        <v>0</v>
      </c>
      <c r="DS20" s="52">
        <f t="shared" si="104"/>
        <v>202</v>
      </c>
      <c r="DT20" s="87">
        <v>35</v>
      </c>
      <c r="DU20" s="57">
        <f t="shared" si="44"/>
        <v>0</v>
      </c>
      <c r="DV20" s="57">
        <f t="shared" si="105"/>
        <v>202</v>
      </c>
      <c r="DW20" s="86">
        <v>35</v>
      </c>
      <c r="DX20" s="52">
        <f t="shared" si="45"/>
        <v>0</v>
      </c>
      <c r="DY20" s="52">
        <f t="shared" si="106"/>
        <v>202</v>
      </c>
      <c r="DZ20" s="85">
        <v>35</v>
      </c>
      <c r="EA20" s="52">
        <f t="shared" si="46"/>
        <v>0</v>
      </c>
      <c r="EB20" s="57">
        <f t="shared" si="107"/>
        <v>202</v>
      </c>
      <c r="EC20" s="84">
        <v>35</v>
      </c>
      <c r="ED20" s="57">
        <f t="shared" si="47"/>
        <v>0</v>
      </c>
      <c r="EE20" s="57">
        <f t="shared" si="48"/>
        <v>202</v>
      </c>
      <c r="EF20" s="81">
        <v>35</v>
      </c>
      <c r="EG20" s="52">
        <f t="shared" si="2"/>
        <v>0</v>
      </c>
      <c r="EH20" s="57">
        <f t="shared" si="108"/>
        <v>202</v>
      </c>
      <c r="EI20" s="83">
        <v>35</v>
      </c>
      <c r="EJ20" s="52">
        <f t="shared" si="49"/>
        <v>0</v>
      </c>
      <c r="EK20" s="57">
        <f t="shared" si="109"/>
        <v>202</v>
      </c>
      <c r="EL20" s="74">
        <v>35</v>
      </c>
      <c r="EM20" s="52">
        <f t="shared" si="50"/>
        <v>0</v>
      </c>
      <c r="EN20" s="57">
        <f t="shared" si="110"/>
        <v>202</v>
      </c>
      <c r="EO20" s="70">
        <v>35</v>
      </c>
      <c r="EP20" s="57">
        <f t="shared" si="51"/>
        <v>0</v>
      </c>
      <c r="EQ20" s="57">
        <f t="shared" si="111"/>
        <v>202</v>
      </c>
      <c r="ER20" s="67">
        <v>35</v>
      </c>
      <c r="ES20" s="57">
        <f t="shared" si="52"/>
        <v>0</v>
      </c>
      <c r="ET20" s="57">
        <f t="shared" si="112"/>
        <v>202</v>
      </c>
      <c r="EU20" s="64">
        <v>35</v>
      </c>
      <c r="EV20" s="64">
        <f t="shared" si="53"/>
        <v>0</v>
      </c>
      <c r="EW20" s="57">
        <f t="shared" si="113"/>
        <v>202</v>
      </c>
      <c r="EX20" s="63">
        <v>35</v>
      </c>
      <c r="EY20" s="63">
        <f t="shared" si="54"/>
        <v>0</v>
      </c>
      <c r="EZ20" s="52">
        <f t="shared" si="114"/>
        <v>202</v>
      </c>
      <c r="FA20" s="62">
        <v>35</v>
      </c>
      <c r="FB20" s="62">
        <f t="shared" si="55"/>
        <v>0</v>
      </c>
      <c r="FC20" s="52">
        <f t="shared" si="115"/>
        <v>202</v>
      </c>
      <c r="FD20" s="59">
        <v>35</v>
      </c>
      <c r="FE20" s="59">
        <f t="shared" si="56"/>
        <v>0</v>
      </c>
      <c r="FF20" s="52">
        <f t="shared" si="116"/>
        <v>203</v>
      </c>
      <c r="FG20" s="50">
        <v>35</v>
      </c>
      <c r="FH20" s="52">
        <f t="shared" si="57"/>
        <v>0</v>
      </c>
      <c r="FI20" s="57">
        <f t="shared" si="117"/>
        <v>203</v>
      </c>
      <c r="FJ20" s="2">
        <v>35</v>
      </c>
      <c r="FK20" s="2">
        <f t="shared" si="3"/>
        <v>0</v>
      </c>
      <c r="FL20" s="2">
        <f t="shared" si="118"/>
        <v>203</v>
      </c>
      <c r="FM20" s="46">
        <v>35</v>
      </c>
      <c r="FN20" s="102">
        <f t="shared" si="58"/>
        <v>1</v>
      </c>
      <c r="FO20" s="102">
        <f t="shared" si="119"/>
        <v>203</v>
      </c>
      <c r="FP20" s="105">
        <v>34</v>
      </c>
      <c r="FQ20" s="105">
        <f t="shared" si="59"/>
        <v>0</v>
      </c>
      <c r="FR20" s="105">
        <f t="shared" si="120"/>
        <v>203</v>
      </c>
      <c r="FS20" s="106">
        <v>34</v>
      </c>
      <c r="FT20" s="106">
        <f t="shared" si="60"/>
        <v>0</v>
      </c>
      <c r="FU20" s="106">
        <f t="shared" si="121"/>
        <v>203</v>
      </c>
      <c r="FV20" s="107">
        <v>34</v>
      </c>
      <c r="FW20" s="33">
        <f t="shared" si="4"/>
        <v>0</v>
      </c>
      <c r="FX20" s="33">
        <f t="shared" si="122"/>
        <v>203</v>
      </c>
      <c r="FY20" s="108">
        <v>34</v>
      </c>
      <c r="FZ20" s="109">
        <f t="shared" si="61"/>
        <v>0</v>
      </c>
      <c r="GA20" s="109">
        <f t="shared" si="123"/>
        <v>203</v>
      </c>
      <c r="GB20" s="110">
        <v>34</v>
      </c>
      <c r="GC20" s="79">
        <f t="shared" si="131"/>
        <v>3</v>
      </c>
      <c r="GD20" s="79">
        <f t="shared" si="124"/>
        <v>197</v>
      </c>
      <c r="GE20" s="111">
        <v>31</v>
      </c>
      <c r="GF20" s="111"/>
      <c r="GH20">
        <v>105</v>
      </c>
      <c r="GI20">
        <f t="shared" si="125"/>
        <v>0</v>
      </c>
      <c r="GK20" s="121">
        <f t="shared" si="130"/>
        <v>12.142857142857142</v>
      </c>
      <c r="GM20" s="3">
        <f t="shared" si="62"/>
        <v>0</v>
      </c>
      <c r="GS20" s="3">
        <f t="shared" si="63"/>
        <v>35</v>
      </c>
      <c r="GT20" s="3">
        <f t="shared" si="126"/>
        <v>201</v>
      </c>
      <c r="GU20" s="3">
        <f t="shared" si="64"/>
        <v>35</v>
      </c>
      <c r="GV20" s="3">
        <f t="shared" si="127"/>
        <v>201</v>
      </c>
      <c r="GW20" s="3">
        <f t="shared" si="65"/>
        <v>35</v>
      </c>
      <c r="GX20" s="3">
        <f t="shared" si="128"/>
        <v>201</v>
      </c>
      <c r="GY20" s="3">
        <f t="shared" si="66"/>
        <v>35</v>
      </c>
      <c r="GZ20" s="3">
        <f t="shared" si="129"/>
        <v>201</v>
      </c>
    </row>
    <row r="21" spans="2:217">
      <c r="B21" s="7">
        <v>43919</v>
      </c>
      <c r="C21" s="141">
        <f t="shared" si="67"/>
        <v>213</v>
      </c>
      <c r="D21" s="140">
        <v>34</v>
      </c>
      <c r="E21" s="141">
        <f t="shared" si="68"/>
        <v>239</v>
      </c>
      <c r="F21">
        <v>0</v>
      </c>
      <c r="G21" s="140">
        <v>38</v>
      </c>
      <c r="H21" s="148">
        <f t="shared" si="69"/>
        <v>239</v>
      </c>
      <c r="I21">
        <v>0</v>
      </c>
      <c r="J21" s="148">
        <f t="shared" si="5"/>
        <v>38</v>
      </c>
      <c r="K21" s="148">
        <f t="shared" si="70"/>
        <v>239</v>
      </c>
      <c r="L21" s="3">
        <f t="shared" si="0"/>
        <v>0</v>
      </c>
      <c r="M21">
        <v>38</v>
      </c>
      <c r="N21" s="101"/>
      <c r="O21" s="52">
        <f t="shared" si="6"/>
        <v>239</v>
      </c>
      <c r="P21">
        <v>38</v>
      </c>
      <c r="Q21" s="3">
        <f t="shared" si="1"/>
        <v>0</v>
      </c>
      <c r="R21" s="3">
        <f t="shared" si="71"/>
        <v>239</v>
      </c>
      <c r="S21" s="172">
        <v>38</v>
      </c>
      <c r="T21" s="3">
        <f t="shared" si="7"/>
        <v>0</v>
      </c>
      <c r="U21" s="3">
        <f t="shared" si="72"/>
        <v>239</v>
      </c>
      <c r="V21" s="173">
        <v>38</v>
      </c>
      <c r="W21" s="3">
        <f t="shared" si="8"/>
        <v>0</v>
      </c>
      <c r="X21" s="3">
        <f t="shared" si="73"/>
        <v>239</v>
      </c>
      <c r="Y21" s="170">
        <v>38</v>
      </c>
      <c r="Z21" s="3">
        <f t="shared" si="9"/>
        <v>0</v>
      </c>
      <c r="AA21" s="3">
        <f t="shared" si="74"/>
        <v>239</v>
      </c>
      <c r="AB21" s="171">
        <v>38</v>
      </c>
      <c r="AC21" s="3">
        <f t="shared" si="10"/>
        <v>0</v>
      </c>
      <c r="AD21" s="3">
        <f t="shared" si="75"/>
        <v>239</v>
      </c>
      <c r="AE21" s="166">
        <v>38</v>
      </c>
      <c r="AF21" s="3">
        <f t="shared" si="11"/>
        <v>0</v>
      </c>
      <c r="AG21" s="3">
        <f t="shared" si="76"/>
        <v>239</v>
      </c>
      <c r="AH21" s="165">
        <v>38</v>
      </c>
      <c r="AI21" s="3">
        <f t="shared" si="12"/>
        <v>0</v>
      </c>
      <c r="AJ21" s="3">
        <f t="shared" si="77"/>
        <v>239</v>
      </c>
      <c r="AK21" s="164">
        <v>38</v>
      </c>
      <c r="AL21" s="3">
        <f t="shared" si="13"/>
        <v>0</v>
      </c>
      <c r="AM21" s="3">
        <f t="shared" si="78"/>
        <v>239</v>
      </c>
      <c r="AN21" s="162">
        <v>38</v>
      </c>
      <c r="AO21" s="3">
        <f t="shared" si="14"/>
        <v>0</v>
      </c>
      <c r="AP21" s="3">
        <f t="shared" si="79"/>
        <v>239</v>
      </c>
      <c r="AQ21" s="161">
        <v>38</v>
      </c>
      <c r="AR21" s="3">
        <f t="shared" si="15"/>
        <v>0</v>
      </c>
      <c r="AS21" s="3">
        <f t="shared" si="80"/>
        <v>239</v>
      </c>
      <c r="AT21" s="160">
        <v>38</v>
      </c>
      <c r="AU21" s="3">
        <f t="shared" si="16"/>
        <v>0</v>
      </c>
      <c r="AV21" s="3">
        <f t="shared" si="81"/>
        <v>239</v>
      </c>
      <c r="AW21" s="159">
        <v>38</v>
      </c>
      <c r="AX21" s="3">
        <f t="shared" si="17"/>
        <v>0</v>
      </c>
      <c r="AY21" s="3">
        <f t="shared" si="82"/>
        <v>239</v>
      </c>
      <c r="AZ21" s="150">
        <v>38</v>
      </c>
      <c r="BA21" s="3">
        <f t="shared" si="18"/>
        <v>0</v>
      </c>
      <c r="BB21" s="3">
        <f t="shared" si="83"/>
        <v>239</v>
      </c>
      <c r="BC21" s="149">
        <v>38</v>
      </c>
      <c r="BD21" s="3">
        <f t="shared" si="19"/>
        <v>0</v>
      </c>
      <c r="BE21" s="3">
        <f t="shared" si="84"/>
        <v>239</v>
      </c>
      <c r="BF21" s="147">
        <v>38</v>
      </c>
      <c r="BG21" s="3">
        <f t="shared" si="20"/>
        <v>0</v>
      </c>
      <c r="BH21" s="3">
        <f t="shared" si="85"/>
        <v>239</v>
      </c>
      <c r="BI21" s="146">
        <v>38</v>
      </c>
      <c r="BJ21" s="3">
        <f t="shared" si="21"/>
        <v>0</v>
      </c>
      <c r="BK21" s="3">
        <f t="shared" si="86"/>
        <v>239</v>
      </c>
      <c r="BL21" s="145">
        <v>38</v>
      </c>
      <c r="BM21" s="3">
        <f t="shared" si="22"/>
        <v>0</v>
      </c>
      <c r="BN21" s="3">
        <f t="shared" si="87"/>
        <v>239</v>
      </c>
      <c r="BO21" s="144">
        <v>38</v>
      </c>
      <c r="BP21" s="3">
        <f t="shared" si="23"/>
        <v>0</v>
      </c>
      <c r="BQ21" s="79">
        <f t="shared" si="88"/>
        <v>239</v>
      </c>
      <c r="BR21" s="142">
        <v>38</v>
      </c>
      <c r="BS21" s="3">
        <f t="shared" si="24"/>
        <v>0</v>
      </c>
      <c r="BT21" s="3">
        <f t="shared" si="89"/>
        <v>239</v>
      </c>
      <c r="BU21" s="132">
        <v>38</v>
      </c>
      <c r="BV21" s="154">
        <f t="shared" si="25"/>
        <v>0</v>
      </c>
      <c r="BW21" s="57">
        <f t="shared" si="90"/>
        <v>239</v>
      </c>
      <c r="BX21" s="129">
        <v>38</v>
      </c>
      <c r="BY21" s="52">
        <f t="shared" si="26"/>
        <v>0</v>
      </c>
      <c r="BZ21" s="57">
        <f t="shared" si="91"/>
        <v>239</v>
      </c>
      <c r="CA21" s="128">
        <v>38</v>
      </c>
      <c r="CB21" s="57">
        <f t="shared" si="27"/>
        <v>0</v>
      </c>
      <c r="CC21" s="52">
        <f t="shared" si="28"/>
        <v>239</v>
      </c>
      <c r="CD21" s="123">
        <v>38</v>
      </c>
      <c r="CE21" s="57">
        <f t="shared" si="29"/>
        <v>0</v>
      </c>
      <c r="CF21" s="57">
        <f t="shared" si="92"/>
        <v>239</v>
      </c>
      <c r="CG21" s="122">
        <v>38</v>
      </c>
      <c r="CH21" s="52">
        <f t="shared" si="30"/>
        <v>0</v>
      </c>
      <c r="CI21" s="52">
        <f t="shared" si="93"/>
        <v>239</v>
      </c>
      <c r="CJ21" s="119">
        <v>38</v>
      </c>
      <c r="CK21" s="57">
        <f t="shared" si="31"/>
        <v>0</v>
      </c>
      <c r="CL21" s="57">
        <f t="shared" si="94"/>
        <v>239</v>
      </c>
      <c r="CM21" s="118">
        <v>38</v>
      </c>
      <c r="CN21" s="57">
        <f t="shared" si="32"/>
        <v>0</v>
      </c>
      <c r="CO21" s="57">
        <f t="shared" si="33"/>
        <v>239</v>
      </c>
      <c r="CP21" s="117">
        <v>38</v>
      </c>
      <c r="CQ21" s="57">
        <f t="shared" si="34"/>
        <v>0</v>
      </c>
      <c r="CR21" s="57">
        <f t="shared" si="95"/>
        <v>239</v>
      </c>
      <c r="CS21" s="116">
        <v>38</v>
      </c>
      <c r="CT21" s="52">
        <f t="shared" si="35"/>
        <v>0</v>
      </c>
      <c r="CU21" s="52">
        <f t="shared" si="96"/>
        <v>239</v>
      </c>
      <c r="CV21" s="115">
        <v>38</v>
      </c>
      <c r="CW21" s="52">
        <f t="shared" si="36"/>
        <v>0</v>
      </c>
      <c r="CX21" s="57">
        <f t="shared" si="97"/>
        <v>239</v>
      </c>
      <c r="CY21" s="114">
        <v>38</v>
      </c>
      <c r="CZ21" s="57">
        <f t="shared" si="37"/>
        <v>0</v>
      </c>
      <c r="DA21" s="52">
        <f t="shared" si="98"/>
        <v>239</v>
      </c>
      <c r="DB21" s="113">
        <v>38</v>
      </c>
      <c r="DC21" s="52">
        <f t="shared" si="38"/>
        <v>0</v>
      </c>
      <c r="DD21" s="57">
        <f t="shared" si="99"/>
        <v>239</v>
      </c>
      <c r="DE21" s="104">
        <v>38</v>
      </c>
      <c r="DF21" s="57">
        <f t="shared" si="39"/>
        <v>0</v>
      </c>
      <c r="DG21" s="57">
        <f t="shared" si="100"/>
        <v>239</v>
      </c>
      <c r="DH21" s="97">
        <v>38</v>
      </c>
      <c r="DI21" s="57">
        <f t="shared" si="40"/>
        <v>0</v>
      </c>
      <c r="DJ21" s="52">
        <f t="shared" si="101"/>
        <v>239</v>
      </c>
      <c r="DK21" s="96">
        <v>38</v>
      </c>
      <c r="DL21" s="52">
        <f t="shared" si="41"/>
        <v>0</v>
      </c>
      <c r="DM21" s="52">
        <f t="shared" si="102"/>
        <v>240</v>
      </c>
      <c r="DN21" s="95">
        <v>38</v>
      </c>
      <c r="DO21" s="52">
        <f t="shared" si="42"/>
        <v>0</v>
      </c>
      <c r="DP21" s="52">
        <f t="shared" si="103"/>
        <v>240</v>
      </c>
      <c r="DQ21" s="94">
        <v>38</v>
      </c>
      <c r="DR21" s="52">
        <f t="shared" si="43"/>
        <v>0</v>
      </c>
      <c r="DS21" s="52">
        <f t="shared" si="104"/>
        <v>240</v>
      </c>
      <c r="DT21" s="87">
        <v>38</v>
      </c>
      <c r="DU21" s="57">
        <f t="shared" si="44"/>
        <v>-1</v>
      </c>
      <c r="DV21" s="57">
        <f t="shared" si="105"/>
        <v>241</v>
      </c>
      <c r="DW21" s="86">
        <v>39</v>
      </c>
      <c r="DX21" s="52">
        <f t="shared" si="45"/>
        <v>0</v>
      </c>
      <c r="DY21" s="52">
        <f t="shared" si="106"/>
        <v>241</v>
      </c>
      <c r="DZ21" s="85">
        <v>39</v>
      </c>
      <c r="EA21" s="52">
        <f t="shared" si="46"/>
        <v>0</v>
      </c>
      <c r="EB21" s="57">
        <f t="shared" si="107"/>
        <v>241</v>
      </c>
      <c r="EC21" s="84">
        <v>39</v>
      </c>
      <c r="ED21" s="57">
        <f t="shared" si="47"/>
        <v>0</v>
      </c>
      <c r="EE21" s="57">
        <f t="shared" si="48"/>
        <v>241</v>
      </c>
      <c r="EF21" s="81">
        <v>39</v>
      </c>
      <c r="EG21" s="52">
        <f t="shared" si="2"/>
        <v>0</v>
      </c>
      <c r="EH21" s="57">
        <f t="shared" si="108"/>
        <v>241</v>
      </c>
      <c r="EI21" s="83">
        <v>39</v>
      </c>
      <c r="EJ21" s="52">
        <f t="shared" si="49"/>
        <v>0</v>
      </c>
      <c r="EK21" s="57">
        <f t="shared" si="109"/>
        <v>241</v>
      </c>
      <c r="EL21" s="74">
        <v>39</v>
      </c>
      <c r="EM21" s="52">
        <f t="shared" si="50"/>
        <v>0</v>
      </c>
      <c r="EN21" s="57">
        <f t="shared" si="110"/>
        <v>241</v>
      </c>
      <c r="EO21" s="70">
        <v>39</v>
      </c>
      <c r="EP21" s="57">
        <f t="shared" si="51"/>
        <v>0</v>
      </c>
      <c r="EQ21" s="57">
        <f t="shared" si="111"/>
        <v>241</v>
      </c>
      <c r="ER21" s="67">
        <v>39</v>
      </c>
      <c r="ES21" s="57">
        <f t="shared" si="52"/>
        <v>1</v>
      </c>
      <c r="ET21" s="57">
        <f t="shared" si="112"/>
        <v>240</v>
      </c>
      <c r="EU21" s="64">
        <v>38</v>
      </c>
      <c r="EV21" s="64">
        <f t="shared" si="53"/>
        <v>0</v>
      </c>
      <c r="EW21" s="57">
        <f t="shared" si="113"/>
        <v>240</v>
      </c>
      <c r="EX21" s="63">
        <v>38</v>
      </c>
      <c r="EY21" s="63">
        <f t="shared" si="54"/>
        <v>0</v>
      </c>
      <c r="EZ21" s="52">
        <f t="shared" si="114"/>
        <v>240</v>
      </c>
      <c r="FA21" s="62">
        <v>38</v>
      </c>
      <c r="FB21" s="62">
        <f t="shared" si="55"/>
        <v>0</v>
      </c>
      <c r="FC21" s="52">
        <f t="shared" si="115"/>
        <v>240</v>
      </c>
      <c r="FD21" s="59">
        <v>38</v>
      </c>
      <c r="FE21" s="59">
        <f t="shared" si="56"/>
        <v>0</v>
      </c>
      <c r="FF21" s="52">
        <f t="shared" si="116"/>
        <v>241</v>
      </c>
      <c r="FG21" s="50">
        <v>38</v>
      </c>
      <c r="FH21" s="52">
        <f t="shared" si="57"/>
        <v>0</v>
      </c>
      <c r="FI21" s="57">
        <f t="shared" si="117"/>
        <v>241</v>
      </c>
      <c r="FJ21" s="2">
        <v>38</v>
      </c>
      <c r="FK21" s="2">
        <f t="shared" si="3"/>
        <v>0</v>
      </c>
      <c r="FL21" s="2">
        <f t="shared" si="118"/>
        <v>241</v>
      </c>
      <c r="FM21" s="46">
        <v>38</v>
      </c>
      <c r="FN21" s="102">
        <f t="shared" si="58"/>
        <v>1</v>
      </c>
      <c r="FO21" s="102">
        <f t="shared" si="119"/>
        <v>240</v>
      </c>
      <c r="FP21" s="105">
        <v>37</v>
      </c>
      <c r="FQ21" s="105">
        <f t="shared" si="59"/>
        <v>0</v>
      </c>
      <c r="FR21" s="105">
        <f t="shared" si="120"/>
        <v>240</v>
      </c>
      <c r="FS21" s="106">
        <v>37</v>
      </c>
      <c r="FT21" s="106">
        <f t="shared" si="60"/>
        <v>0</v>
      </c>
      <c r="FU21" s="106">
        <f t="shared" si="121"/>
        <v>240</v>
      </c>
      <c r="FV21" s="107">
        <v>37</v>
      </c>
      <c r="FW21" s="33">
        <f t="shared" si="4"/>
        <v>0</v>
      </c>
      <c r="FX21" s="33">
        <f t="shared" si="122"/>
        <v>240</v>
      </c>
      <c r="FY21" s="108">
        <v>37</v>
      </c>
      <c r="FZ21" s="109">
        <f t="shared" si="61"/>
        <v>0</v>
      </c>
      <c r="GA21" s="109">
        <f t="shared" si="123"/>
        <v>240</v>
      </c>
      <c r="GB21" s="110">
        <v>37</v>
      </c>
      <c r="GC21" s="79">
        <f t="shared" si="131"/>
        <v>3</v>
      </c>
      <c r="GD21" s="79">
        <f t="shared" si="124"/>
        <v>231</v>
      </c>
      <c r="GE21" s="111">
        <v>34</v>
      </c>
      <c r="GF21" s="111"/>
      <c r="GH21">
        <v>110</v>
      </c>
      <c r="GI21">
        <f t="shared" si="125"/>
        <v>5</v>
      </c>
      <c r="GK21" s="121">
        <f t="shared" si="130"/>
        <v>12.714285714285714</v>
      </c>
      <c r="GM21" s="3">
        <f t="shared" si="62"/>
        <v>0</v>
      </c>
      <c r="GS21" s="3">
        <f t="shared" si="63"/>
        <v>38</v>
      </c>
      <c r="GT21" s="3">
        <f t="shared" si="126"/>
        <v>239</v>
      </c>
      <c r="GU21" s="3">
        <f t="shared" si="64"/>
        <v>38</v>
      </c>
      <c r="GV21" s="3">
        <f t="shared" si="127"/>
        <v>239</v>
      </c>
      <c r="GW21" s="3">
        <f t="shared" si="65"/>
        <v>38</v>
      </c>
      <c r="GX21" s="3">
        <f t="shared" si="128"/>
        <v>239</v>
      </c>
      <c r="GY21" s="3">
        <f t="shared" si="66"/>
        <v>38</v>
      </c>
      <c r="GZ21" s="3">
        <f t="shared" si="129"/>
        <v>239</v>
      </c>
    </row>
    <row r="22" spans="2:217">
      <c r="B22" s="7">
        <v>43920</v>
      </c>
      <c r="C22" s="141">
        <f t="shared" si="67"/>
        <v>252</v>
      </c>
      <c r="D22" s="140">
        <v>39</v>
      </c>
      <c r="E22" s="141">
        <f t="shared" si="68"/>
        <v>284</v>
      </c>
      <c r="F22">
        <v>0</v>
      </c>
      <c r="G22" s="140">
        <v>45</v>
      </c>
      <c r="H22" s="148">
        <f t="shared" si="69"/>
        <v>284</v>
      </c>
      <c r="I22">
        <v>0</v>
      </c>
      <c r="J22" s="148">
        <f t="shared" si="5"/>
        <v>45</v>
      </c>
      <c r="K22" s="148">
        <f t="shared" si="70"/>
        <v>283</v>
      </c>
      <c r="L22" s="3">
        <f t="shared" si="0"/>
        <v>0</v>
      </c>
      <c r="M22">
        <v>44</v>
      </c>
      <c r="N22" s="101"/>
      <c r="O22" s="52">
        <f t="shared" si="6"/>
        <v>283</v>
      </c>
      <c r="P22">
        <v>44</v>
      </c>
      <c r="Q22" s="3">
        <f t="shared" si="1"/>
        <v>0</v>
      </c>
      <c r="R22" s="3">
        <f t="shared" si="71"/>
        <v>284</v>
      </c>
      <c r="S22" s="172">
        <v>45</v>
      </c>
      <c r="T22" s="3">
        <f t="shared" si="7"/>
        <v>0</v>
      </c>
      <c r="U22" s="3">
        <f t="shared" si="72"/>
        <v>284</v>
      </c>
      <c r="V22" s="173">
        <v>45</v>
      </c>
      <c r="W22" s="3">
        <f t="shared" si="8"/>
        <v>0</v>
      </c>
      <c r="X22" s="3">
        <f t="shared" si="73"/>
        <v>284</v>
      </c>
      <c r="Y22" s="170">
        <v>45</v>
      </c>
      <c r="Z22" s="3">
        <f t="shared" si="9"/>
        <v>0</v>
      </c>
      <c r="AA22" s="3">
        <f t="shared" si="74"/>
        <v>284</v>
      </c>
      <c r="AB22" s="171">
        <v>45</v>
      </c>
      <c r="AC22" s="3">
        <f t="shared" si="10"/>
        <v>0</v>
      </c>
      <c r="AD22" s="3">
        <f t="shared" si="75"/>
        <v>284</v>
      </c>
      <c r="AE22" s="166">
        <v>45</v>
      </c>
      <c r="AF22" s="3">
        <f t="shared" si="11"/>
        <v>0</v>
      </c>
      <c r="AG22" s="3">
        <f t="shared" si="76"/>
        <v>284</v>
      </c>
      <c r="AH22" s="165">
        <v>45</v>
      </c>
      <c r="AI22" s="3">
        <f t="shared" si="12"/>
        <v>0</v>
      </c>
      <c r="AJ22" s="3">
        <f t="shared" si="77"/>
        <v>284</v>
      </c>
      <c r="AK22" s="164">
        <v>45</v>
      </c>
      <c r="AL22" s="3">
        <f t="shared" si="13"/>
        <v>0</v>
      </c>
      <c r="AM22" s="3">
        <f t="shared" si="78"/>
        <v>284</v>
      </c>
      <c r="AN22" s="162">
        <v>45</v>
      </c>
      <c r="AO22" s="3">
        <f t="shared" si="14"/>
        <v>0</v>
      </c>
      <c r="AP22" s="3">
        <f t="shared" si="79"/>
        <v>284</v>
      </c>
      <c r="AQ22" s="161">
        <v>45</v>
      </c>
      <c r="AR22" s="3">
        <f t="shared" si="15"/>
        <v>0</v>
      </c>
      <c r="AS22" s="3">
        <f t="shared" si="80"/>
        <v>284</v>
      </c>
      <c r="AT22" s="160">
        <v>45</v>
      </c>
      <c r="AU22" s="3">
        <f t="shared" si="16"/>
        <v>1</v>
      </c>
      <c r="AV22" s="3">
        <f t="shared" si="81"/>
        <v>283</v>
      </c>
      <c r="AW22" s="159">
        <v>44</v>
      </c>
      <c r="AX22" s="3">
        <f t="shared" si="17"/>
        <v>0</v>
      </c>
      <c r="AY22" s="3">
        <f t="shared" si="82"/>
        <v>283</v>
      </c>
      <c r="AZ22" s="150">
        <v>44</v>
      </c>
      <c r="BA22" s="3">
        <f t="shared" si="18"/>
        <v>0</v>
      </c>
      <c r="BB22" s="3">
        <f t="shared" si="83"/>
        <v>283</v>
      </c>
      <c r="BC22" s="149">
        <v>44</v>
      </c>
      <c r="BD22" s="3">
        <f t="shared" si="19"/>
        <v>0</v>
      </c>
      <c r="BE22" s="3">
        <f t="shared" si="84"/>
        <v>283</v>
      </c>
      <c r="BF22" s="147">
        <v>44</v>
      </c>
      <c r="BG22" s="3">
        <f t="shared" si="20"/>
        <v>0</v>
      </c>
      <c r="BH22" s="3">
        <f t="shared" si="85"/>
        <v>283</v>
      </c>
      <c r="BI22" s="146">
        <v>44</v>
      </c>
      <c r="BJ22" s="3">
        <f t="shared" si="21"/>
        <v>0</v>
      </c>
      <c r="BK22" s="3">
        <f t="shared" si="86"/>
        <v>283</v>
      </c>
      <c r="BL22" s="145">
        <v>44</v>
      </c>
      <c r="BM22" s="3">
        <f t="shared" si="22"/>
        <v>0</v>
      </c>
      <c r="BN22" s="3">
        <f t="shared" si="87"/>
        <v>283</v>
      </c>
      <c r="BO22" s="144">
        <v>44</v>
      </c>
      <c r="BP22" s="3">
        <f t="shared" si="23"/>
        <v>0</v>
      </c>
      <c r="BQ22" s="79">
        <f t="shared" si="88"/>
        <v>283</v>
      </c>
      <c r="BR22" s="142">
        <v>44</v>
      </c>
      <c r="BS22" s="3">
        <f t="shared" si="24"/>
        <v>0</v>
      </c>
      <c r="BT22" s="3">
        <f t="shared" si="89"/>
        <v>283</v>
      </c>
      <c r="BU22" s="132">
        <v>44</v>
      </c>
      <c r="BV22" s="154">
        <f t="shared" si="25"/>
        <v>0</v>
      </c>
      <c r="BW22" s="57">
        <f t="shared" si="90"/>
        <v>283</v>
      </c>
      <c r="BX22" s="129">
        <v>44</v>
      </c>
      <c r="BY22" s="52">
        <f t="shared" si="26"/>
        <v>0</v>
      </c>
      <c r="BZ22" s="57">
        <f t="shared" si="91"/>
        <v>283</v>
      </c>
      <c r="CA22" s="128">
        <v>44</v>
      </c>
      <c r="CB22" s="57">
        <f t="shared" si="27"/>
        <v>0</v>
      </c>
      <c r="CC22" s="52">
        <f t="shared" si="28"/>
        <v>283</v>
      </c>
      <c r="CD22" s="123">
        <v>44</v>
      </c>
      <c r="CE22" s="57">
        <f t="shared" si="29"/>
        <v>0</v>
      </c>
      <c r="CF22" s="57">
        <f t="shared" si="92"/>
        <v>283</v>
      </c>
      <c r="CG22" s="122">
        <v>44</v>
      </c>
      <c r="CH22" s="52">
        <f t="shared" si="30"/>
        <v>0</v>
      </c>
      <c r="CI22" s="52">
        <f t="shared" si="93"/>
        <v>283</v>
      </c>
      <c r="CJ22" s="119">
        <v>44</v>
      </c>
      <c r="CK22" s="57">
        <f t="shared" si="31"/>
        <v>0</v>
      </c>
      <c r="CL22" s="57">
        <f t="shared" si="94"/>
        <v>283</v>
      </c>
      <c r="CM22" s="118">
        <v>44</v>
      </c>
      <c r="CN22" s="57">
        <f t="shared" si="32"/>
        <v>0</v>
      </c>
      <c r="CO22" s="57">
        <f t="shared" si="33"/>
        <v>283</v>
      </c>
      <c r="CP22" s="117">
        <v>44</v>
      </c>
      <c r="CQ22" s="57">
        <f t="shared" si="34"/>
        <v>0</v>
      </c>
      <c r="CR22" s="57">
        <f t="shared" si="95"/>
        <v>283</v>
      </c>
      <c r="CS22" s="116">
        <v>44</v>
      </c>
      <c r="CT22" s="52">
        <f t="shared" si="35"/>
        <v>0</v>
      </c>
      <c r="CU22" s="52">
        <f t="shared" si="96"/>
        <v>283</v>
      </c>
      <c r="CV22" s="115">
        <v>44</v>
      </c>
      <c r="CW22" s="52">
        <f t="shared" si="36"/>
        <v>0</v>
      </c>
      <c r="CX22" s="57">
        <f t="shared" si="97"/>
        <v>283</v>
      </c>
      <c r="CY22" s="114">
        <v>44</v>
      </c>
      <c r="CZ22" s="57">
        <f t="shared" si="37"/>
        <v>0</v>
      </c>
      <c r="DA22" s="52">
        <f t="shared" si="98"/>
        <v>283</v>
      </c>
      <c r="DB22" s="113">
        <v>44</v>
      </c>
      <c r="DC22" s="52">
        <f t="shared" si="38"/>
        <v>0</v>
      </c>
      <c r="DD22" s="57">
        <f t="shared" si="99"/>
        <v>283</v>
      </c>
      <c r="DE22" s="104">
        <v>44</v>
      </c>
      <c r="DF22" s="57">
        <f t="shared" si="39"/>
        <v>0</v>
      </c>
      <c r="DG22" s="57">
        <f t="shared" si="100"/>
        <v>283</v>
      </c>
      <c r="DH22" s="97">
        <v>44</v>
      </c>
      <c r="DI22" s="57">
        <f t="shared" si="40"/>
        <v>0</v>
      </c>
      <c r="DJ22" s="52">
        <f t="shared" si="101"/>
        <v>283</v>
      </c>
      <c r="DK22" s="96">
        <v>44</v>
      </c>
      <c r="DL22" s="52">
        <f t="shared" si="41"/>
        <v>0</v>
      </c>
      <c r="DM22" s="52">
        <f t="shared" si="102"/>
        <v>284</v>
      </c>
      <c r="DN22" s="95">
        <v>44</v>
      </c>
      <c r="DO22" s="52">
        <f t="shared" si="42"/>
        <v>0</v>
      </c>
      <c r="DP22" s="52">
        <f t="shared" si="103"/>
        <v>284</v>
      </c>
      <c r="DQ22" s="94">
        <v>44</v>
      </c>
      <c r="DR22" s="52">
        <f t="shared" si="43"/>
        <v>0</v>
      </c>
      <c r="DS22" s="52">
        <f t="shared" si="104"/>
        <v>284</v>
      </c>
      <c r="DT22" s="87">
        <v>44</v>
      </c>
      <c r="DU22" s="57">
        <f t="shared" si="44"/>
        <v>1</v>
      </c>
      <c r="DV22" s="57">
        <f t="shared" si="105"/>
        <v>284</v>
      </c>
      <c r="DW22" s="86">
        <v>43</v>
      </c>
      <c r="DX22" s="52">
        <f t="shared" si="45"/>
        <v>0</v>
      </c>
      <c r="DY22" s="52">
        <f t="shared" si="106"/>
        <v>284</v>
      </c>
      <c r="DZ22" s="85">
        <v>43</v>
      </c>
      <c r="EA22" s="52">
        <f t="shared" si="46"/>
        <v>0</v>
      </c>
      <c r="EB22" s="57">
        <f t="shared" si="107"/>
        <v>284</v>
      </c>
      <c r="EC22" s="84">
        <v>43</v>
      </c>
      <c r="ED22" s="57">
        <f t="shared" si="47"/>
        <v>0</v>
      </c>
      <c r="EE22" s="57">
        <f t="shared" si="48"/>
        <v>284</v>
      </c>
      <c r="EF22" s="81">
        <v>43</v>
      </c>
      <c r="EG22" s="52">
        <f t="shared" si="2"/>
        <v>0</v>
      </c>
      <c r="EH22" s="57">
        <f t="shared" si="108"/>
        <v>284</v>
      </c>
      <c r="EI22" s="83">
        <v>43</v>
      </c>
      <c r="EJ22" s="52">
        <f t="shared" si="49"/>
        <v>0</v>
      </c>
      <c r="EK22" s="57">
        <f t="shared" si="109"/>
        <v>284</v>
      </c>
      <c r="EL22" s="74">
        <v>43</v>
      </c>
      <c r="EM22" s="52">
        <f t="shared" si="50"/>
        <v>-1</v>
      </c>
      <c r="EN22" s="57">
        <f t="shared" si="110"/>
        <v>285</v>
      </c>
      <c r="EO22" s="70">
        <v>44</v>
      </c>
      <c r="EP22" s="57">
        <f t="shared" si="51"/>
        <v>0</v>
      </c>
      <c r="EQ22" s="57">
        <f t="shared" si="111"/>
        <v>285</v>
      </c>
      <c r="ER22" s="67">
        <v>44</v>
      </c>
      <c r="ES22" s="57">
        <f t="shared" si="52"/>
        <v>0</v>
      </c>
      <c r="ET22" s="57">
        <f t="shared" si="112"/>
        <v>284</v>
      </c>
      <c r="EU22" s="64">
        <v>44</v>
      </c>
      <c r="EV22" s="64">
        <f t="shared" si="53"/>
        <v>0</v>
      </c>
      <c r="EW22" s="57">
        <f t="shared" si="113"/>
        <v>284</v>
      </c>
      <c r="EX22" s="63">
        <v>44</v>
      </c>
      <c r="EY22" s="63">
        <f t="shared" si="54"/>
        <v>0</v>
      </c>
      <c r="EZ22" s="52">
        <f t="shared" si="114"/>
        <v>284</v>
      </c>
      <c r="FA22" s="62">
        <v>44</v>
      </c>
      <c r="FB22" s="62">
        <f t="shared" si="55"/>
        <v>1</v>
      </c>
      <c r="FC22" s="52">
        <f t="shared" si="115"/>
        <v>283</v>
      </c>
      <c r="FD22" s="59">
        <v>43</v>
      </c>
      <c r="FE22" s="59">
        <f t="shared" si="56"/>
        <v>1</v>
      </c>
      <c r="FF22" s="52">
        <f t="shared" si="116"/>
        <v>283</v>
      </c>
      <c r="FG22" s="50">
        <v>42</v>
      </c>
      <c r="FH22" s="52">
        <f t="shared" si="57"/>
        <v>0</v>
      </c>
      <c r="FI22" s="57">
        <f t="shared" si="117"/>
        <v>283</v>
      </c>
      <c r="FJ22" s="2">
        <v>42</v>
      </c>
      <c r="FK22" s="2">
        <f t="shared" si="3"/>
        <v>0</v>
      </c>
      <c r="FL22" s="2">
        <f t="shared" si="118"/>
        <v>283</v>
      </c>
      <c r="FM22" s="46">
        <v>42</v>
      </c>
      <c r="FN22" s="102">
        <f t="shared" si="58"/>
        <v>1</v>
      </c>
      <c r="FO22" s="102">
        <f t="shared" si="119"/>
        <v>281</v>
      </c>
      <c r="FP22" s="105">
        <v>41</v>
      </c>
      <c r="FQ22" s="105">
        <f t="shared" si="59"/>
        <v>0</v>
      </c>
      <c r="FR22" s="105">
        <f t="shared" si="120"/>
        <v>281</v>
      </c>
      <c r="FS22" s="106">
        <v>41</v>
      </c>
      <c r="FT22" s="106">
        <f t="shared" si="60"/>
        <v>0</v>
      </c>
      <c r="FU22" s="106">
        <f t="shared" si="121"/>
        <v>281</v>
      </c>
      <c r="FV22" s="107">
        <v>41</v>
      </c>
      <c r="FW22" s="33">
        <f t="shared" si="4"/>
        <v>0</v>
      </c>
      <c r="FX22" s="33">
        <f t="shared" si="122"/>
        <v>281</v>
      </c>
      <c r="FY22" s="108">
        <v>41</v>
      </c>
      <c r="FZ22" s="109">
        <f t="shared" si="61"/>
        <v>0</v>
      </c>
      <c r="GA22" s="109">
        <f t="shared" si="123"/>
        <v>281</v>
      </c>
      <c r="GB22" s="110">
        <v>41</v>
      </c>
      <c r="GC22" s="79">
        <f t="shared" si="131"/>
        <v>3</v>
      </c>
      <c r="GD22" s="79">
        <f t="shared" si="124"/>
        <v>269</v>
      </c>
      <c r="GE22" s="111">
        <v>38</v>
      </c>
      <c r="GF22" s="111"/>
      <c r="GH22">
        <v>146</v>
      </c>
      <c r="GI22">
        <f t="shared" si="125"/>
        <v>36</v>
      </c>
      <c r="GK22" s="121">
        <f t="shared" si="130"/>
        <v>17.285714285714285</v>
      </c>
      <c r="GM22" s="3">
        <f t="shared" si="62"/>
        <v>0</v>
      </c>
      <c r="GS22" s="3">
        <f t="shared" si="63"/>
        <v>45</v>
      </c>
      <c r="GT22" s="3">
        <f t="shared" si="126"/>
        <v>284</v>
      </c>
      <c r="GU22" s="3">
        <f t="shared" si="64"/>
        <v>45</v>
      </c>
      <c r="GV22" s="3">
        <f t="shared" si="127"/>
        <v>284</v>
      </c>
      <c r="GW22" s="3">
        <f t="shared" si="65"/>
        <v>45</v>
      </c>
      <c r="GX22" s="3">
        <f t="shared" si="128"/>
        <v>284</v>
      </c>
      <c r="GY22" s="3">
        <f t="shared" si="66"/>
        <v>45</v>
      </c>
      <c r="GZ22" s="3">
        <f t="shared" si="129"/>
        <v>284</v>
      </c>
    </row>
    <row r="23" spans="2:217">
      <c r="B23" s="7">
        <v>43921</v>
      </c>
      <c r="C23" s="141">
        <f t="shared" si="67"/>
        <v>298</v>
      </c>
      <c r="D23" s="140">
        <v>46</v>
      </c>
      <c r="E23" s="141">
        <f t="shared" si="68"/>
        <v>332</v>
      </c>
      <c r="F23">
        <v>0</v>
      </c>
      <c r="G23" s="140">
        <v>48</v>
      </c>
      <c r="H23" s="148">
        <f t="shared" si="69"/>
        <v>332</v>
      </c>
      <c r="I23">
        <v>0</v>
      </c>
      <c r="J23" s="148">
        <f t="shared" si="5"/>
        <v>48</v>
      </c>
      <c r="K23" s="148">
        <f t="shared" si="70"/>
        <v>332</v>
      </c>
      <c r="L23" s="3">
        <f t="shared" si="0"/>
        <v>0</v>
      </c>
      <c r="M23">
        <v>49</v>
      </c>
      <c r="N23" s="101"/>
      <c r="O23" s="52">
        <f t="shared" si="6"/>
        <v>332</v>
      </c>
      <c r="P23">
        <v>49</v>
      </c>
      <c r="Q23" s="3">
        <f t="shared" si="1"/>
        <v>0</v>
      </c>
      <c r="R23" s="3">
        <f t="shared" si="71"/>
        <v>332</v>
      </c>
      <c r="S23" s="172">
        <v>48</v>
      </c>
      <c r="T23" s="3">
        <f t="shared" si="7"/>
        <v>0</v>
      </c>
      <c r="U23" s="3">
        <f t="shared" si="72"/>
        <v>332</v>
      </c>
      <c r="V23" s="173">
        <v>48</v>
      </c>
      <c r="W23" s="3">
        <f t="shared" si="8"/>
        <v>0</v>
      </c>
      <c r="X23" s="3">
        <f t="shared" si="73"/>
        <v>332</v>
      </c>
      <c r="Y23" s="170">
        <v>48</v>
      </c>
      <c r="Z23" s="3">
        <f t="shared" si="9"/>
        <v>0</v>
      </c>
      <c r="AA23" s="3">
        <f t="shared" si="74"/>
        <v>332</v>
      </c>
      <c r="AB23" s="171">
        <v>48</v>
      </c>
      <c r="AC23" s="3">
        <f t="shared" si="10"/>
        <v>0</v>
      </c>
      <c r="AD23" s="3">
        <f t="shared" si="75"/>
        <v>332</v>
      </c>
      <c r="AE23" s="166">
        <v>48</v>
      </c>
      <c r="AF23" s="3">
        <f t="shared" si="11"/>
        <v>0</v>
      </c>
      <c r="AG23" s="3">
        <f t="shared" si="76"/>
        <v>332</v>
      </c>
      <c r="AH23" s="165">
        <v>48</v>
      </c>
      <c r="AI23" s="3">
        <f t="shared" si="12"/>
        <v>0</v>
      </c>
      <c r="AJ23" s="3">
        <f t="shared" si="77"/>
        <v>332</v>
      </c>
      <c r="AK23" s="164">
        <v>48</v>
      </c>
      <c r="AL23" s="3">
        <f t="shared" si="13"/>
        <v>0</v>
      </c>
      <c r="AM23" s="3">
        <f t="shared" si="78"/>
        <v>332</v>
      </c>
      <c r="AN23" s="162">
        <v>48</v>
      </c>
      <c r="AO23" s="3">
        <f t="shared" si="14"/>
        <v>0</v>
      </c>
      <c r="AP23" s="3">
        <f t="shared" si="79"/>
        <v>332</v>
      </c>
      <c r="AQ23" s="161">
        <v>48</v>
      </c>
      <c r="AR23" s="3">
        <f t="shared" si="15"/>
        <v>0</v>
      </c>
      <c r="AS23" s="3">
        <f t="shared" si="80"/>
        <v>332</v>
      </c>
      <c r="AT23" s="160">
        <v>48</v>
      </c>
      <c r="AU23" s="3">
        <f t="shared" si="16"/>
        <v>-1</v>
      </c>
      <c r="AV23" s="3">
        <f t="shared" si="81"/>
        <v>332</v>
      </c>
      <c r="AW23" s="159">
        <v>49</v>
      </c>
      <c r="AX23" s="3">
        <f t="shared" si="17"/>
        <v>0</v>
      </c>
      <c r="AY23" s="3">
        <f t="shared" si="82"/>
        <v>332</v>
      </c>
      <c r="AZ23" s="150">
        <v>49</v>
      </c>
      <c r="BA23" s="3">
        <f t="shared" si="18"/>
        <v>0</v>
      </c>
      <c r="BB23" s="3">
        <f t="shared" si="83"/>
        <v>332</v>
      </c>
      <c r="BC23" s="149">
        <v>49</v>
      </c>
      <c r="BD23" s="3">
        <f t="shared" si="19"/>
        <v>0</v>
      </c>
      <c r="BE23" s="3">
        <f t="shared" si="84"/>
        <v>332</v>
      </c>
      <c r="BF23" s="147">
        <v>49</v>
      </c>
      <c r="BG23" s="3">
        <f t="shared" si="20"/>
        <v>0</v>
      </c>
      <c r="BH23" s="3">
        <f t="shared" si="85"/>
        <v>332</v>
      </c>
      <c r="BI23" s="146">
        <v>49</v>
      </c>
      <c r="BJ23" s="3">
        <f t="shared" si="21"/>
        <v>0</v>
      </c>
      <c r="BK23" s="3">
        <f t="shared" si="86"/>
        <v>332</v>
      </c>
      <c r="BL23" s="145">
        <v>49</v>
      </c>
      <c r="BM23" s="3">
        <f t="shared" si="22"/>
        <v>0</v>
      </c>
      <c r="BN23" s="3">
        <f t="shared" si="87"/>
        <v>332</v>
      </c>
      <c r="BO23" s="144">
        <v>49</v>
      </c>
      <c r="BP23" s="3">
        <f t="shared" si="23"/>
        <v>0</v>
      </c>
      <c r="BQ23" s="79">
        <f t="shared" si="88"/>
        <v>332</v>
      </c>
      <c r="BR23" s="142">
        <v>49</v>
      </c>
      <c r="BS23" s="3">
        <f t="shared" si="24"/>
        <v>0</v>
      </c>
      <c r="BT23" s="3">
        <f t="shared" si="89"/>
        <v>332</v>
      </c>
      <c r="BU23" s="132">
        <v>49</v>
      </c>
      <c r="BV23" s="154">
        <f t="shared" si="25"/>
        <v>0</v>
      </c>
      <c r="BW23" s="57">
        <f t="shared" si="90"/>
        <v>332</v>
      </c>
      <c r="BX23" s="129">
        <v>49</v>
      </c>
      <c r="BY23" s="52">
        <f t="shared" si="26"/>
        <v>0</v>
      </c>
      <c r="BZ23" s="57">
        <f t="shared" si="91"/>
        <v>332</v>
      </c>
      <c r="CA23" s="128">
        <v>49</v>
      </c>
      <c r="CB23" s="57">
        <f t="shared" si="27"/>
        <v>0</v>
      </c>
      <c r="CC23" s="52">
        <f t="shared" si="28"/>
        <v>332</v>
      </c>
      <c r="CD23" s="123">
        <v>49</v>
      </c>
      <c r="CE23" s="57">
        <f t="shared" si="29"/>
        <v>0</v>
      </c>
      <c r="CF23" s="57">
        <f t="shared" si="92"/>
        <v>332</v>
      </c>
      <c r="CG23" s="122">
        <v>49</v>
      </c>
      <c r="CH23" s="52">
        <f t="shared" si="30"/>
        <v>0</v>
      </c>
      <c r="CI23" s="52">
        <f t="shared" si="93"/>
        <v>332</v>
      </c>
      <c r="CJ23" s="119">
        <v>49</v>
      </c>
      <c r="CK23" s="57">
        <f t="shared" si="31"/>
        <v>0</v>
      </c>
      <c r="CL23" s="57">
        <f t="shared" si="94"/>
        <v>332</v>
      </c>
      <c r="CM23" s="118">
        <v>49</v>
      </c>
      <c r="CN23" s="57">
        <f t="shared" si="32"/>
        <v>0</v>
      </c>
      <c r="CO23" s="57">
        <f t="shared" si="33"/>
        <v>332</v>
      </c>
      <c r="CP23" s="117">
        <v>49</v>
      </c>
      <c r="CQ23" s="57">
        <f t="shared" si="34"/>
        <v>0</v>
      </c>
      <c r="CR23" s="57">
        <f t="shared" si="95"/>
        <v>332</v>
      </c>
      <c r="CS23" s="116">
        <v>49</v>
      </c>
      <c r="CT23" s="52">
        <f t="shared" si="35"/>
        <v>0</v>
      </c>
      <c r="CU23" s="52">
        <f t="shared" si="96"/>
        <v>332</v>
      </c>
      <c r="CV23" s="115">
        <v>49</v>
      </c>
      <c r="CW23" s="52">
        <f t="shared" si="36"/>
        <v>0</v>
      </c>
      <c r="CX23" s="57">
        <f t="shared" si="97"/>
        <v>332</v>
      </c>
      <c r="CY23" s="114">
        <v>49</v>
      </c>
      <c r="CZ23" s="57">
        <f t="shared" si="37"/>
        <v>0</v>
      </c>
      <c r="DA23" s="52">
        <f t="shared" si="98"/>
        <v>332</v>
      </c>
      <c r="DB23" s="113">
        <v>49</v>
      </c>
      <c r="DC23" s="52">
        <f t="shared" si="38"/>
        <v>0</v>
      </c>
      <c r="DD23" s="57">
        <f t="shared" si="99"/>
        <v>332</v>
      </c>
      <c r="DE23" s="104">
        <v>49</v>
      </c>
      <c r="DF23" s="57">
        <f t="shared" si="39"/>
        <v>0</v>
      </c>
      <c r="DG23" s="57">
        <f t="shared" si="100"/>
        <v>332</v>
      </c>
      <c r="DH23" s="97">
        <v>49</v>
      </c>
      <c r="DI23" s="57">
        <f t="shared" si="40"/>
        <v>0</v>
      </c>
      <c r="DJ23" s="52">
        <f t="shared" si="101"/>
        <v>332</v>
      </c>
      <c r="DK23" s="96">
        <v>49</v>
      </c>
      <c r="DL23" s="52">
        <f t="shared" si="41"/>
        <v>0</v>
      </c>
      <c r="DM23" s="52">
        <f t="shared" si="102"/>
        <v>333</v>
      </c>
      <c r="DN23" s="95">
        <v>49</v>
      </c>
      <c r="DO23" s="52">
        <f t="shared" si="42"/>
        <v>0</v>
      </c>
      <c r="DP23" s="52">
        <f t="shared" si="103"/>
        <v>333</v>
      </c>
      <c r="DQ23" s="94">
        <v>49</v>
      </c>
      <c r="DR23" s="52">
        <f t="shared" si="43"/>
        <v>0</v>
      </c>
      <c r="DS23" s="52">
        <f t="shared" si="104"/>
        <v>333</v>
      </c>
      <c r="DT23" s="87">
        <v>49</v>
      </c>
      <c r="DU23" s="57">
        <f t="shared" si="44"/>
        <v>0</v>
      </c>
      <c r="DV23" s="57">
        <f t="shared" si="105"/>
        <v>333</v>
      </c>
      <c r="DW23" s="86">
        <v>49</v>
      </c>
      <c r="DX23" s="52">
        <f t="shared" si="45"/>
        <v>1</v>
      </c>
      <c r="DY23" s="52">
        <f t="shared" si="106"/>
        <v>332</v>
      </c>
      <c r="DZ23" s="85">
        <v>48</v>
      </c>
      <c r="EA23" s="52">
        <f t="shared" si="46"/>
        <v>1</v>
      </c>
      <c r="EB23" s="57">
        <f t="shared" si="107"/>
        <v>331</v>
      </c>
      <c r="EC23" s="84">
        <v>47</v>
      </c>
      <c r="ED23" s="57">
        <f t="shared" si="47"/>
        <v>0</v>
      </c>
      <c r="EE23" s="57">
        <f t="shared" si="48"/>
        <v>331</v>
      </c>
      <c r="EF23" s="81">
        <v>47</v>
      </c>
      <c r="EG23" s="52">
        <f t="shared" si="2"/>
        <v>0</v>
      </c>
      <c r="EH23" s="57">
        <f t="shared" si="108"/>
        <v>331</v>
      </c>
      <c r="EI23" s="83">
        <v>47</v>
      </c>
      <c r="EJ23" s="52">
        <f t="shared" si="49"/>
        <v>0</v>
      </c>
      <c r="EK23" s="57">
        <f t="shared" si="109"/>
        <v>331</v>
      </c>
      <c r="EL23" s="74">
        <v>47</v>
      </c>
      <c r="EM23" s="52">
        <f t="shared" si="50"/>
        <v>1</v>
      </c>
      <c r="EN23" s="57">
        <f t="shared" si="110"/>
        <v>331</v>
      </c>
      <c r="EO23" s="70">
        <v>46</v>
      </c>
      <c r="EP23" s="57">
        <f t="shared" si="51"/>
        <v>1</v>
      </c>
      <c r="EQ23" s="57">
        <f t="shared" si="111"/>
        <v>330</v>
      </c>
      <c r="ER23" s="67">
        <v>45</v>
      </c>
      <c r="ES23" s="57">
        <f t="shared" si="52"/>
        <v>0</v>
      </c>
      <c r="ET23" s="57">
        <f t="shared" si="112"/>
        <v>329</v>
      </c>
      <c r="EU23" s="64">
        <v>45</v>
      </c>
      <c r="EV23" s="64">
        <f t="shared" si="53"/>
        <v>0</v>
      </c>
      <c r="EW23" s="57">
        <f t="shared" si="113"/>
        <v>329</v>
      </c>
      <c r="EX23" s="63">
        <v>45</v>
      </c>
      <c r="EY23" s="63">
        <f t="shared" si="54"/>
        <v>0</v>
      </c>
      <c r="EZ23" s="52">
        <f t="shared" si="114"/>
        <v>329</v>
      </c>
      <c r="FA23" s="62">
        <v>45</v>
      </c>
      <c r="FB23" s="62">
        <f t="shared" si="55"/>
        <v>1</v>
      </c>
      <c r="FC23" s="52">
        <f t="shared" si="115"/>
        <v>327</v>
      </c>
      <c r="FD23" s="59">
        <v>44</v>
      </c>
      <c r="FE23" s="59">
        <f t="shared" si="56"/>
        <v>1</v>
      </c>
      <c r="FF23" s="52">
        <f t="shared" si="116"/>
        <v>326</v>
      </c>
      <c r="FG23" s="50">
        <v>43</v>
      </c>
      <c r="FH23" s="52">
        <f t="shared" si="57"/>
        <v>0</v>
      </c>
      <c r="FI23" s="57">
        <f t="shared" si="117"/>
        <v>326</v>
      </c>
      <c r="FJ23" s="2">
        <v>43</v>
      </c>
      <c r="FK23" s="2">
        <f t="shared" si="3"/>
        <v>0</v>
      </c>
      <c r="FL23" s="2">
        <f t="shared" si="118"/>
        <v>326</v>
      </c>
      <c r="FM23" s="46">
        <v>43</v>
      </c>
      <c r="FN23" s="102">
        <f t="shared" si="58"/>
        <v>1</v>
      </c>
      <c r="FO23" s="102">
        <f t="shared" si="119"/>
        <v>323</v>
      </c>
      <c r="FP23" s="105">
        <v>42</v>
      </c>
      <c r="FQ23" s="105">
        <f t="shared" si="59"/>
        <v>0</v>
      </c>
      <c r="FR23" s="105">
        <f t="shared" si="120"/>
        <v>323</v>
      </c>
      <c r="FS23" s="106">
        <v>42</v>
      </c>
      <c r="FT23" s="106">
        <f t="shared" si="60"/>
        <v>0</v>
      </c>
      <c r="FU23" s="106">
        <f t="shared" si="121"/>
        <v>323</v>
      </c>
      <c r="FV23" s="107">
        <v>42</v>
      </c>
      <c r="FW23" s="33">
        <f t="shared" si="4"/>
        <v>0</v>
      </c>
      <c r="FX23" s="33">
        <f t="shared" si="122"/>
        <v>323</v>
      </c>
      <c r="FY23" s="108">
        <v>42</v>
      </c>
      <c r="FZ23" s="109">
        <f t="shared" si="61"/>
        <v>0</v>
      </c>
      <c r="GA23" s="109">
        <f t="shared" si="123"/>
        <v>323</v>
      </c>
      <c r="GB23" s="110">
        <v>42</v>
      </c>
      <c r="GC23" s="79">
        <f t="shared" si="131"/>
        <v>6</v>
      </c>
      <c r="GD23" s="79">
        <f t="shared" si="124"/>
        <v>305</v>
      </c>
      <c r="GE23" s="111">
        <v>36</v>
      </c>
      <c r="GF23" s="111"/>
      <c r="GH23">
        <v>180</v>
      </c>
      <c r="GI23">
        <f t="shared" si="125"/>
        <v>34</v>
      </c>
      <c r="GK23" s="121">
        <f t="shared" si="130"/>
        <v>20.571428571428573</v>
      </c>
      <c r="GM23" s="3">
        <f t="shared" si="62"/>
        <v>0</v>
      </c>
      <c r="GS23" s="3">
        <f t="shared" si="63"/>
        <v>48</v>
      </c>
      <c r="GT23" s="3">
        <f t="shared" si="126"/>
        <v>332</v>
      </c>
      <c r="GU23" s="3">
        <f t="shared" si="64"/>
        <v>48</v>
      </c>
      <c r="GV23" s="3">
        <f t="shared" si="127"/>
        <v>332</v>
      </c>
      <c r="GW23" s="3">
        <f t="shared" si="65"/>
        <v>48</v>
      </c>
      <c r="GX23" s="3">
        <f t="shared" si="128"/>
        <v>332</v>
      </c>
      <c r="GY23" s="3">
        <f t="shared" si="66"/>
        <v>48</v>
      </c>
      <c r="GZ23" s="3">
        <f t="shared" si="129"/>
        <v>332</v>
      </c>
    </row>
    <row r="24" spans="2:217">
      <c r="B24" s="7">
        <v>43922</v>
      </c>
      <c r="C24" s="141">
        <f t="shared" si="67"/>
        <v>347</v>
      </c>
      <c r="D24" s="140">
        <v>49</v>
      </c>
      <c r="E24" s="141">
        <f t="shared" si="68"/>
        <v>385</v>
      </c>
      <c r="F24">
        <v>0</v>
      </c>
      <c r="G24" s="140">
        <v>53</v>
      </c>
      <c r="H24" s="148">
        <f t="shared" si="69"/>
        <v>385</v>
      </c>
      <c r="I24">
        <v>0</v>
      </c>
      <c r="J24" s="148">
        <f t="shared" si="5"/>
        <v>53</v>
      </c>
      <c r="K24" s="148">
        <f t="shared" si="70"/>
        <v>385</v>
      </c>
      <c r="L24" s="3">
        <f t="shared" si="0"/>
        <v>0</v>
      </c>
      <c r="M24">
        <v>53</v>
      </c>
      <c r="N24" s="101"/>
      <c r="O24" s="52">
        <f t="shared" si="6"/>
        <v>385</v>
      </c>
      <c r="P24">
        <v>53</v>
      </c>
      <c r="Q24" s="3">
        <f t="shared" si="1"/>
        <v>0</v>
      </c>
      <c r="R24" s="3">
        <f t="shared" si="71"/>
        <v>385</v>
      </c>
      <c r="S24" s="172">
        <v>53</v>
      </c>
      <c r="T24" s="3">
        <f t="shared" si="7"/>
        <v>0</v>
      </c>
      <c r="U24" s="3">
        <f t="shared" si="72"/>
        <v>385</v>
      </c>
      <c r="V24" s="173">
        <v>53</v>
      </c>
      <c r="W24" s="3">
        <f t="shared" si="8"/>
        <v>0</v>
      </c>
      <c r="X24" s="3">
        <f t="shared" si="73"/>
        <v>385</v>
      </c>
      <c r="Y24" s="170">
        <v>53</v>
      </c>
      <c r="Z24" s="3">
        <f t="shared" si="9"/>
        <v>0</v>
      </c>
      <c r="AA24" s="3">
        <f t="shared" si="74"/>
        <v>385</v>
      </c>
      <c r="AB24" s="171">
        <v>53</v>
      </c>
      <c r="AC24" s="3">
        <f t="shared" si="10"/>
        <v>0</v>
      </c>
      <c r="AD24" s="3">
        <f t="shared" si="75"/>
        <v>385</v>
      </c>
      <c r="AE24" s="166">
        <v>53</v>
      </c>
      <c r="AF24" s="3">
        <f t="shared" si="11"/>
        <v>0</v>
      </c>
      <c r="AG24" s="3">
        <f t="shared" si="76"/>
        <v>385</v>
      </c>
      <c r="AH24" s="165">
        <v>53</v>
      </c>
      <c r="AI24" s="3">
        <f t="shared" si="12"/>
        <v>0</v>
      </c>
      <c r="AJ24" s="3">
        <f t="shared" si="77"/>
        <v>385</v>
      </c>
      <c r="AK24" s="164">
        <v>53</v>
      </c>
      <c r="AL24" s="3">
        <f t="shared" si="13"/>
        <v>0</v>
      </c>
      <c r="AM24" s="3">
        <f t="shared" si="78"/>
        <v>385</v>
      </c>
      <c r="AN24" s="162">
        <v>53</v>
      </c>
      <c r="AO24" s="3">
        <f t="shared" si="14"/>
        <v>0</v>
      </c>
      <c r="AP24" s="3">
        <f t="shared" si="79"/>
        <v>385</v>
      </c>
      <c r="AQ24" s="161">
        <v>53</v>
      </c>
      <c r="AR24" s="3">
        <f t="shared" si="15"/>
        <v>0</v>
      </c>
      <c r="AS24" s="3">
        <f t="shared" si="80"/>
        <v>385</v>
      </c>
      <c r="AT24" s="160">
        <v>53</v>
      </c>
      <c r="AU24" s="3">
        <f t="shared" si="16"/>
        <v>0</v>
      </c>
      <c r="AV24" s="3">
        <f t="shared" si="81"/>
        <v>385</v>
      </c>
      <c r="AW24" s="159">
        <v>53</v>
      </c>
      <c r="AX24" s="3">
        <f t="shared" si="17"/>
        <v>0</v>
      </c>
      <c r="AY24" s="3">
        <f t="shared" si="82"/>
        <v>385</v>
      </c>
      <c r="AZ24" s="150">
        <v>53</v>
      </c>
      <c r="BA24" s="3">
        <f t="shared" si="18"/>
        <v>0</v>
      </c>
      <c r="BB24" s="3">
        <f t="shared" si="83"/>
        <v>385</v>
      </c>
      <c r="BC24" s="149">
        <v>53</v>
      </c>
      <c r="BD24" s="3">
        <f t="shared" si="19"/>
        <v>0</v>
      </c>
      <c r="BE24" s="3">
        <f t="shared" si="84"/>
        <v>385</v>
      </c>
      <c r="BF24" s="147">
        <v>53</v>
      </c>
      <c r="BG24" s="3">
        <f t="shared" si="20"/>
        <v>0</v>
      </c>
      <c r="BH24" s="3">
        <f t="shared" si="85"/>
        <v>385</v>
      </c>
      <c r="BI24" s="146">
        <v>53</v>
      </c>
      <c r="BJ24" s="3">
        <f t="shared" si="21"/>
        <v>0</v>
      </c>
      <c r="BK24" s="3">
        <f t="shared" si="86"/>
        <v>385</v>
      </c>
      <c r="BL24" s="145">
        <v>53</v>
      </c>
      <c r="BM24" s="3">
        <f t="shared" si="22"/>
        <v>0</v>
      </c>
      <c r="BN24" s="3">
        <f t="shared" si="87"/>
        <v>385</v>
      </c>
      <c r="BO24" s="144">
        <v>53</v>
      </c>
      <c r="BP24" s="3">
        <f t="shared" si="23"/>
        <v>0</v>
      </c>
      <c r="BQ24" s="79">
        <f t="shared" si="88"/>
        <v>385</v>
      </c>
      <c r="BR24" s="142">
        <v>53</v>
      </c>
      <c r="BS24" s="3">
        <f t="shared" si="24"/>
        <v>0</v>
      </c>
      <c r="BT24" s="3">
        <f t="shared" si="89"/>
        <v>385</v>
      </c>
      <c r="BU24" s="132">
        <v>53</v>
      </c>
      <c r="BV24" s="154">
        <f t="shared" si="25"/>
        <v>0</v>
      </c>
      <c r="BW24" s="57">
        <f t="shared" si="90"/>
        <v>385</v>
      </c>
      <c r="BX24" s="129">
        <v>53</v>
      </c>
      <c r="BY24" s="52">
        <f t="shared" si="26"/>
        <v>0</v>
      </c>
      <c r="BZ24" s="57">
        <f t="shared" si="91"/>
        <v>385</v>
      </c>
      <c r="CA24" s="128">
        <v>53</v>
      </c>
      <c r="CB24" s="57">
        <f t="shared" si="27"/>
        <v>0</v>
      </c>
      <c r="CC24" s="52">
        <f t="shared" si="28"/>
        <v>385</v>
      </c>
      <c r="CD24" s="123">
        <v>53</v>
      </c>
      <c r="CE24" s="57">
        <f t="shared" si="29"/>
        <v>0</v>
      </c>
      <c r="CF24" s="57">
        <f t="shared" si="92"/>
        <v>385</v>
      </c>
      <c r="CG24" s="122">
        <v>53</v>
      </c>
      <c r="CH24" s="52">
        <f t="shared" si="30"/>
        <v>0</v>
      </c>
      <c r="CI24" s="52">
        <f t="shared" si="93"/>
        <v>385</v>
      </c>
      <c r="CJ24" s="119">
        <v>53</v>
      </c>
      <c r="CK24" s="57">
        <f t="shared" si="31"/>
        <v>0</v>
      </c>
      <c r="CL24" s="57">
        <f t="shared" si="94"/>
        <v>385</v>
      </c>
      <c r="CM24" s="118">
        <v>53</v>
      </c>
      <c r="CN24" s="57">
        <f t="shared" si="32"/>
        <v>0</v>
      </c>
      <c r="CO24" s="57">
        <f t="shared" si="33"/>
        <v>385</v>
      </c>
      <c r="CP24" s="117">
        <v>53</v>
      </c>
      <c r="CQ24" s="57">
        <f t="shared" si="34"/>
        <v>0</v>
      </c>
      <c r="CR24" s="57">
        <f t="shared" si="95"/>
        <v>385</v>
      </c>
      <c r="CS24" s="116">
        <v>53</v>
      </c>
      <c r="CT24" s="52">
        <f t="shared" si="35"/>
        <v>0</v>
      </c>
      <c r="CU24" s="52">
        <f t="shared" si="96"/>
        <v>385</v>
      </c>
      <c r="CV24" s="115">
        <v>53</v>
      </c>
      <c r="CW24" s="52">
        <f t="shared" si="36"/>
        <v>0</v>
      </c>
      <c r="CX24" s="57">
        <f t="shared" si="97"/>
        <v>385</v>
      </c>
      <c r="CY24" s="114">
        <v>53</v>
      </c>
      <c r="CZ24" s="57">
        <f t="shared" si="37"/>
        <v>0</v>
      </c>
      <c r="DA24" s="52">
        <f t="shared" si="98"/>
        <v>385</v>
      </c>
      <c r="DB24" s="113">
        <v>53</v>
      </c>
      <c r="DC24" s="52">
        <f t="shared" si="38"/>
        <v>0</v>
      </c>
      <c r="DD24" s="57">
        <f t="shared" si="99"/>
        <v>385</v>
      </c>
      <c r="DE24" s="104">
        <v>53</v>
      </c>
      <c r="DF24" s="57">
        <f t="shared" si="39"/>
        <v>0</v>
      </c>
      <c r="DG24" s="57">
        <f t="shared" si="100"/>
        <v>385</v>
      </c>
      <c r="DH24" s="97">
        <v>53</v>
      </c>
      <c r="DI24" s="57">
        <f t="shared" si="40"/>
        <v>0</v>
      </c>
      <c r="DJ24" s="52">
        <f t="shared" si="101"/>
        <v>385</v>
      </c>
      <c r="DK24" s="96">
        <v>53</v>
      </c>
      <c r="DL24" s="52">
        <f t="shared" si="41"/>
        <v>0</v>
      </c>
      <c r="DM24" s="52">
        <f t="shared" si="102"/>
        <v>386</v>
      </c>
      <c r="DN24" s="95">
        <v>53</v>
      </c>
      <c r="DO24" s="52">
        <f t="shared" si="42"/>
        <v>0</v>
      </c>
      <c r="DP24" s="52">
        <f t="shared" si="103"/>
        <v>386</v>
      </c>
      <c r="DQ24" s="94">
        <v>53</v>
      </c>
      <c r="DR24" s="52">
        <f t="shared" si="43"/>
        <v>0</v>
      </c>
      <c r="DS24" s="52">
        <f t="shared" si="104"/>
        <v>386</v>
      </c>
      <c r="DT24" s="87">
        <v>53</v>
      </c>
      <c r="DU24" s="57">
        <f t="shared" si="44"/>
        <v>0</v>
      </c>
      <c r="DV24" s="57">
        <f t="shared" si="105"/>
        <v>386</v>
      </c>
      <c r="DW24" s="86">
        <v>53</v>
      </c>
      <c r="DX24" s="52">
        <f t="shared" si="45"/>
        <v>0</v>
      </c>
      <c r="DY24" s="52">
        <f t="shared" si="106"/>
        <v>385</v>
      </c>
      <c r="DZ24" s="85">
        <v>53</v>
      </c>
      <c r="EA24" s="52">
        <f t="shared" si="46"/>
        <v>0</v>
      </c>
      <c r="EB24" s="57">
        <f t="shared" si="107"/>
        <v>384</v>
      </c>
      <c r="EC24" s="84">
        <v>53</v>
      </c>
      <c r="ED24" s="57">
        <f t="shared" si="47"/>
        <v>0</v>
      </c>
      <c r="EE24" s="57">
        <f t="shared" si="48"/>
        <v>384</v>
      </c>
      <c r="EF24" s="81">
        <v>53</v>
      </c>
      <c r="EG24" s="52">
        <f t="shared" si="2"/>
        <v>0</v>
      </c>
      <c r="EH24" s="57">
        <f t="shared" si="108"/>
        <v>384</v>
      </c>
      <c r="EI24" s="83">
        <v>53</v>
      </c>
      <c r="EJ24" s="52">
        <f t="shared" si="49"/>
        <v>1</v>
      </c>
      <c r="EK24" s="57">
        <f t="shared" si="109"/>
        <v>383</v>
      </c>
      <c r="EL24" s="74">
        <v>52</v>
      </c>
      <c r="EM24" s="52">
        <f t="shared" si="50"/>
        <v>1</v>
      </c>
      <c r="EN24" s="57">
        <f t="shared" si="110"/>
        <v>382</v>
      </c>
      <c r="EO24" s="70">
        <v>51</v>
      </c>
      <c r="EP24" s="57">
        <f t="shared" si="51"/>
        <v>-1</v>
      </c>
      <c r="EQ24" s="57">
        <f t="shared" si="111"/>
        <v>382</v>
      </c>
      <c r="ER24" s="67">
        <v>52</v>
      </c>
      <c r="ES24" s="57">
        <f t="shared" si="52"/>
        <v>1</v>
      </c>
      <c r="ET24" s="57">
        <f t="shared" si="112"/>
        <v>380</v>
      </c>
      <c r="EU24" s="64">
        <v>51</v>
      </c>
      <c r="EV24" s="64">
        <f t="shared" si="53"/>
        <v>0</v>
      </c>
      <c r="EW24" s="57">
        <f t="shared" si="113"/>
        <v>380</v>
      </c>
      <c r="EX24" s="63">
        <v>51</v>
      </c>
      <c r="EY24" s="63">
        <f t="shared" si="54"/>
        <v>1</v>
      </c>
      <c r="EZ24" s="52">
        <f t="shared" si="114"/>
        <v>379</v>
      </c>
      <c r="FA24" s="62">
        <v>50</v>
      </c>
      <c r="FB24" s="62">
        <f t="shared" si="55"/>
        <v>0</v>
      </c>
      <c r="FC24" s="52">
        <f t="shared" si="115"/>
        <v>377</v>
      </c>
      <c r="FD24" s="59">
        <v>50</v>
      </c>
      <c r="FE24" s="59">
        <f t="shared" si="56"/>
        <v>0</v>
      </c>
      <c r="FF24" s="52">
        <f t="shared" si="116"/>
        <v>376</v>
      </c>
      <c r="FG24" s="50">
        <v>50</v>
      </c>
      <c r="FH24" s="52">
        <f t="shared" si="57"/>
        <v>1</v>
      </c>
      <c r="FI24" s="57">
        <f t="shared" si="117"/>
        <v>375</v>
      </c>
      <c r="FJ24" s="2">
        <v>49</v>
      </c>
      <c r="FK24" s="2">
        <f t="shared" si="3"/>
        <v>1</v>
      </c>
      <c r="FL24" s="2">
        <f t="shared" si="118"/>
        <v>374</v>
      </c>
      <c r="FM24" s="46">
        <v>48</v>
      </c>
      <c r="FN24" s="102">
        <f t="shared" si="58"/>
        <v>1</v>
      </c>
      <c r="FO24" s="102">
        <f t="shared" si="119"/>
        <v>370</v>
      </c>
      <c r="FP24" s="105">
        <v>47</v>
      </c>
      <c r="FQ24" s="105">
        <f t="shared" si="59"/>
        <v>0</v>
      </c>
      <c r="FR24" s="105">
        <f t="shared" si="120"/>
        <v>370</v>
      </c>
      <c r="FS24" s="106">
        <v>47</v>
      </c>
      <c r="FT24" s="106">
        <f t="shared" si="60"/>
        <v>0</v>
      </c>
      <c r="FU24" s="106">
        <f t="shared" si="121"/>
        <v>370</v>
      </c>
      <c r="FV24" s="107">
        <v>47</v>
      </c>
      <c r="FW24" s="33">
        <f t="shared" si="4"/>
        <v>2</v>
      </c>
      <c r="FX24" s="33">
        <f t="shared" si="122"/>
        <v>370</v>
      </c>
      <c r="FY24" s="108">
        <v>47</v>
      </c>
      <c r="FZ24" s="109">
        <f t="shared" si="61"/>
        <v>2</v>
      </c>
      <c r="GA24" s="109">
        <f t="shared" si="123"/>
        <v>368</v>
      </c>
      <c r="GB24" s="110">
        <v>45</v>
      </c>
      <c r="GC24" s="79">
        <f t="shared" si="131"/>
        <v>3</v>
      </c>
      <c r="GD24" s="79">
        <f t="shared" si="124"/>
        <v>347</v>
      </c>
      <c r="GE24" s="111">
        <v>42</v>
      </c>
      <c r="GF24" s="111"/>
      <c r="GH24">
        <v>239</v>
      </c>
      <c r="GI24">
        <f t="shared" si="125"/>
        <v>59</v>
      </c>
      <c r="GK24" s="121">
        <f t="shared" si="130"/>
        <v>25.285714285714285</v>
      </c>
      <c r="GM24" s="3">
        <f t="shared" si="62"/>
        <v>0</v>
      </c>
      <c r="GS24" s="3">
        <f t="shared" si="63"/>
        <v>53</v>
      </c>
      <c r="GT24" s="3">
        <f t="shared" si="126"/>
        <v>385</v>
      </c>
      <c r="GU24" s="3">
        <f t="shared" si="64"/>
        <v>53</v>
      </c>
      <c r="GV24" s="3">
        <f t="shared" si="127"/>
        <v>385</v>
      </c>
      <c r="GW24" s="3">
        <f t="shared" si="65"/>
        <v>53</v>
      </c>
      <c r="GX24" s="3">
        <f t="shared" si="128"/>
        <v>385</v>
      </c>
      <c r="GY24" s="3">
        <f t="shared" si="66"/>
        <v>53</v>
      </c>
      <c r="GZ24" s="3">
        <f t="shared" si="129"/>
        <v>385</v>
      </c>
    </row>
    <row r="25" spans="2:217">
      <c r="B25" s="7">
        <v>43923</v>
      </c>
      <c r="C25" s="141">
        <f t="shared" si="67"/>
        <v>416</v>
      </c>
      <c r="D25" s="140">
        <v>69</v>
      </c>
      <c r="E25" s="141">
        <f t="shared" si="68"/>
        <v>455</v>
      </c>
      <c r="F25">
        <v>0</v>
      </c>
      <c r="G25" s="140">
        <v>70</v>
      </c>
      <c r="H25" s="148">
        <f t="shared" si="69"/>
        <v>455</v>
      </c>
      <c r="I25">
        <v>0</v>
      </c>
      <c r="J25" s="148">
        <f t="shared" si="5"/>
        <v>70</v>
      </c>
      <c r="K25" s="148">
        <f t="shared" si="70"/>
        <v>455</v>
      </c>
      <c r="L25" s="3">
        <f t="shared" si="0"/>
        <v>0</v>
      </c>
      <c r="M25">
        <v>70</v>
      </c>
      <c r="N25" s="101"/>
      <c r="O25" s="52">
        <f t="shared" si="6"/>
        <v>455</v>
      </c>
      <c r="P25">
        <v>70</v>
      </c>
      <c r="Q25" s="3">
        <f t="shared" si="1"/>
        <v>0</v>
      </c>
      <c r="R25" s="3">
        <f t="shared" si="71"/>
        <v>455</v>
      </c>
      <c r="S25" s="172">
        <v>70</v>
      </c>
      <c r="T25" s="3">
        <f t="shared" si="7"/>
        <v>0</v>
      </c>
      <c r="U25" s="3">
        <f t="shared" si="72"/>
        <v>455</v>
      </c>
      <c r="V25" s="173">
        <v>70</v>
      </c>
      <c r="W25" s="3">
        <f t="shared" si="8"/>
        <v>0</v>
      </c>
      <c r="X25" s="3">
        <f t="shared" si="73"/>
        <v>455</v>
      </c>
      <c r="Y25" s="170">
        <v>70</v>
      </c>
      <c r="Z25" s="3">
        <f t="shared" si="9"/>
        <v>0</v>
      </c>
      <c r="AA25" s="3">
        <f t="shared" si="74"/>
        <v>455</v>
      </c>
      <c r="AB25" s="171">
        <v>70</v>
      </c>
      <c r="AC25" s="3">
        <f t="shared" si="10"/>
        <v>0</v>
      </c>
      <c r="AD25" s="3">
        <f t="shared" si="75"/>
        <v>455</v>
      </c>
      <c r="AE25" s="166">
        <v>70</v>
      </c>
      <c r="AF25" s="3">
        <f t="shared" si="11"/>
        <v>0</v>
      </c>
      <c r="AG25" s="3">
        <f t="shared" si="76"/>
        <v>455</v>
      </c>
      <c r="AH25" s="165">
        <v>70</v>
      </c>
      <c r="AI25" s="3">
        <f t="shared" si="12"/>
        <v>0</v>
      </c>
      <c r="AJ25" s="3">
        <f t="shared" si="77"/>
        <v>455</v>
      </c>
      <c r="AK25" s="164">
        <v>70</v>
      </c>
      <c r="AL25" s="3">
        <f t="shared" si="13"/>
        <v>0</v>
      </c>
      <c r="AM25" s="3">
        <f t="shared" si="78"/>
        <v>455</v>
      </c>
      <c r="AN25" s="162">
        <v>70</v>
      </c>
      <c r="AO25" s="3">
        <f t="shared" si="14"/>
        <v>0</v>
      </c>
      <c r="AP25" s="3">
        <f t="shared" si="79"/>
        <v>455</v>
      </c>
      <c r="AQ25" s="161">
        <v>70</v>
      </c>
      <c r="AR25" s="3">
        <f t="shared" si="15"/>
        <v>0</v>
      </c>
      <c r="AS25" s="3">
        <f t="shared" si="80"/>
        <v>455</v>
      </c>
      <c r="AT25" s="160">
        <v>70</v>
      </c>
      <c r="AU25" s="3">
        <f t="shared" si="16"/>
        <v>0</v>
      </c>
      <c r="AV25" s="3">
        <f t="shared" si="81"/>
        <v>455</v>
      </c>
      <c r="AW25" s="159">
        <v>70</v>
      </c>
      <c r="AX25" s="3">
        <f t="shared" si="17"/>
        <v>0</v>
      </c>
      <c r="AY25" s="3">
        <f t="shared" si="82"/>
        <v>455</v>
      </c>
      <c r="AZ25" s="150">
        <v>70</v>
      </c>
      <c r="BA25" s="3">
        <f t="shared" si="18"/>
        <v>0</v>
      </c>
      <c r="BB25" s="3">
        <f t="shared" si="83"/>
        <v>455</v>
      </c>
      <c r="BC25" s="149">
        <v>70</v>
      </c>
      <c r="BD25" s="3">
        <f t="shared" si="19"/>
        <v>0</v>
      </c>
      <c r="BE25" s="3">
        <f t="shared" si="84"/>
        <v>455</v>
      </c>
      <c r="BF25" s="147">
        <v>70</v>
      </c>
      <c r="BG25" s="3">
        <f t="shared" si="20"/>
        <v>0</v>
      </c>
      <c r="BH25" s="3">
        <f t="shared" si="85"/>
        <v>455</v>
      </c>
      <c r="BI25" s="146">
        <v>70</v>
      </c>
      <c r="BJ25" s="3">
        <f t="shared" si="21"/>
        <v>0</v>
      </c>
      <c r="BK25" s="3">
        <f t="shared" si="86"/>
        <v>455</v>
      </c>
      <c r="BL25" s="145">
        <v>70</v>
      </c>
      <c r="BM25" s="3">
        <f t="shared" si="22"/>
        <v>0</v>
      </c>
      <c r="BN25" s="3">
        <f t="shared" si="87"/>
        <v>455</v>
      </c>
      <c r="BO25" s="144">
        <v>70</v>
      </c>
      <c r="BP25" s="3">
        <f t="shared" si="23"/>
        <v>0</v>
      </c>
      <c r="BQ25" s="79">
        <f t="shared" si="88"/>
        <v>455</v>
      </c>
      <c r="BR25" s="142">
        <v>70</v>
      </c>
      <c r="BS25" s="3">
        <f t="shared" si="24"/>
        <v>0</v>
      </c>
      <c r="BT25" s="3">
        <f t="shared" si="89"/>
        <v>455</v>
      </c>
      <c r="BU25" s="132">
        <v>70</v>
      </c>
      <c r="BV25" s="154">
        <f t="shared" si="25"/>
        <v>0</v>
      </c>
      <c r="BW25" s="57">
        <f t="shared" si="90"/>
        <v>455</v>
      </c>
      <c r="BX25" s="129">
        <v>70</v>
      </c>
      <c r="BY25" s="52">
        <f t="shared" si="26"/>
        <v>0</v>
      </c>
      <c r="BZ25" s="57">
        <f t="shared" si="91"/>
        <v>455</v>
      </c>
      <c r="CA25" s="128">
        <v>70</v>
      </c>
      <c r="CB25" s="57">
        <f t="shared" si="27"/>
        <v>0</v>
      </c>
      <c r="CC25" s="52">
        <f t="shared" si="28"/>
        <v>455</v>
      </c>
      <c r="CD25" s="123">
        <v>70</v>
      </c>
      <c r="CE25" s="57">
        <f t="shared" si="29"/>
        <v>0</v>
      </c>
      <c r="CF25" s="57">
        <f t="shared" si="92"/>
        <v>455</v>
      </c>
      <c r="CG25" s="122">
        <v>70</v>
      </c>
      <c r="CH25" s="52">
        <f t="shared" si="30"/>
        <v>0</v>
      </c>
      <c r="CI25" s="52">
        <f t="shared" si="93"/>
        <v>455</v>
      </c>
      <c r="CJ25" s="119">
        <v>70</v>
      </c>
      <c r="CK25" s="57">
        <f t="shared" si="31"/>
        <v>0</v>
      </c>
      <c r="CL25" s="57">
        <f t="shared" si="94"/>
        <v>455</v>
      </c>
      <c r="CM25" s="118">
        <v>70</v>
      </c>
      <c r="CN25" s="57">
        <f t="shared" si="32"/>
        <v>0</v>
      </c>
      <c r="CO25" s="57">
        <f t="shared" si="33"/>
        <v>455</v>
      </c>
      <c r="CP25" s="117">
        <v>70</v>
      </c>
      <c r="CQ25" s="57">
        <f t="shared" si="34"/>
        <v>0</v>
      </c>
      <c r="CR25" s="57">
        <f t="shared" si="95"/>
        <v>455</v>
      </c>
      <c r="CS25" s="116">
        <v>70</v>
      </c>
      <c r="CT25" s="52">
        <f t="shared" si="35"/>
        <v>0</v>
      </c>
      <c r="CU25" s="52">
        <f t="shared" si="96"/>
        <v>455</v>
      </c>
      <c r="CV25" s="115">
        <v>70</v>
      </c>
      <c r="CW25" s="52">
        <f t="shared" si="36"/>
        <v>0</v>
      </c>
      <c r="CX25" s="57">
        <f t="shared" si="97"/>
        <v>455</v>
      </c>
      <c r="CY25" s="114">
        <v>70</v>
      </c>
      <c r="CZ25" s="57">
        <f t="shared" si="37"/>
        <v>0</v>
      </c>
      <c r="DA25" s="52">
        <f t="shared" si="98"/>
        <v>455</v>
      </c>
      <c r="DB25" s="113">
        <v>70</v>
      </c>
      <c r="DC25" s="52">
        <f t="shared" si="38"/>
        <v>-1</v>
      </c>
      <c r="DD25" s="57">
        <f t="shared" si="99"/>
        <v>456</v>
      </c>
      <c r="DE25" s="104">
        <v>71</v>
      </c>
      <c r="DF25" s="57">
        <f t="shared" si="39"/>
        <v>0</v>
      </c>
      <c r="DG25" s="57">
        <f t="shared" si="100"/>
        <v>456</v>
      </c>
      <c r="DH25" s="97">
        <v>71</v>
      </c>
      <c r="DI25" s="57">
        <f t="shared" si="40"/>
        <v>0</v>
      </c>
      <c r="DJ25" s="52">
        <f t="shared" si="101"/>
        <v>456</v>
      </c>
      <c r="DK25" s="96">
        <v>71</v>
      </c>
      <c r="DL25" s="52">
        <f t="shared" si="41"/>
        <v>0</v>
      </c>
      <c r="DM25" s="52">
        <f t="shared" si="102"/>
        <v>457</v>
      </c>
      <c r="DN25" s="95">
        <v>71</v>
      </c>
      <c r="DO25" s="52">
        <f t="shared" si="42"/>
        <v>1</v>
      </c>
      <c r="DP25" s="52">
        <f t="shared" si="103"/>
        <v>456</v>
      </c>
      <c r="DQ25" s="94">
        <v>70</v>
      </c>
      <c r="DR25" s="52">
        <f t="shared" si="43"/>
        <v>0</v>
      </c>
      <c r="DS25" s="52">
        <f t="shared" si="104"/>
        <v>456</v>
      </c>
      <c r="DT25" s="87">
        <v>70</v>
      </c>
      <c r="DU25" s="57">
        <f t="shared" si="44"/>
        <v>0</v>
      </c>
      <c r="DV25" s="57">
        <f t="shared" si="105"/>
        <v>456</v>
      </c>
      <c r="DW25" s="86">
        <v>70</v>
      </c>
      <c r="DX25" s="52">
        <f t="shared" si="45"/>
        <v>0</v>
      </c>
      <c r="DY25" s="52">
        <f t="shared" si="106"/>
        <v>455</v>
      </c>
      <c r="DZ25" s="85">
        <v>70</v>
      </c>
      <c r="EA25" s="52">
        <f t="shared" si="46"/>
        <v>0</v>
      </c>
      <c r="EB25" s="57">
        <f t="shared" si="107"/>
        <v>454</v>
      </c>
      <c r="EC25" s="84">
        <v>70</v>
      </c>
      <c r="ED25" s="57">
        <f t="shared" si="47"/>
        <v>1</v>
      </c>
      <c r="EE25" s="57">
        <f t="shared" si="48"/>
        <v>453</v>
      </c>
      <c r="EF25" s="81">
        <v>69</v>
      </c>
      <c r="EG25" s="52">
        <f t="shared" si="2"/>
        <v>0</v>
      </c>
      <c r="EH25" s="57">
        <f t="shared" si="108"/>
        <v>453</v>
      </c>
      <c r="EI25" s="83">
        <v>69</v>
      </c>
      <c r="EJ25" s="52">
        <f t="shared" si="49"/>
        <v>0</v>
      </c>
      <c r="EK25" s="57">
        <f t="shared" si="109"/>
        <v>452</v>
      </c>
      <c r="EL25" s="74">
        <v>69</v>
      </c>
      <c r="EM25" s="52">
        <f t="shared" si="50"/>
        <v>0</v>
      </c>
      <c r="EN25" s="57">
        <f t="shared" si="110"/>
        <v>451</v>
      </c>
      <c r="EO25" s="70">
        <v>69</v>
      </c>
      <c r="EP25" s="57">
        <f t="shared" si="51"/>
        <v>2</v>
      </c>
      <c r="EQ25" s="57">
        <f t="shared" si="111"/>
        <v>449</v>
      </c>
      <c r="ER25" s="67">
        <v>67</v>
      </c>
      <c r="ES25" s="57">
        <f t="shared" si="52"/>
        <v>0</v>
      </c>
      <c r="ET25" s="57">
        <f t="shared" si="112"/>
        <v>447</v>
      </c>
      <c r="EU25" s="64">
        <v>67</v>
      </c>
      <c r="EV25" s="64">
        <f t="shared" si="53"/>
        <v>0</v>
      </c>
      <c r="EW25" s="57">
        <f t="shared" si="113"/>
        <v>447</v>
      </c>
      <c r="EX25" s="63">
        <v>67</v>
      </c>
      <c r="EY25" s="63">
        <f t="shared" si="54"/>
        <v>0</v>
      </c>
      <c r="EZ25" s="52">
        <f t="shared" si="114"/>
        <v>446</v>
      </c>
      <c r="FA25" s="62">
        <v>67</v>
      </c>
      <c r="FB25" s="62">
        <f t="shared" si="55"/>
        <v>0</v>
      </c>
      <c r="FC25" s="52">
        <f t="shared" si="115"/>
        <v>444</v>
      </c>
      <c r="FD25" s="59">
        <v>67</v>
      </c>
      <c r="FE25" s="59">
        <f t="shared" si="56"/>
        <v>-1</v>
      </c>
      <c r="FF25" s="52">
        <f t="shared" si="116"/>
        <v>444</v>
      </c>
      <c r="FG25" s="50">
        <v>68</v>
      </c>
      <c r="FH25" s="52">
        <f t="shared" si="57"/>
        <v>0</v>
      </c>
      <c r="FI25" s="57">
        <f t="shared" si="117"/>
        <v>443</v>
      </c>
      <c r="FJ25" s="2">
        <v>68</v>
      </c>
      <c r="FK25" s="2">
        <f t="shared" si="3"/>
        <v>-1</v>
      </c>
      <c r="FL25" s="2">
        <f t="shared" si="118"/>
        <v>443</v>
      </c>
      <c r="FM25" s="46">
        <v>69</v>
      </c>
      <c r="FN25" s="102">
        <f t="shared" si="58"/>
        <v>2</v>
      </c>
      <c r="FO25" s="102">
        <f t="shared" si="119"/>
        <v>437</v>
      </c>
      <c r="FP25" s="105">
        <v>67</v>
      </c>
      <c r="FQ25" s="105">
        <f t="shared" si="59"/>
        <v>0</v>
      </c>
      <c r="FR25" s="105">
        <f t="shared" si="120"/>
        <v>437</v>
      </c>
      <c r="FS25" s="106">
        <v>67</v>
      </c>
      <c r="FT25" s="106">
        <f t="shared" si="60"/>
        <v>0</v>
      </c>
      <c r="FU25" s="106">
        <f t="shared" si="121"/>
        <v>437</v>
      </c>
      <c r="FV25" s="107">
        <v>67</v>
      </c>
      <c r="FW25" s="33">
        <f t="shared" si="4"/>
        <v>2</v>
      </c>
      <c r="FX25" s="33">
        <f t="shared" si="122"/>
        <v>437</v>
      </c>
      <c r="FY25" s="108">
        <v>67</v>
      </c>
      <c r="FZ25" s="109">
        <f t="shared" si="61"/>
        <v>2</v>
      </c>
      <c r="GA25" s="109">
        <f t="shared" si="123"/>
        <v>433</v>
      </c>
      <c r="GB25" s="110">
        <v>65</v>
      </c>
      <c r="GC25" s="79">
        <f t="shared" si="131"/>
        <v>6</v>
      </c>
      <c r="GD25" s="79">
        <f t="shared" si="124"/>
        <v>406</v>
      </c>
      <c r="GE25" s="111">
        <v>59</v>
      </c>
      <c r="GF25" s="111"/>
      <c r="GH25">
        <v>308</v>
      </c>
      <c r="GI25">
        <f t="shared" si="125"/>
        <v>69</v>
      </c>
      <c r="GK25" s="121">
        <f t="shared" si="130"/>
        <v>33</v>
      </c>
      <c r="GM25" s="3">
        <f t="shared" si="62"/>
        <v>0</v>
      </c>
      <c r="GS25" s="3">
        <f t="shared" si="63"/>
        <v>70</v>
      </c>
      <c r="GT25" s="3">
        <f t="shared" si="126"/>
        <v>455</v>
      </c>
      <c r="GU25" s="3">
        <f t="shared" si="64"/>
        <v>70</v>
      </c>
      <c r="GV25" s="3">
        <f t="shared" si="127"/>
        <v>455</v>
      </c>
      <c r="GW25" s="3">
        <f t="shared" si="65"/>
        <v>70</v>
      </c>
      <c r="GX25" s="3">
        <f t="shared" si="128"/>
        <v>455</v>
      </c>
      <c r="GY25" s="3">
        <f t="shared" si="66"/>
        <v>70</v>
      </c>
      <c r="GZ25" s="3">
        <f t="shared" si="129"/>
        <v>455</v>
      </c>
    </row>
    <row r="26" spans="2:217">
      <c r="B26" s="7">
        <v>43924</v>
      </c>
      <c r="C26" s="141">
        <f t="shared" si="67"/>
        <v>495</v>
      </c>
      <c r="D26" s="140">
        <v>79</v>
      </c>
      <c r="E26" s="141">
        <f t="shared" si="68"/>
        <v>534</v>
      </c>
      <c r="F26">
        <v>0</v>
      </c>
      <c r="G26" s="140">
        <v>79</v>
      </c>
      <c r="H26" s="148">
        <f t="shared" si="69"/>
        <v>535</v>
      </c>
      <c r="I26">
        <v>1</v>
      </c>
      <c r="J26" s="148">
        <f t="shared" si="5"/>
        <v>80</v>
      </c>
      <c r="K26" s="148">
        <f t="shared" si="70"/>
        <v>533</v>
      </c>
      <c r="L26" s="3">
        <f t="shared" si="0"/>
        <v>0</v>
      </c>
      <c r="M26">
        <v>78</v>
      </c>
      <c r="N26" s="101"/>
      <c r="O26" s="52">
        <f t="shared" si="6"/>
        <v>533</v>
      </c>
      <c r="P26">
        <v>78</v>
      </c>
      <c r="Q26" s="3">
        <f t="shared" si="1"/>
        <v>0</v>
      </c>
      <c r="R26" s="3">
        <f t="shared" si="71"/>
        <v>534</v>
      </c>
      <c r="S26" s="172">
        <v>79</v>
      </c>
      <c r="T26" s="3">
        <f t="shared" si="7"/>
        <v>0</v>
      </c>
      <c r="U26" s="3">
        <f t="shared" si="72"/>
        <v>534</v>
      </c>
      <c r="V26" s="173">
        <v>79</v>
      </c>
      <c r="W26" s="3">
        <f t="shared" si="8"/>
        <v>0</v>
      </c>
      <c r="X26" s="3">
        <f t="shared" si="73"/>
        <v>534</v>
      </c>
      <c r="Y26" s="170">
        <v>79</v>
      </c>
      <c r="Z26" s="3">
        <f t="shared" si="9"/>
        <v>0</v>
      </c>
      <c r="AA26" s="3">
        <f t="shared" si="74"/>
        <v>534</v>
      </c>
      <c r="AB26" s="171">
        <v>79</v>
      </c>
      <c r="AC26" s="3">
        <f t="shared" si="10"/>
        <v>0</v>
      </c>
      <c r="AD26" s="3">
        <f t="shared" si="75"/>
        <v>534</v>
      </c>
      <c r="AE26" s="166">
        <v>79</v>
      </c>
      <c r="AF26" s="3">
        <f t="shared" si="11"/>
        <v>0</v>
      </c>
      <c r="AG26" s="3">
        <f t="shared" si="76"/>
        <v>534</v>
      </c>
      <c r="AH26" s="165">
        <v>79</v>
      </c>
      <c r="AI26" s="3">
        <f t="shared" si="12"/>
        <v>0</v>
      </c>
      <c r="AJ26" s="3">
        <f t="shared" si="77"/>
        <v>534</v>
      </c>
      <c r="AK26" s="164">
        <v>79</v>
      </c>
      <c r="AL26" s="3">
        <f t="shared" si="13"/>
        <v>1</v>
      </c>
      <c r="AM26" s="3">
        <f t="shared" si="78"/>
        <v>533</v>
      </c>
      <c r="AN26" s="162">
        <v>78</v>
      </c>
      <c r="AO26" s="3">
        <f t="shared" si="14"/>
        <v>0</v>
      </c>
      <c r="AP26" s="3">
        <f t="shared" si="79"/>
        <v>533</v>
      </c>
      <c r="AQ26" s="161">
        <v>78</v>
      </c>
      <c r="AR26" s="3">
        <f t="shared" si="15"/>
        <v>0</v>
      </c>
      <c r="AS26" s="3">
        <f t="shared" si="80"/>
        <v>533</v>
      </c>
      <c r="AT26" s="160">
        <v>78</v>
      </c>
      <c r="AU26" s="3">
        <f t="shared" si="16"/>
        <v>0</v>
      </c>
      <c r="AV26" s="3">
        <f t="shared" si="81"/>
        <v>533</v>
      </c>
      <c r="AW26" s="159">
        <v>78</v>
      </c>
      <c r="AX26" s="3">
        <f t="shared" si="17"/>
        <v>0</v>
      </c>
      <c r="AY26" s="3">
        <f t="shared" si="82"/>
        <v>533</v>
      </c>
      <c r="AZ26" s="150">
        <v>78</v>
      </c>
      <c r="BA26" s="3">
        <f t="shared" si="18"/>
        <v>0</v>
      </c>
      <c r="BB26" s="3">
        <f t="shared" si="83"/>
        <v>533</v>
      </c>
      <c r="BC26" s="149">
        <v>78</v>
      </c>
      <c r="BD26" s="3">
        <f t="shared" si="19"/>
        <v>0</v>
      </c>
      <c r="BE26" s="3">
        <f t="shared" si="84"/>
        <v>533</v>
      </c>
      <c r="BF26" s="147">
        <v>78</v>
      </c>
      <c r="BG26" s="3">
        <f t="shared" si="20"/>
        <v>0</v>
      </c>
      <c r="BH26" s="3">
        <f t="shared" si="85"/>
        <v>533</v>
      </c>
      <c r="BI26" s="146">
        <v>78</v>
      </c>
      <c r="BJ26" s="3">
        <f t="shared" si="21"/>
        <v>0</v>
      </c>
      <c r="BK26" s="3">
        <f t="shared" si="86"/>
        <v>533</v>
      </c>
      <c r="BL26" s="145">
        <v>78</v>
      </c>
      <c r="BM26" s="3">
        <f t="shared" si="22"/>
        <v>0</v>
      </c>
      <c r="BN26" s="3">
        <f t="shared" si="87"/>
        <v>533</v>
      </c>
      <c r="BO26" s="144">
        <v>78</v>
      </c>
      <c r="BP26" s="3">
        <f t="shared" si="23"/>
        <v>0</v>
      </c>
      <c r="BQ26" s="79">
        <f t="shared" si="88"/>
        <v>533</v>
      </c>
      <c r="BR26" s="142">
        <v>78</v>
      </c>
      <c r="BS26" s="3">
        <f t="shared" si="24"/>
        <v>0</v>
      </c>
      <c r="BT26" s="3">
        <f t="shared" si="89"/>
        <v>533</v>
      </c>
      <c r="BU26" s="132">
        <v>78</v>
      </c>
      <c r="BV26" s="154">
        <f t="shared" si="25"/>
        <v>0</v>
      </c>
      <c r="BW26" s="57">
        <f t="shared" si="90"/>
        <v>533</v>
      </c>
      <c r="BX26" s="129">
        <v>78</v>
      </c>
      <c r="BY26" s="52">
        <f t="shared" si="26"/>
        <v>0</v>
      </c>
      <c r="BZ26" s="57">
        <f t="shared" si="91"/>
        <v>533</v>
      </c>
      <c r="CA26" s="128">
        <v>78</v>
      </c>
      <c r="CB26" s="57">
        <f t="shared" si="27"/>
        <v>0</v>
      </c>
      <c r="CC26" s="52">
        <f t="shared" si="28"/>
        <v>533</v>
      </c>
      <c r="CD26" s="123">
        <v>78</v>
      </c>
      <c r="CE26" s="57">
        <f t="shared" si="29"/>
        <v>0</v>
      </c>
      <c r="CF26" s="57">
        <f t="shared" si="92"/>
        <v>533</v>
      </c>
      <c r="CG26" s="122">
        <v>78</v>
      </c>
      <c r="CH26" s="52">
        <f t="shared" si="30"/>
        <v>0</v>
      </c>
      <c r="CI26" s="52">
        <f t="shared" si="93"/>
        <v>533</v>
      </c>
      <c r="CJ26" s="119">
        <v>78</v>
      </c>
      <c r="CK26" s="57">
        <f t="shared" si="31"/>
        <v>0</v>
      </c>
      <c r="CL26" s="57">
        <f t="shared" si="94"/>
        <v>533</v>
      </c>
      <c r="CM26" s="118">
        <v>78</v>
      </c>
      <c r="CN26" s="57">
        <f t="shared" si="32"/>
        <v>0</v>
      </c>
      <c r="CO26" s="57">
        <f t="shared" si="33"/>
        <v>533</v>
      </c>
      <c r="CP26" s="117">
        <v>78</v>
      </c>
      <c r="CQ26" s="57">
        <f t="shared" si="34"/>
        <v>0</v>
      </c>
      <c r="CR26" s="57">
        <f t="shared" si="95"/>
        <v>533</v>
      </c>
      <c r="CS26" s="116">
        <v>78</v>
      </c>
      <c r="CT26" s="52">
        <f t="shared" si="35"/>
        <v>0</v>
      </c>
      <c r="CU26" s="52">
        <f t="shared" si="96"/>
        <v>533</v>
      </c>
      <c r="CV26" s="115">
        <v>78</v>
      </c>
      <c r="CW26" s="52">
        <f t="shared" si="36"/>
        <v>0</v>
      </c>
      <c r="CX26" s="57">
        <f t="shared" si="97"/>
        <v>533</v>
      </c>
      <c r="CY26" s="114">
        <v>78</v>
      </c>
      <c r="CZ26" s="57">
        <f t="shared" si="37"/>
        <v>0</v>
      </c>
      <c r="DA26" s="52">
        <f t="shared" si="98"/>
        <v>533</v>
      </c>
      <c r="DB26" s="113">
        <v>78</v>
      </c>
      <c r="DC26" s="52">
        <f t="shared" si="38"/>
        <v>0</v>
      </c>
      <c r="DD26" s="57">
        <f t="shared" si="99"/>
        <v>534</v>
      </c>
      <c r="DE26" s="104">
        <v>78</v>
      </c>
      <c r="DF26" s="57">
        <f t="shared" si="39"/>
        <v>0</v>
      </c>
      <c r="DG26" s="57">
        <f t="shared" si="100"/>
        <v>534</v>
      </c>
      <c r="DH26" s="97">
        <v>78</v>
      </c>
      <c r="DI26" s="57">
        <f t="shared" si="40"/>
        <v>0</v>
      </c>
      <c r="DJ26" s="52">
        <f t="shared" si="101"/>
        <v>534</v>
      </c>
      <c r="DK26" s="96">
        <v>78</v>
      </c>
      <c r="DL26" s="52">
        <f t="shared" si="41"/>
        <v>0</v>
      </c>
      <c r="DM26" s="52">
        <f t="shared" si="102"/>
        <v>535</v>
      </c>
      <c r="DN26" s="95">
        <v>78</v>
      </c>
      <c r="DO26" s="52">
        <f t="shared" si="42"/>
        <v>0</v>
      </c>
      <c r="DP26" s="52">
        <f t="shared" si="103"/>
        <v>534</v>
      </c>
      <c r="DQ26" s="94">
        <v>78</v>
      </c>
      <c r="DR26" s="52">
        <f t="shared" si="43"/>
        <v>0</v>
      </c>
      <c r="DS26" s="52">
        <f t="shared" si="104"/>
        <v>534</v>
      </c>
      <c r="DT26" s="87">
        <v>78</v>
      </c>
      <c r="DU26" s="57">
        <f t="shared" si="44"/>
        <v>0</v>
      </c>
      <c r="DV26" s="57">
        <f t="shared" si="105"/>
        <v>534</v>
      </c>
      <c r="DW26" s="86">
        <v>78</v>
      </c>
      <c r="DX26" s="52">
        <f t="shared" si="45"/>
        <v>0</v>
      </c>
      <c r="DY26" s="52">
        <f t="shared" si="106"/>
        <v>533</v>
      </c>
      <c r="DZ26" s="85">
        <v>78</v>
      </c>
      <c r="EA26" s="52">
        <f t="shared" si="46"/>
        <v>0</v>
      </c>
      <c r="EB26" s="57">
        <f t="shared" si="107"/>
        <v>532</v>
      </c>
      <c r="EC26" s="84">
        <v>78</v>
      </c>
      <c r="ED26" s="57">
        <f t="shared" si="47"/>
        <v>0</v>
      </c>
      <c r="EE26" s="57">
        <f t="shared" si="48"/>
        <v>531</v>
      </c>
      <c r="EF26" s="81">
        <v>78</v>
      </c>
      <c r="EG26" s="52">
        <f t="shared" si="2"/>
        <v>0</v>
      </c>
      <c r="EH26" s="57">
        <f t="shared" si="108"/>
        <v>531</v>
      </c>
      <c r="EI26" s="83">
        <v>78</v>
      </c>
      <c r="EJ26" s="52">
        <f t="shared" si="49"/>
        <v>0</v>
      </c>
      <c r="EK26" s="57">
        <f t="shared" si="109"/>
        <v>530</v>
      </c>
      <c r="EL26" s="74">
        <v>78</v>
      </c>
      <c r="EM26" s="52">
        <f t="shared" si="50"/>
        <v>-3</v>
      </c>
      <c r="EN26" s="57">
        <f t="shared" si="110"/>
        <v>532</v>
      </c>
      <c r="EO26" s="70">
        <v>81</v>
      </c>
      <c r="EP26" s="57">
        <f t="shared" si="51"/>
        <v>0</v>
      </c>
      <c r="EQ26" s="57">
        <f t="shared" si="111"/>
        <v>530</v>
      </c>
      <c r="ER26" s="67">
        <v>81</v>
      </c>
      <c r="ES26" s="57">
        <f t="shared" si="52"/>
        <v>2</v>
      </c>
      <c r="ET26" s="57">
        <f t="shared" si="112"/>
        <v>526</v>
      </c>
      <c r="EU26" s="64">
        <v>79</v>
      </c>
      <c r="EV26" s="64">
        <f t="shared" si="53"/>
        <v>0</v>
      </c>
      <c r="EW26" s="57">
        <f t="shared" si="113"/>
        <v>526</v>
      </c>
      <c r="EX26" s="63">
        <v>79</v>
      </c>
      <c r="EY26" s="63">
        <f t="shared" si="54"/>
        <v>1</v>
      </c>
      <c r="EZ26" s="52">
        <f t="shared" si="114"/>
        <v>524</v>
      </c>
      <c r="FA26" s="62">
        <v>78</v>
      </c>
      <c r="FB26" s="62">
        <f t="shared" si="55"/>
        <v>3</v>
      </c>
      <c r="FC26" s="52">
        <f t="shared" si="115"/>
        <v>519</v>
      </c>
      <c r="FD26" s="59">
        <v>75</v>
      </c>
      <c r="FE26" s="59">
        <f t="shared" si="56"/>
        <v>4</v>
      </c>
      <c r="FF26" s="52">
        <f t="shared" si="116"/>
        <v>515</v>
      </c>
      <c r="FG26" s="50">
        <v>71</v>
      </c>
      <c r="FH26" s="52">
        <f t="shared" si="57"/>
        <v>2</v>
      </c>
      <c r="FI26" s="57">
        <f t="shared" si="117"/>
        <v>512</v>
      </c>
      <c r="FJ26" s="2">
        <v>69</v>
      </c>
      <c r="FK26" s="2">
        <f t="shared" si="3"/>
        <v>1</v>
      </c>
      <c r="FL26" s="2">
        <f t="shared" si="118"/>
        <v>511</v>
      </c>
      <c r="FM26" s="46">
        <v>68</v>
      </c>
      <c r="FN26" s="102">
        <f t="shared" si="58"/>
        <v>3</v>
      </c>
      <c r="FO26" s="102">
        <f t="shared" si="119"/>
        <v>502</v>
      </c>
      <c r="FP26" s="105">
        <v>65</v>
      </c>
      <c r="FQ26" s="105">
        <f t="shared" si="59"/>
        <v>0</v>
      </c>
      <c r="FR26" s="105">
        <f t="shared" si="120"/>
        <v>502</v>
      </c>
      <c r="FS26" s="106">
        <v>65</v>
      </c>
      <c r="FT26" s="106">
        <f t="shared" si="60"/>
        <v>0</v>
      </c>
      <c r="FU26" s="106">
        <f t="shared" si="121"/>
        <v>502</v>
      </c>
      <c r="FV26" s="107">
        <v>65</v>
      </c>
      <c r="FW26" s="33">
        <f t="shared" si="4"/>
        <v>7</v>
      </c>
      <c r="FX26" s="33">
        <f t="shared" si="122"/>
        <v>501</v>
      </c>
      <c r="FY26" s="108">
        <v>64</v>
      </c>
      <c r="FZ26" s="109">
        <f t="shared" si="61"/>
        <v>6</v>
      </c>
      <c r="GA26" s="109">
        <f t="shared" si="123"/>
        <v>491</v>
      </c>
      <c r="GB26" s="110">
        <v>58</v>
      </c>
      <c r="GC26" s="79">
        <f t="shared" si="131"/>
        <v>4</v>
      </c>
      <c r="GD26" s="79">
        <f t="shared" si="124"/>
        <v>460</v>
      </c>
      <c r="GE26" s="111">
        <v>54</v>
      </c>
      <c r="GF26" s="111"/>
      <c r="GH26">
        <v>358</v>
      </c>
      <c r="GI26">
        <f t="shared" si="125"/>
        <v>50</v>
      </c>
      <c r="GK26" s="121">
        <f t="shared" si="130"/>
        <v>36.142857142857146</v>
      </c>
      <c r="GM26" s="3">
        <f t="shared" si="62"/>
        <v>1</v>
      </c>
      <c r="GS26" s="3">
        <f t="shared" si="63"/>
        <v>79</v>
      </c>
      <c r="GT26" s="3">
        <f t="shared" si="126"/>
        <v>534</v>
      </c>
      <c r="GU26" s="3">
        <f t="shared" si="64"/>
        <v>79</v>
      </c>
      <c r="GV26" s="3">
        <f t="shared" si="127"/>
        <v>534</v>
      </c>
      <c r="GW26" s="3">
        <f t="shared" si="65"/>
        <v>79</v>
      </c>
      <c r="GX26" s="3">
        <f t="shared" si="128"/>
        <v>534</v>
      </c>
      <c r="GY26" s="3">
        <f t="shared" si="66"/>
        <v>79</v>
      </c>
      <c r="GZ26" s="3">
        <f t="shared" si="129"/>
        <v>534</v>
      </c>
    </row>
    <row r="27" spans="2:217">
      <c r="B27" s="7">
        <v>43925</v>
      </c>
      <c r="C27" s="141">
        <f t="shared" si="67"/>
        <v>565</v>
      </c>
      <c r="D27" s="140">
        <v>70</v>
      </c>
      <c r="E27" s="141">
        <f t="shared" si="68"/>
        <v>604</v>
      </c>
      <c r="F27">
        <v>0</v>
      </c>
      <c r="G27" s="140">
        <v>70</v>
      </c>
      <c r="H27" s="148">
        <f t="shared" si="69"/>
        <v>604</v>
      </c>
      <c r="I27">
        <v>-1</v>
      </c>
      <c r="J27" s="148">
        <f t="shared" si="5"/>
        <v>69</v>
      </c>
      <c r="K27" s="148">
        <f t="shared" si="70"/>
        <v>604</v>
      </c>
      <c r="L27" s="3">
        <f t="shared" si="0"/>
        <v>0</v>
      </c>
      <c r="M27">
        <v>71</v>
      </c>
      <c r="N27" s="101"/>
      <c r="O27" s="52">
        <f t="shared" si="6"/>
        <v>604</v>
      </c>
      <c r="P27">
        <v>71</v>
      </c>
      <c r="Q27" s="3">
        <f t="shared" si="1"/>
        <v>0</v>
      </c>
      <c r="R27" s="3">
        <f t="shared" si="71"/>
        <v>604</v>
      </c>
      <c r="S27" s="172">
        <v>70</v>
      </c>
      <c r="T27" s="3">
        <f t="shared" si="7"/>
        <v>0</v>
      </c>
      <c r="U27" s="3">
        <f t="shared" si="72"/>
        <v>604</v>
      </c>
      <c r="V27" s="173">
        <v>70</v>
      </c>
      <c r="W27" s="3">
        <f t="shared" si="8"/>
        <v>0</v>
      </c>
      <c r="X27" s="3">
        <f t="shared" si="73"/>
        <v>604</v>
      </c>
      <c r="Y27" s="170">
        <v>70</v>
      </c>
      <c r="Z27" s="3">
        <f t="shared" si="9"/>
        <v>0</v>
      </c>
      <c r="AA27" s="3">
        <f t="shared" si="74"/>
        <v>604</v>
      </c>
      <c r="AB27" s="171">
        <v>70</v>
      </c>
      <c r="AC27" s="3">
        <f t="shared" si="10"/>
        <v>0</v>
      </c>
      <c r="AD27" s="3">
        <f t="shared" si="75"/>
        <v>604</v>
      </c>
      <c r="AE27" s="166">
        <v>70</v>
      </c>
      <c r="AF27" s="3">
        <f t="shared" si="11"/>
        <v>0</v>
      </c>
      <c r="AG27" s="3">
        <f t="shared" si="76"/>
        <v>604</v>
      </c>
      <c r="AH27" s="165">
        <v>70</v>
      </c>
      <c r="AI27" s="3">
        <f t="shared" si="12"/>
        <v>0</v>
      </c>
      <c r="AJ27" s="3">
        <f t="shared" si="77"/>
        <v>604</v>
      </c>
      <c r="AK27" s="164">
        <v>70</v>
      </c>
      <c r="AL27" s="3">
        <f t="shared" si="13"/>
        <v>-1</v>
      </c>
      <c r="AM27" s="3">
        <f t="shared" si="78"/>
        <v>604</v>
      </c>
      <c r="AN27" s="162">
        <v>71</v>
      </c>
      <c r="AO27" s="3">
        <f t="shared" si="14"/>
        <v>0</v>
      </c>
      <c r="AP27" s="3">
        <f t="shared" si="79"/>
        <v>604</v>
      </c>
      <c r="AQ27" s="161">
        <v>71</v>
      </c>
      <c r="AR27" s="3">
        <f t="shared" si="15"/>
        <v>0</v>
      </c>
      <c r="AS27" s="3">
        <f t="shared" si="80"/>
        <v>604</v>
      </c>
      <c r="AT27" s="160">
        <v>71</v>
      </c>
      <c r="AU27" s="3">
        <f t="shared" si="16"/>
        <v>0</v>
      </c>
      <c r="AV27" s="3">
        <f t="shared" si="81"/>
        <v>604</v>
      </c>
      <c r="AW27" s="159">
        <v>71</v>
      </c>
      <c r="AX27" s="3">
        <f t="shared" si="17"/>
        <v>0</v>
      </c>
      <c r="AY27" s="3">
        <f t="shared" si="82"/>
        <v>604</v>
      </c>
      <c r="AZ27" s="150">
        <v>71</v>
      </c>
      <c r="BA27" s="3">
        <f t="shared" si="18"/>
        <v>0</v>
      </c>
      <c r="BB27" s="3">
        <f t="shared" si="83"/>
        <v>604</v>
      </c>
      <c r="BC27" s="149">
        <v>71</v>
      </c>
      <c r="BD27" s="3">
        <f t="shared" si="19"/>
        <v>0</v>
      </c>
      <c r="BE27" s="3">
        <f t="shared" si="84"/>
        <v>604</v>
      </c>
      <c r="BF27" s="147">
        <v>71</v>
      </c>
      <c r="BG27" s="3">
        <f t="shared" si="20"/>
        <v>0</v>
      </c>
      <c r="BH27" s="3">
        <f t="shared" si="85"/>
        <v>604</v>
      </c>
      <c r="BI27" s="146">
        <v>71</v>
      </c>
      <c r="BJ27" s="3">
        <f t="shared" si="21"/>
        <v>0</v>
      </c>
      <c r="BK27" s="3">
        <f t="shared" si="86"/>
        <v>604</v>
      </c>
      <c r="BL27" s="145">
        <v>71</v>
      </c>
      <c r="BM27" s="3">
        <f t="shared" si="22"/>
        <v>0</v>
      </c>
      <c r="BN27" s="3">
        <f t="shared" si="87"/>
        <v>604</v>
      </c>
      <c r="BO27" s="144">
        <v>71</v>
      </c>
      <c r="BP27" s="3">
        <f t="shared" si="23"/>
        <v>0</v>
      </c>
      <c r="BQ27" s="79">
        <f t="shared" si="88"/>
        <v>604</v>
      </c>
      <c r="BR27" s="142">
        <v>71</v>
      </c>
      <c r="BS27" s="3">
        <f t="shared" si="24"/>
        <v>0</v>
      </c>
      <c r="BT27" s="3">
        <f t="shared" si="89"/>
        <v>604</v>
      </c>
      <c r="BU27" s="132">
        <v>71</v>
      </c>
      <c r="BV27" s="154">
        <f t="shared" si="25"/>
        <v>0</v>
      </c>
      <c r="BW27" s="57">
        <f t="shared" si="90"/>
        <v>604</v>
      </c>
      <c r="BX27" s="129">
        <v>71</v>
      </c>
      <c r="BY27" s="52">
        <f t="shared" si="26"/>
        <v>0</v>
      </c>
      <c r="BZ27" s="57">
        <f t="shared" si="91"/>
        <v>604</v>
      </c>
      <c r="CA27" s="128">
        <v>71</v>
      </c>
      <c r="CB27" s="57">
        <f t="shared" si="27"/>
        <v>0</v>
      </c>
      <c r="CC27" s="52">
        <f t="shared" si="28"/>
        <v>604</v>
      </c>
      <c r="CD27" s="123">
        <v>71</v>
      </c>
      <c r="CE27" s="57">
        <f t="shared" si="29"/>
        <v>0</v>
      </c>
      <c r="CF27" s="57">
        <f t="shared" si="92"/>
        <v>604</v>
      </c>
      <c r="CG27" s="122">
        <v>71</v>
      </c>
      <c r="CH27" s="52">
        <f t="shared" si="30"/>
        <v>-1</v>
      </c>
      <c r="CI27" s="52">
        <f t="shared" si="93"/>
        <v>605</v>
      </c>
      <c r="CJ27" s="119">
        <v>72</v>
      </c>
      <c r="CK27" s="57">
        <f t="shared" si="31"/>
        <v>0</v>
      </c>
      <c r="CL27" s="57">
        <f t="shared" si="94"/>
        <v>605</v>
      </c>
      <c r="CM27" s="118">
        <v>72</v>
      </c>
      <c r="CN27" s="57">
        <f t="shared" si="32"/>
        <v>0</v>
      </c>
      <c r="CO27" s="57">
        <f t="shared" si="33"/>
        <v>605</v>
      </c>
      <c r="CP27" s="117">
        <v>72</v>
      </c>
      <c r="CQ27" s="57">
        <f t="shared" si="34"/>
        <v>0</v>
      </c>
      <c r="CR27" s="57">
        <f t="shared" si="95"/>
        <v>605</v>
      </c>
      <c r="CS27" s="116">
        <v>72</v>
      </c>
      <c r="CT27" s="52">
        <f t="shared" si="35"/>
        <v>0</v>
      </c>
      <c r="CU27" s="52">
        <f t="shared" si="96"/>
        <v>605</v>
      </c>
      <c r="CV27" s="115">
        <v>72</v>
      </c>
      <c r="CW27" s="52">
        <f t="shared" si="36"/>
        <v>0</v>
      </c>
      <c r="CX27" s="57">
        <f t="shared" si="97"/>
        <v>605</v>
      </c>
      <c r="CY27" s="114">
        <v>72</v>
      </c>
      <c r="CZ27" s="57">
        <f t="shared" si="37"/>
        <v>0</v>
      </c>
      <c r="DA27" s="52">
        <f t="shared" si="98"/>
        <v>605</v>
      </c>
      <c r="DB27" s="113">
        <v>72</v>
      </c>
      <c r="DC27" s="52">
        <f t="shared" si="38"/>
        <v>0</v>
      </c>
      <c r="DD27" s="57">
        <f t="shared" si="99"/>
        <v>606</v>
      </c>
      <c r="DE27" s="104">
        <v>72</v>
      </c>
      <c r="DF27" s="57">
        <f t="shared" si="39"/>
        <v>0</v>
      </c>
      <c r="DG27" s="57">
        <f t="shared" si="100"/>
        <v>606</v>
      </c>
      <c r="DH27" s="97">
        <v>72</v>
      </c>
      <c r="DI27" s="57">
        <f t="shared" si="40"/>
        <v>0</v>
      </c>
      <c r="DJ27" s="52">
        <f t="shared" si="101"/>
        <v>606</v>
      </c>
      <c r="DK27" s="96">
        <v>72</v>
      </c>
      <c r="DL27" s="52">
        <f t="shared" si="41"/>
        <v>0</v>
      </c>
      <c r="DM27" s="52">
        <f t="shared" si="102"/>
        <v>607</v>
      </c>
      <c r="DN27" s="95">
        <v>72</v>
      </c>
      <c r="DO27" s="52">
        <f t="shared" si="42"/>
        <v>-1</v>
      </c>
      <c r="DP27" s="52">
        <f t="shared" si="103"/>
        <v>607</v>
      </c>
      <c r="DQ27" s="94">
        <v>73</v>
      </c>
      <c r="DR27" s="52">
        <f t="shared" si="43"/>
        <v>0</v>
      </c>
      <c r="DS27" s="52">
        <f t="shared" si="104"/>
        <v>607</v>
      </c>
      <c r="DT27" s="87">
        <v>73</v>
      </c>
      <c r="DU27" s="57">
        <f t="shared" si="44"/>
        <v>0</v>
      </c>
      <c r="DV27" s="57">
        <f t="shared" si="105"/>
        <v>607</v>
      </c>
      <c r="DW27" s="86">
        <v>73</v>
      </c>
      <c r="DX27" s="52">
        <f t="shared" si="45"/>
        <v>1</v>
      </c>
      <c r="DY27" s="52">
        <f t="shared" si="106"/>
        <v>605</v>
      </c>
      <c r="DZ27" s="85">
        <v>72</v>
      </c>
      <c r="EA27" s="52">
        <f t="shared" si="46"/>
        <v>0</v>
      </c>
      <c r="EB27" s="57">
        <f t="shared" si="107"/>
        <v>604</v>
      </c>
      <c r="EC27" s="84">
        <v>72</v>
      </c>
      <c r="ED27" s="57">
        <f t="shared" si="47"/>
        <v>0</v>
      </c>
      <c r="EE27" s="57">
        <f t="shared" si="48"/>
        <v>603</v>
      </c>
      <c r="EF27" s="81">
        <v>72</v>
      </c>
      <c r="EG27" s="52">
        <f t="shared" si="2"/>
        <v>1</v>
      </c>
      <c r="EH27" s="57">
        <f t="shared" si="108"/>
        <v>602</v>
      </c>
      <c r="EI27" s="83">
        <v>71</v>
      </c>
      <c r="EJ27" s="52">
        <f t="shared" si="49"/>
        <v>0</v>
      </c>
      <c r="EK27" s="57">
        <f t="shared" si="109"/>
        <v>601</v>
      </c>
      <c r="EL27" s="74">
        <v>71</v>
      </c>
      <c r="EM27" s="52">
        <f t="shared" si="50"/>
        <v>0</v>
      </c>
      <c r="EN27" s="57">
        <f t="shared" si="110"/>
        <v>603</v>
      </c>
      <c r="EO27" s="70">
        <v>71</v>
      </c>
      <c r="EP27" s="57">
        <f t="shared" si="51"/>
        <v>2</v>
      </c>
      <c r="EQ27" s="57">
        <f t="shared" si="111"/>
        <v>599</v>
      </c>
      <c r="ER27" s="67">
        <v>69</v>
      </c>
      <c r="ES27" s="57">
        <f t="shared" si="52"/>
        <v>1</v>
      </c>
      <c r="ET27" s="57">
        <f t="shared" si="112"/>
        <v>594</v>
      </c>
      <c r="EU27" s="64">
        <v>68</v>
      </c>
      <c r="EV27" s="64">
        <f t="shared" si="53"/>
        <v>0</v>
      </c>
      <c r="EW27" s="57">
        <f t="shared" si="113"/>
        <v>594</v>
      </c>
      <c r="EX27" s="63">
        <v>68</v>
      </c>
      <c r="EY27" s="63">
        <f t="shared" si="54"/>
        <v>0</v>
      </c>
      <c r="EZ27" s="52">
        <f t="shared" si="114"/>
        <v>592</v>
      </c>
      <c r="FA27" s="62">
        <v>68</v>
      </c>
      <c r="FB27" s="62">
        <f t="shared" si="55"/>
        <v>2</v>
      </c>
      <c r="FC27" s="52">
        <f t="shared" si="115"/>
        <v>585</v>
      </c>
      <c r="FD27" s="59">
        <v>66</v>
      </c>
      <c r="FE27" s="59">
        <f t="shared" si="56"/>
        <v>5</v>
      </c>
      <c r="FF27" s="52">
        <f t="shared" si="116"/>
        <v>576</v>
      </c>
      <c r="FG27" s="50">
        <v>61</v>
      </c>
      <c r="FH27" s="52">
        <f t="shared" si="57"/>
        <v>1</v>
      </c>
      <c r="FI27" s="57">
        <f t="shared" si="117"/>
        <v>572</v>
      </c>
      <c r="FJ27" s="2">
        <v>60</v>
      </c>
      <c r="FK27" s="2">
        <f t="shared" si="3"/>
        <v>1</v>
      </c>
      <c r="FL27" s="2">
        <f t="shared" si="118"/>
        <v>570</v>
      </c>
      <c r="FM27" s="46">
        <v>59</v>
      </c>
      <c r="FN27" s="102">
        <f t="shared" si="58"/>
        <v>2</v>
      </c>
      <c r="FO27" s="102">
        <f t="shared" si="119"/>
        <v>559</v>
      </c>
      <c r="FP27" s="105">
        <v>57</v>
      </c>
      <c r="FQ27" s="105">
        <f t="shared" si="59"/>
        <v>0</v>
      </c>
      <c r="FR27" s="105">
        <f t="shared" si="120"/>
        <v>559</v>
      </c>
      <c r="FS27" s="106">
        <v>57</v>
      </c>
      <c r="FT27" s="106">
        <f t="shared" si="60"/>
        <v>0</v>
      </c>
      <c r="FU27" s="106">
        <f t="shared" si="121"/>
        <v>559</v>
      </c>
      <c r="FV27" s="107">
        <v>57</v>
      </c>
      <c r="FW27" s="33">
        <f t="shared" si="4"/>
        <v>3</v>
      </c>
      <c r="FX27" s="33">
        <f t="shared" si="122"/>
        <v>558</v>
      </c>
      <c r="FY27" s="108">
        <v>57</v>
      </c>
      <c r="FZ27" s="109">
        <f t="shared" si="61"/>
        <v>3</v>
      </c>
      <c r="GA27" s="109">
        <f t="shared" si="123"/>
        <v>545</v>
      </c>
      <c r="GB27" s="110">
        <v>54</v>
      </c>
      <c r="GC27" s="79">
        <f t="shared" si="131"/>
        <v>6</v>
      </c>
      <c r="GD27" s="79">
        <f t="shared" si="124"/>
        <v>508</v>
      </c>
      <c r="GE27" s="111">
        <v>48</v>
      </c>
      <c r="GF27" s="111"/>
      <c r="GH27">
        <v>373</v>
      </c>
      <c r="GI27">
        <f t="shared" si="125"/>
        <v>15</v>
      </c>
      <c r="GK27" s="121">
        <f t="shared" si="130"/>
        <v>38.285714285714285</v>
      </c>
      <c r="GM27" s="3">
        <f t="shared" si="62"/>
        <v>-1</v>
      </c>
      <c r="GS27" s="3">
        <f t="shared" si="63"/>
        <v>70</v>
      </c>
      <c r="GT27" s="3">
        <f t="shared" si="126"/>
        <v>604</v>
      </c>
      <c r="GU27" s="3">
        <f t="shared" si="64"/>
        <v>70</v>
      </c>
      <c r="GV27" s="3">
        <f t="shared" si="127"/>
        <v>604</v>
      </c>
      <c r="GW27" s="3">
        <f t="shared" si="65"/>
        <v>70</v>
      </c>
      <c r="GX27" s="3">
        <f t="shared" si="128"/>
        <v>604</v>
      </c>
      <c r="GY27" s="3">
        <f t="shared" si="66"/>
        <v>70</v>
      </c>
      <c r="GZ27" s="3">
        <f t="shared" si="129"/>
        <v>604</v>
      </c>
    </row>
    <row r="28" spans="2:217">
      <c r="B28" s="7">
        <v>43926</v>
      </c>
      <c r="C28" s="141">
        <f t="shared" si="67"/>
        <v>652</v>
      </c>
      <c r="D28" s="140">
        <v>87</v>
      </c>
      <c r="E28" s="141">
        <f t="shared" si="68"/>
        <v>690</v>
      </c>
      <c r="F28">
        <v>0</v>
      </c>
      <c r="G28" s="140">
        <v>86</v>
      </c>
      <c r="H28" s="148">
        <f t="shared" si="69"/>
        <v>690</v>
      </c>
      <c r="I28">
        <v>0</v>
      </c>
      <c r="J28" s="148">
        <f t="shared" si="5"/>
        <v>86</v>
      </c>
      <c r="K28" s="148">
        <f t="shared" si="70"/>
        <v>690</v>
      </c>
      <c r="L28" s="3">
        <f t="shared" si="0"/>
        <v>0</v>
      </c>
      <c r="M28">
        <v>86</v>
      </c>
      <c r="N28" s="101"/>
      <c r="O28" s="52">
        <f t="shared" si="6"/>
        <v>690</v>
      </c>
      <c r="P28">
        <v>86</v>
      </c>
      <c r="Q28" s="3">
        <f t="shared" si="1"/>
        <v>0</v>
      </c>
      <c r="R28" s="3">
        <f t="shared" si="71"/>
        <v>690</v>
      </c>
      <c r="S28" s="172">
        <v>86</v>
      </c>
      <c r="T28" s="3">
        <f t="shared" si="7"/>
        <v>0</v>
      </c>
      <c r="U28" s="3">
        <f t="shared" si="72"/>
        <v>690</v>
      </c>
      <c r="V28" s="173">
        <v>86</v>
      </c>
      <c r="W28" s="3">
        <f t="shared" si="8"/>
        <v>0</v>
      </c>
      <c r="X28" s="3">
        <f t="shared" si="73"/>
        <v>690</v>
      </c>
      <c r="Y28" s="170">
        <v>86</v>
      </c>
      <c r="Z28" s="3">
        <f t="shared" si="9"/>
        <v>0</v>
      </c>
      <c r="AA28" s="3">
        <f t="shared" si="74"/>
        <v>690</v>
      </c>
      <c r="AB28" s="171">
        <v>86</v>
      </c>
      <c r="AC28" s="3">
        <f t="shared" si="10"/>
        <v>0</v>
      </c>
      <c r="AD28" s="3">
        <f t="shared" si="75"/>
        <v>690</v>
      </c>
      <c r="AE28" s="166">
        <v>86</v>
      </c>
      <c r="AF28" s="3">
        <f t="shared" si="11"/>
        <v>0</v>
      </c>
      <c r="AG28" s="3">
        <f t="shared" si="76"/>
        <v>690</v>
      </c>
      <c r="AH28" s="165">
        <v>86</v>
      </c>
      <c r="AI28" s="3">
        <f t="shared" si="12"/>
        <v>0</v>
      </c>
      <c r="AJ28" s="3">
        <f t="shared" si="77"/>
        <v>690</v>
      </c>
      <c r="AK28" s="164">
        <v>86</v>
      </c>
      <c r="AL28" s="3">
        <f t="shared" si="13"/>
        <v>0</v>
      </c>
      <c r="AM28" s="3">
        <f t="shared" si="78"/>
        <v>690</v>
      </c>
      <c r="AN28" s="162">
        <v>86</v>
      </c>
      <c r="AO28" s="3">
        <f t="shared" si="14"/>
        <v>0</v>
      </c>
      <c r="AP28" s="3">
        <f t="shared" si="79"/>
        <v>690</v>
      </c>
      <c r="AQ28" s="161">
        <v>86</v>
      </c>
      <c r="AR28" s="3">
        <f t="shared" si="15"/>
        <v>0</v>
      </c>
      <c r="AS28" s="3">
        <f t="shared" si="80"/>
        <v>690</v>
      </c>
      <c r="AT28" s="160">
        <v>86</v>
      </c>
      <c r="AU28" s="3">
        <f t="shared" si="16"/>
        <v>0</v>
      </c>
      <c r="AV28" s="3">
        <f t="shared" si="81"/>
        <v>690</v>
      </c>
      <c r="AW28" s="159">
        <v>86</v>
      </c>
      <c r="AX28" s="3">
        <f t="shared" si="17"/>
        <v>0</v>
      </c>
      <c r="AY28" s="3">
        <f t="shared" si="82"/>
        <v>690</v>
      </c>
      <c r="AZ28" s="150">
        <v>86</v>
      </c>
      <c r="BA28" s="3">
        <f t="shared" si="18"/>
        <v>0</v>
      </c>
      <c r="BB28" s="3">
        <f t="shared" si="83"/>
        <v>690</v>
      </c>
      <c r="BC28" s="149">
        <v>86</v>
      </c>
      <c r="BD28" s="3">
        <f t="shared" si="19"/>
        <v>0</v>
      </c>
      <c r="BE28" s="3">
        <f t="shared" si="84"/>
        <v>690</v>
      </c>
      <c r="BF28" s="147">
        <v>86</v>
      </c>
      <c r="BG28" s="3">
        <f t="shared" si="20"/>
        <v>0</v>
      </c>
      <c r="BH28" s="3">
        <f t="shared" si="85"/>
        <v>690</v>
      </c>
      <c r="BI28" s="146">
        <v>86</v>
      </c>
      <c r="BJ28" s="3">
        <f t="shared" si="21"/>
        <v>0</v>
      </c>
      <c r="BK28" s="3">
        <f t="shared" si="86"/>
        <v>690</v>
      </c>
      <c r="BL28" s="145">
        <v>86</v>
      </c>
      <c r="BM28" s="3">
        <f t="shared" si="22"/>
        <v>0</v>
      </c>
      <c r="BN28" s="3">
        <f t="shared" si="87"/>
        <v>690</v>
      </c>
      <c r="BO28" s="144">
        <v>86</v>
      </c>
      <c r="BP28" s="3">
        <f t="shared" si="23"/>
        <v>0</v>
      </c>
      <c r="BQ28" s="79">
        <f t="shared" si="88"/>
        <v>690</v>
      </c>
      <c r="BR28" s="142">
        <v>86</v>
      </c>
      <c r="BS28" s="3">
        <f t="shared" si="24"/>
        <v>0</v>
      </c>
      <c r="BT28" s="3">
        <f t="shared" si="89"/>
        <v>690</v>
      </c>
      <c r="BU28" s="132">
        <v>86</v>
      </c>
      <c r="BV28" s="154">
        <f t="shared" si="25"/>
        <v>0</v>
      </c>
      <c r="BW28" s="57">
        <f t="shared" si="90"/>
        <v>690</v>
      </c>
      <c r="BX28" s="129">
        <v>86</v>
      </c>
      <c r="BY28" s="52">
        <f t="shared" si="26"/>
        <v>0</v>
      </c>
      <c r="BZ28" s="57">
        <f t="shared" si="91"/>
        <v>690</v>
      </c>
      <c r="CA28" s="128">
        <v>86</v>
      </c>
      <c r="CB28" s="57">
        <f t="shared" si="27"/>
        <v>0</v>
      </c>
      <c r="CC28" s="52">
        <f t="shared" si="28"/>
        <v>690</v>
      </c>
      <c r="CD28" s="123">
        <v>86</v>
      </c>
      <c r="CE28" s="57">
        <f t="shared" si="29"/>
        <v>0</v>
      </c>
      <c r="CF28" s="57">
        <f t="shared" si="92"/>
        <v>690</v>
      </c>
      <c r="CG28" s="122">
        <v>86</v>
      </c>
      <c r="CH28" s="52">
        <f t="shared" si="30"/>
        <v>0</v>
      </c>
      <c r="CI28" s="52">
        <f t="shared" si="93"/>
        <v>691</v>
      </c>
      <c r="CJ28" s="119">
        <v>86</v>
      </c>
      <c r="CK28" s="57">
        <f t="shared" si="31"/>
        <v>0</v>
      </c>
      <c r="CL28" s="57">
        <f t="shared" si="94"/>
        <v>691</v>
      </c>
      <c r="CM28" s="118">
        <v>86</v>
      </c>
      <c r="CN28" s="57">
        <f t="shared" si="32"/>
        <v>0</v>
      </c>
      <c r="CO28" s="57">
        <f t="shared" si="33"/>
        <v>691</v>
      </c>
      <c r="CP28" s="117">
        <v>86</v>
      </c>
      <c r="CQ28" s="57">
        <f t="shared" si="34"/>
        <v>0</v>
      </c>
      <c r="CR28" s="57">
        <f t="shared" si="95"/>
        <v>691</v>
      </c>
      <c r="CS28" s="116">
        <v>86</v>
      </c>
      <c r="CT28" s="52">
        <f t="shared" si="35"/>
        <v>0</v>
      </c>
      <c r="CU28" s="52">
        <f t="shared" si="96"/>
        <v>691</v>
      </c>
      <c r="CV28" s="115">
        <v>86</v>
      </c>
      <c r="CW28" s="52">
        <f t="shared" si="36"/>
        <v>0</v>
      </c>
      <c r="CX28" s="57">
        <f t="shared" si="97"/>
        <v>691</v>
      </c>
      <c r="CY28" s="114">
        <v>86</v>
      </c>
      <c r="CZ28" s="57">
        <f t="shared" si="37"/>
        <v>0</v>
      </c>
      <c r="DA28" s="52">
        <f t="shared" si="98"/>
        <v>691</v>
      </c>
      <c r="DB28" s="113">
        <v>86</v>
      </c>
      <c r="DC28" s="52">
        <f t="shared" si="38"/>
        <v>0</v>
      </c>
      <c r="DD28" s="57">
        <f t="shared" si="99"/>
        <v>692</v>
      </c>
      <c r="DE28" s="104">
        <v>86</v>
      </c>
      <c r="DF28" s="57">
        <f t="shared" si="39"/>
        <v>0</v>
      </c>
      <c r="DG28" s="57">
        <f t="shared" si="100"/>
        <v>692</v>
      </c>
      <c r="DH28" s="97">
        <v>86</v>
      </c>
      <c r="DI28" s="57">
        <f t="shared" si="40"/>
        <v>0</v>
      </c>
      <c r="DJ28" s="52">
        <f t="shared" si="101"/>
        <v>692</v>
      </c>
      <c r="DK28" s="96">
        <v>86</v>
      </c>
      <c r="DL28" s="52">
        <f t="shared" si="41"/>
        <v>-1</v>
      </c>
      <c r="DM28" s="52">
        <f t="shared" si="102"/>
        <v>694</v>
      </c>
      <c r="DN28" s="95">
        <v>87</v>
      </c>
      <c r="DO28" s="52">
        <f t="shared" si="42"/>
        <v>1</v>
      </c>
      <c r="DP28" s="52">
        <f t="shared" si="103"/>
        <v>693</v>
      </c>
      <c r="DQ28" s="94">
        <v>86</v>
      </c>
      <c r="DR28" s="52">
        <f t="shared" si="43"/>
        <v>0</v>
      </c>
      <c r="DS28" s="52">
        <f t="shared" si="104"/>
        <v>693</v>
      </c>
      <c r="DT28" s="87">
        <v>86</v>
      </c>
      <c r="DU28" s="57">
        <f t="shared" si="44"/>
        <v>0</v>
      </c>
      <c r="DV28" s="57">
        <f t="shared" si="105"/>
        <v>693</v>
      </c>
      <c r="DW28" s="86">
        <v>86</v>
      </c>
      <c r="DX28" s="52">
        <f t="shared" si="45"/>
        <v>0</v>
      </c>
      <c r="DY28" s="52">
        <f t="shared" si="106"/>
        <v>691</v>
      </c>
      <c r="DZ28" s="85">
        <v>86</v>
      </c>
      <c r="EA28" s="52">
        <f t="shared" si="46"/>
        <v>0</v>
      </c>
      <c r="EB28" s="57">
        <f t="shared" si="107"/>
        <v>690</v>
      </c>
      <c r="EC28" s="84">
        <v>86</v>
      </c>
      <c r="ED28" s="57">
        <f t="shared" si="47"/>
        <v>0</v>
      </c>
      <c r="EE28" s="57">
        <f t="shared" si="48"/>
        <v>689</v>
      </c>
      <c r="EF28" s="81">
        <v>86</v>
      </c>
      <c r="EG28" s="52">
        <f t="shared" si="2"/>
        <v>0</v>
      </c>
      <c r="EH28" s="57">
        <f t="shared" si="108"/>
        <v>688</v>
      </c>
      <c r="EI28" s="83">
        <v>86</v>
      </c>
      <c r="EJ28" s="52">
        <f t="shared" si="49"/>
        <v>0</v>
      </c>
      <c r="EK28" s="57">
        <f t="shared" si="109"/>
        <v>687</v>
      </c>
      <c r="EL28" s="74">
        <v>86</v>
      </c>
      <c r="EM28" s="52">
        <f t="shared" si="50"/>
        <v>2</v>
      </c>
      <c r="EN28" s="57">
        <f t="shared" si="110"/>
        <v>687</v>
      </c>
      <c r="EO28" s="70">
        <v>84</v>
      </c>
      <c r="EP28" s="57">
        <f t="shared" si="51"/>
        <v>2</v>
      </c>
      <c r="EQ28" s="57">
        <f t="shared" si="111"/>
        <v>681</v>
      </c>
      <c r="ER28" s="67">
        <v>82</v>
      </c>
      <c r="ES28" s="57">
        <f t="shared" si="52"/>
        <v>1</v>
      </c>
      <c r="ET28" s="57">
        <f t="shared" si="112"/>
        <v>675</v>
      </c>
      <c r="EU28" s="64">
        <v>81</v>
      </c>
      <c r="EV28" s="64">
        <f t="shared" si="53"/>
        <v>0</v>
      </c>
      <c r="EW28" s="57">
        <f t="shared" si="113"/>
        <v>675</v>
      </c>
      <c r="EX28" s="63">
        <v>81</v>
      </c>
      <c r="EY28" s="63">
        <f t="shared" si="54"/>
        <v>0</v>
      </c>
      <c r="EZ28" s="52">
        <f t="shared" si="114"/>
        <v>673</v>
      </c>
      <c r="FA28" s="62">
        <v>81</v>
      </c>
      <c r="FB28" s="62">
        <f t="shared" si="55"/>
        <v>2</v>
      </c>
      <c r="FC28" s="52">
        <f t="shared" si="115"/>
        <v>664</v>
      </c>
      <c r="FD28" s="59">
        <v>79</v>
      </c>
      <c r="FE28" s="59">
        <f t="shared" si="56"/>
        <v>0</v>
      </c>
      <c r="FF28" s="52">
        <f t="shared" si="116"/>
        <v>655</v>
      </c>
      <c r="FG28" s="50">
        <v>79</v>
      </c>
      <c r="FH28" s="52">
        <f t="shared" si="57"/>
        <v>1</v>
      </c>
      <c r="FI28" s="57">
        <f t="shared" si="117"/>
        <v>650</v>
      </c>
      <c r="FJ28" s="2">
        <v>78</v>
      </c>
      <c r="FK28" s="2">
        <f t="shared" si="3"/>
        <v>2</v>
      </c>
      <c r="FL28" s="2">
        <f t="shared" si="118"/>
        <v>646</v>
      </c>
      <c r="FM28" s="46">
        <v>76</v>
      </c>
      <c r="FN28" s="102">
        <f t="shared" si="58"/>
        <v>1</v>
      </c>
      <c r="FO28" s="102">
        <f t="shared" si="119"/>
        <v>634</v>
      </c>
      <c r="FP28" s="105">
        <v>75</v>
      </c>
      <c r="FQ28" s="105">
        <f t="shared" si="59"/>
        <v>0</v>
      </c>
      <c r="FR28" s="105">
        <f t="shared" si="120"/>
        <v>634</v>
      </c>
      <c r="FS28" s="106">
        <v>75</v>
      </c>
      <c r="FT28" s="106">
        <f t="shared" si="60"/>
        <v>0</v>
      </c>
      <c r="FU28" s="106">
        <f t="shared" si="121"/>
        <v>634</v>
      </c>
      <c r="FV28" s="107">
        <v>75</v>
      </c>
      <c r="FW28" s="33">
        <f t="shared" si="4"/>
        <v>8</v>
      </c>
      <c r="FX28" s="33">
        <f t="shared" si="122"/>
        <v>633</v>
      </c>
      <c r="FY28" s="108">
        <v>75</v>
      </c>
      <c r="FZ28" s="109">
        <f t="shared" si="61"/>
        <v>8</v>
      </c>
      <c r="GA28" s="109">
        <f t="shared" si="123"/>
        <v>612</v>
      </c>
      <c r="GB28" s="110">
        <v>67</v>
      </c>
      <c r="GC28" s="79">
        <f t="shared" si="131"/>
        <v>9</v>
      </c>
      <c r="GD28" s="79">
        <f t="shared" si="124"/>
        <v>566</v>
      </c>
      <c r="GE28" s="111">
        <v>58</v>
      </c>
      <c r="GF28" s="111"/>
      <c r="GH28">
        <v>401</v>
      </c>
      <c r="GI28">
        <f t="shared" si="125"/>
        <v>28</v>
      </c>
      <c r="GK28" s="121">
        <f t="shared" si="130"/>
        <v>41.571428571428569</v>
      </c>
      <c r="GM28" s="3">
        <f t="shared" si="62"/>
        <v>0</v>
      </c>
      <c r="GS28" s="3">
        <f t="shared" si="63"/>
        <v>86</v>
      </c>
      <c r="GT28" s="3">
        <f t="shared" si="126"/>
        <v>690</v>
      </c>
      <c r="GU28" s="3">
        <f t="shared" si="64"/>
        <v>86</v>
      </c>
      <c r="GV28" s="3">
        <f t="shared" si="127"/>
        <v>690</v>
      </c>
      <c r="GW28" s="3">
        <f t="shared" si="65"/>
        <v>86</v>
      </c>
      <c r="GX28" s="3">
        <f t="shared" si="128"/>
        <v>690</v>
      </c>
      <c r="GY28" s="3">
        <f t="shared" si="66"/>
        <v>86</v>
      </c>
      <c r="GZ28" s="3">
        <f t="shared" si="129"/>
        <v>690</v>
      </c>
    </row>
    <row r="29" spans="2:217">
      <c r="B29" s="7">
        <v>43927</v>
      </c>
      <c r="C29" s="141">
        <f t="shared" si="67"/>
        <v>743</v>
      </c>
      <c r="D29" s="140">
        <v>91</v>
      </c>
      <c r="E29" s="141">
        <f t="shared" si="68"/>
        <v>780</v>
      </c>
      <c r="F29">
        <v>0</v>
      </c>
      <c r="G29" s="140">
        <v>90</v>
      </c>
      <c r="H29" s="148">
        <f t="shared" si="69"/>
        <v>780</v>
      </c>
      <c r="I29">
        <v>0</v>
      </c>
      <c r="J29" s="148">
        <f t="shared" si="5"/>
        <v>90</v>
      </c>
      <c r="K29" s="148">
        <f t="shared" si="70"/>
        <v>780</v>
      </c>
      <c r="L29" s="3">
        <f t="shared" si="0"/>
        <v>0</v>
      </c>
      <c r="M29">
        <v>90</v>
      </c>
      <c r="N29" s="101"/>
      <c r="O29" s="52">
        <f t="shared" si="6"/>
        <v>780</v>
      </c>
      <c r="P29">
        <v>90</v>
      </c>
      <c r="Q29" s="3">
        <f t="shared" si="1"/>
        <v>0</v>
      </c>
      <c r="R29" s="3">
        <f t="shared" si="71"/>
        <v>780</v>
      </c>
      <c r="S29" s="172">
        <v>90</v>
      </c>
      <c r="T29" s="3">
        <f t="shared" si="7"/>
        <v>0</v>
      </c>
      <c r="U29" s="3">
        <f t="shared" si="72"/>
        <v>780</v>
      </c>
      <c r="V29" s="173">
        <v>90</v>
      </c>
      <c r="W29" s="3">
        <f t="shared" si="8"/>
        <v>0</v>
      </c>
      <c r="X29" s="3">
        <f t="shared" si="73"/>
        <v>780</v>
      </c>
      <c r="Y29" s="170">
        <v>90</v>
      </c>
      <c r="Z29" s="3">
        <f t="shared" si="9"/>
        <v>0</v>
      </c>
      <c r="AA29" s="3">
        <f t="shared" si="74"/>
        <v>780</v>
      </c>
      <c r="AB29" s="171">
        <v>90</v>
      </c>
      <c r="AC29" s="3">
        <f t="shared" si="10"/>
        <v>0</v>
      </c>
      <c r="AD29" s="3">
        <f t="shared" si="75"/>
        <v>780</v>
      </c>
      <c r="AE29" s="166">
        <v>90</v>
      </c>
      <c r="AF29" s="3">
        <f t="shared" si="11"/>
        <v>0</v>
      </c>
      <c r="AG29" s="3">
        <f t="shared" si="76"/>
        <v>780</v>
      </c>
      <c r="AH29" s="165">
        <v>90</v>
      </c>
      <c r="AI29" s="3">
        <f t="shared" si="12"/>
        <v>0</v>
      </c>
      <c r="AJ29" s="3">
        <f t="shared" si="77"/>
        <v>780</v>
      </c>
      <c r="AK29" s="164">
        <v>90</v>
      </c>
      <c r="AL29" s="3">
        <f t="shared" si="13"/>
        <v>0</v>
      </c>
      <c r="AM29" s="3">
        <f t="shared" si="78"/>
        <v>780</v>
      </c>
      <c r="AN29" s="162">
        <v>90</v>
      </c>
      <c r="AO29" s="3">
        <f t="shared" si="14"/>
        <v>0</v>
      </c>
      <c r="AP29" s="3">
        <f t="shared" si="79"/>
        <v>780</v>
      </c>
      <c r="AQ29" s="161">
        <v>90</v>
      </c>
      <c r="AR29" s="3">
        <f t="shared" si="15"/>
        <v>0</v>
      </c>
      <c r="AS29" s="3">
        <f t="shared" si="80"/>
        <v>780</v>
      </c>
      <c r="AT29" s="160">
        <v>90</v>
      </c>
      <c r="AU29" s="3">
        <f t="shared" si="16"/>
        <v>0</v>
      </c>
      <c r="AV29" s="3">
        <f t="shared" si="81"/>
        <v>780</v>
      </c>
      <c r="AW29" s="159">
        <v>90</v>
      </c>
      <c r="AX29" s="3">
        <f t="shared" si="17"/>
        <v>0</v>
      </c>
      <c r="AY29" s="3">
        <f t="shared" si="82"/>
        <v>780</v>
      </c>
      <c r="AZ29" s="150">
        <v>90</v>
      </c>
      <c r="BA29" s="3">
        <f t="shared" si="18"/>
        <v>0</v>
      </c>
      <c r="BB29" s="3">
        <f t="shared" si="83"/>
        <v>780</v>
      </c>
      <c r="BC29" s="149">
        <v>90</v>
      </c>
      <c r="BD29" s="3">
        <f t="shared" si="19"/>
        <v>0</v>
      </c>
      <c r="BE29" s="3">
        <f t="shared" si="84"/>
        <v>780</v>
      </c>
      <c r="BF29" s="147">
        <v>90</v>
      </c>
      <c r="BG29" s="3">
        <f t="shared" si="20"/>
        <v>0</v>
      </c>
      <c r="BH29" s="3">
        <f t="shared" si="85"/>
        <v>780</v>
      </c>
      <c r="BI29" s="146">
        <v>90</v>
      </c>
      <c r="BJ29" s="3">
        <f t="shared" si="21"/>
        <v>0</v>
      </c>
      <c r="BK29" s="3">
        <f t="shared" si="86"/>
        <v>780</v>
      </c>
      <c r="BL29" s="145">
        <v>90</v>
      </c>
      <c r="BM29" s="3">
        <f t="shared" si="22"/>
        <v>0</v>
      </c>
      <c r="BN29" s="3">
        <f t="shared" si="87"/>
        <v>780</v>
      </c>
      <c r="BO29" s="144">
        <v>90</v>
      </c>
      <c r="BP29" s="3">
        <f t="shared" si="23"/>
        <v>0</v>
      </c>
      <c r="BQ29" s="79">
        <f t="shared" si="88"/>
        <v>780</v>
      </c>
      <c r="BR29" s="142">
        <v>90</v>
      </c>
      <c r="BS29" s="3">
        <f t="shared" si="24"/>
        <v>0</v>
      </c>
      <c r="BT29" s="3">
        <f t="shared" si="89"/>
        <v>780</v>
      </c>
      <c r="BU29" s="132">
        <v>90</v>
      </c>
      <c r="BV29" s="154">
        <f t="shared" si="25"/>
        <v>0</v>
      </c>
      <c r="BW29" s="57">
        <f t="shared" si="90"/>
        <v>780</v>
      </c>
      <c r="BX29" s="129">
        <v>90</v>
      </c>
      <c r="BY29" s="52">
        <f t="shared" si="26"/>
        <v>0</v>
      </c>
      <c r="BZ29" s="57">
        <f t="shared" si="91"/>
        <v>780</v>
      </c>
      <c r="CA29" s="128">
        <v>90</v>
      </c>
      <c r="CB29" s="57">
        <f t="shared" si="27"/>
        <v>0</v>
      </c>
      <c r="CC29" s="52">
        <f t="shared" si="28"/>
        <v>780</v>
      </c>
      <c r="CD29" s="123">
        <v>90</v>
      </c>
      <c r="CE29" s="57">
        <f t="shared" si="29"/>
        <v>0</v>
      </c>
      <c r="CF29" s="57">
        <f t="shared" si="92"/>
        <v>780</v>
      </c>
      <c r="CG29" s="122">
        <v>90</v>
      </c>
      <c r="CH29" s="52">
        <f t="shared" si="30"/>
        <v>0</v>
      </c>
      <c r="CI29" s="52">
        <f t="shared" si="93"/>
        <v>781</v>
      </c>
      <c r="CJ29" s="119">
        <v>90</v>
      </c>
      <c r="CK29" s="57">
        <f t="shared" si="31"/>
        <v>0</v>
      </c>
      <c r="CL29" s="57">
        <f t="shared" si="94"/>
        <v>781</v>
      </c>
      <c r="CM29" s="118">
        <v>90</v>
      </c>
      <c r="CN29" s="57">
        <f t="shared" si="32"/>
        <v>0</v>
      </c>
      <c r="CO29" s="57">
        <f t="shared" si="33"/>
        <v>781</v>
      </c>
      <c r="CP29" s="117">
        <v>90</v>
      </c>
      <c r="CQ29" s="57">
        <f t="shared" si="34"/>
        <v>0</v>
      </c>
      <c r="CR29" s="57">
        <f t="shared" si="95"/>
        <v>781</v>
      </c>
      <c r="CS29" s="116">
        <v>90</v>
      </c>
      <c r="CT29" s="52">
        <f t="shared" si="35"/>
        <v>0</v>
      </c>
      <c r="CU29" s="52">
        <f t="shared" si="96"/>
        <v>781</v>
      </c>
      <c r="CV29" s="115">
        <v>90</v>
      </c>
      <c r="CW29" s="52">
        <f t="shared" si="36"/>
        <v>0</v>
      </c>
      <c r="CX29" s="57">
        <f t="shared" si="97"/>
        <v>781</v>
      </c>
      <c r="CY29" s="114">
        <v>90</v>
      </c>
      <c r="CZ29" s="57">
        <f t="shared" si="37"/>
        <v>0</v>
      </c>
      <c r="DA29" s="52">
        <f t="shared" si="98"/>
        <v>781</v>
      </c>
      <c r="DB29" s="113">
        <v>90</v>
      </c>
      <c r="DC29" s="52">
        <f t="shared" si="38"/>
        <v>0</v>
      </c>
      <c r="DD29" s="57">
        <f t="shared" si="99"/>
        <v>782</v>
      </c>
      <c r="DE29" s="104">
        <v>90</v>
      </c>
      <c r="DF29" s="57">
        <f t="shared" si="39"/>
        <v>0</v>
      </c>
      <c r="DG29" s="57">
        <f t="shared" si="100"/>
        <v>782</v>
      </c>
      <c r="DH29" s="97">
        <v>90</v>
      </c>
      <c r="DI29" s="57">
        <f t="shared" si="40"/>
        <v>0</v>
      </c>
      <c r="DJ29" s="52">
        <f t="shared" si="101"/>
        <v>782</v>
      </c>
      <c r="DK29" s="96">
        <v>90</v>
      </c>
      <c r="DL29" s="52">
        <f t="shared" si="41"/>
        <v>0</v>
      </c>
      <c r="DM29" s="52">
        <f t="shared" si="102"/>
        <v>784</v>
      </c>
      <c r="DN29" s="95">
        <v>90</v>
      </c>
      <c r="DO29" s="52">
        <f t="shared" si="42"/>
        <v>0</v>
      </c>
      <c r="DP29" s="52">
        <f t="shared" si="103"/>
        <v>783</v>
      </c>
      <c r="DQ29" s="94">
        <v>90</v>
      </c>
      <c r="DR29" s="52">
        <f t="shared" si="43"/>
        <v>0</v>
      </c>
      <c r="DS29" s="52">
        <f t="shared" si="104"/>
        <v>783</v>
      </c>
      <c r="DT29" s="87">
        <v>90</v>
      </c>
      <c r="DU29" s="57">
        <f t="shared" si="44"/>
        <v>0</v>
      </c>
      <c r="DV29" s="57">
        <f t="shared" si="105"/>
        <v>783</v>
      </c>
      <c r="DW29" s="86">
        <v>90</v>
      </c>
      <c r="DX29" s="52">
        <f t="shared" si="45"/>
        <v>0</v>
      </c>
      <c r="DY29" s="52">
        <f t="shared" si="106"/>
        <v>781</v>
      </c>
      <c r="DZ29" s="85">
        <v>90</v>
      </c>
      <c r="EA29" s="52">
        <f t="shared" si="46"/>
        <v>-1</v>
      </c>
      <c r="EB29" s="57">
        <f t="shared" si="107"/>
        <v>781</v>
      </c>
      <c r="EC29" s="84">
        <v>91</v>
      </c>
      <c r="ED29" s="57">
        <f t="shared" si="47"/>
        <v>0</v>
      </c>
      <c r="EE29" s="57">
        <f t="shared" si="48"/>
        <v>780</v>
      </c>
      <c r="EF29" s="81">
        <v>91</v>
      </c>
      <c r="EG29" s="52">
        <f t="shared" si="2"/>
        <v>0</v>
      </c>
      <c r="EH29" s="57">
        <f t="shared" si="108"/>
        <v>779</v>
      </c>
      <c r="EI29" s="83">
        <v>91</v>
      </c>
      <c r="EJ29" s="52">
        <f t="shared" si="49"/>
        <v>0</v>
      </c>
      <c r="EK29" s="57">
        <f t="shared" si="109"/>
        <v>778</v>
      </c>
      <c r="EL29" s="74">
        <v>91</v>
      </c>
      <c r="EM29" s="52">
        <f t="shared" si="50"/>
        <v>2</v>
      </c>
      <c r="EN29" s="57">
        <f t="shared" si="110"/>
        <v>776</v>
      </c>
      <c r="EO29" s="70">
        <v>89</v>
      </c>
      <c r="EP29" s="57">
        <f t="shared" si="51"/>
        <v>-1</v>
      </c>
      <c r="EQ29" s="57">
        <f t="shared" si="111"/>
        <v>771</v>
      </c>
      <c r="ER29" s="67">
        <v>90</v>
      </c>
      <c r="ES29" s="57">
        <f t="shared" si="52"/>
        <v>0</v>
      </c>
      <c r="ET29" s="57">
        <f t="shared" si="112"/>
        <v>765</v>
      </c>
      <c r="EU29" s="64">
        <v>90</v>
      </c>
      <c r="EV29" s="64">
        <f t="shared" si="53"/>
        <v>0</v>
      </c>
      <c r="EW29" s="57">
        <f t="shared" si="113"/>
        <v>765</v>
      </c>
      <c r="EX29" s="63">
        <v>90</v>
      </c>
      <c r="EY29" s="63">
        <f t="shared" si="54"/>
        <v>2</v>
      </c>
      <c r="EZ29" s="52">
        <f t="shared" si="114"/>
        <v>761</v>
      </c>
      <c r="FA29" s="62">
        <v>88</v>
      </c>
      <c r="FB29" s="62">
        <f t="shared" si="55"/>
        <v>1</v>
      </c>
      <c r="FC29" s="52">
        <f t="shared" si="115"/>
        <v>751</v>
      </c>
      <c r="FD29" s="59">
        <v>87</v>
      </c>
      <c r="FE29" s="59">
        <f t="shared" si="56"/>
        <v>2</v>
      </c>
      <c r="FF29" s="52">
        <f t="shared" si="116"/>
        <v>740</v>
      </c>
      <c r="FG29" s="50">
        <v>85</v>
      </c>
      <c r="FH29" s="52">
        <f t="shared" si="57"/>
        <v>3</v>
      </c>
      <c r="FI29" s="57">
        <f t="shared" si="117"/>
        <v>732</v>
      </c>
      <c r="FJ29" s="2">
        <v>82</v>
      </c>
      <c r="FK29" s="2">
        <f t="shared" si="3"/>
        <v>11</v>
      </c>
      <c r="FL29" s="2">
        <f t="shared" si="118"/>
        <v>717</v>
      </c>
      <c r="FM29" s="46">
        <v>71</v>
      </c>
      <c r="FN29" s="102">
        <f t="shared" si="58"/>
        <v>-3</v>
      </c>
      <c r="FO29" s="102">
        <f t="shared" si="119"/>
        <v>708</v>
      </c>
      <c r="FP29" s="105">
        <v>74</v>
      </c>
      <c r="FQ29" s="105">
        <f t="shared" si="59"/>
        <v>0</v>
      </c>
      <c r="FR29" s="105">
        <f t="shared" si="120"/>
        <v>708</v>
      </c>
      <c r="FS29" s="106">
        <v>74</v>
      </c>
      <c r="FT29" s="106">
        <f t="shared" si="60"/>
        <v>0</v>
      </c>
      <c r="FU29" s="106">
        <f t="shared" si="121"/>
        <v>708</v>
      </c>
      <c r="FV29" s="107">
        <v>74</v>
      </c>
      <c r="FW29" s="33">
        <f t="shared" si="4"/>
        <v>8</v>
      </c>
      <c r="FX29" s="33">
        <f t="shared" si="122"/>
        <v>707</v>
      </c>
      <c r="FY29" s="108">
        <v>74</v>
      </c>
      <c r="FZ29" s="109">
        <f t="shared" si="61"/>
        <v>8</v>
      </c>
      <c r="GA29" s="109">
        <f t="shared" si="123"/>
        <v>678</v>
      </c>
      <c r="GB29" s="110">
        <v>66</v>
      </c>
      <c r="GC29" s="79">
        <f t="shared" si="131"/>
        <v>11</v>
      </c>
      <c r="GD29" s="79">
        <f t="shared" si="124"/>
        <v>621</v>
      </c>
      <c r="GE29" s="111">
        <v>55</v>
      </c>
      <c r="GF29" s="111"/>
      <c r="GH29">
        <v>477</v>
      </c>
      <c r="GI29">
        <f t="shared" si="125"/>
        <v>76</v>
      </c>
      <c r="GK29" s="121">
        <f t="shared" si="130"/>
        <v>47.285714285714285</v>
      </c>
      <c r="GM29" s="3">
        <f t="shared" si="62"/>
        <v>0</v>
      </c>
      <c r="GS29" s="3">
        <f t="shared" si="63"/>
        <v>90</v>
      </c>
      <c r="GT29" s="3">
        <f t="shared" si="126"/>
        <v>780</v>
      </c>
      <c r="GU29" s="3">
        <f t="shared" si="64"/>
        <v>90</v>
      </c>
      <c r="GV29" s="3">
        <f t="shared" si="127"/>
        <v>780</v>
      </c>
      <c r="GW29" s="3">
        <f t="shared" si="65"/>
        <v>90</v>
      </c>
      <c r="GX29" s="3">
        <f t="shared" si="128"/>
        <v>780</v>
      </c>
      <c r="GY29" s="3">
        <f t="shared" si="66"/>
        <v>90</v>
      </c>
      <c r="GZ29" s="3">
        <f t="shared" si="129"/>
        <v>780</v>
      </c>
    </row>
    <row r="30" spans="2:217">
      <c r="B30" s="7">
        <v>43928</v>
      </c>
      <c r="C30" s="141">
        <f t="shared" si="67"/>
        <v>836</v>
      </c>
      <c r="D30" s="140">
        <v>93</v>
      </c>
      <c r="E30" s="141">
        <f t="shared" si="68"/>
        <v>864</v>
      </c>
      <c r="F30">
        <v>0</v>
      </c>
      <c r="G30" s="140">
        <v>84</v>
      </c>
      <c r="H30" s="148">
        <f t="shared" si="69"/>
        <v>864</v>
      </c>
      <c r="I30">
        <v>0</v>
      </c>
      <c r="J30" s="148">
        <f t="shared" si="5"/>
        <v>84</v>
      </c>
      <c r="K30" s="148">
        <f t="shared" si="70"/>
        <v>864</v>
      </c>
      <c r="L30" s="3">
        <f t="shared" si="0"/>
        <v>0</v>
      </c>
      <c r="M30">
        <v>84</v>
      </c>
      <c r="N30" s="101"/>
      <c r="O30" s="52">
        <f t="shared" si="6"/>
        <v>864</v>
      </c>
      <c r="P30">
        <v>84</v>
      </c>
      <c r="Q30" s="3">
        <f t="shared" si="1"/>
        <v>0</v>
      </c>
      <c r="R30" s="3">
        <f t="shared" si="71"/>
        <v>864</v>
      </c>
      <c r="S30" s="172">
        <v>84</v>
      </c>
      <c r="T30" s="3">
        <f t="shared" si="7"/>
        <v>0</v>
      </c>
      <c r="U30" s="3">
        <f t="shared" si="72"/>
        <v>864</v>
      </c>
      <c r="V30" s="173">
        <v>84</v>
      </c>
      <c r="W30" s="3">
        <f t="shared" si="8"/>
        <v>0</v>
      </c>
      <c r="X30" s="3">
        <f t="shared" si="73"/>
        <v>864</v>
      </c>
      <c r="Y30" s="170">
        <v>84</v>
      </c>
      <c r="Z30" s="3">
        <f t="shared" si="9"/>
        <v>0</v>
      </c>
      <c r="AA30" s="3">
        <f t="shared" si="74"/>
        <v>864</v>
      </c>
      <c r="AB30" s="171">
        <v>84</v>
      </c>
      <c r="AC30" s="3">
        <f t="shared" si="10"/>
        <v>0</v>
      </c>
      <c r="AD30" s="3">
        <f t="shared" si="75"/>
        <v>864</v>
      </c>
      <c r="AE30" s="166">
        <v>84</v>
      </c>
      <c r="AF30" s="3">
        <f t="shared" si="11"/>
        <v>0</v>
      </c>
      <c r="AG30" s="3">
        <f t="shared" si="76"/>
        <v>864</v>
      </c>
      <c r="AH30" s="165">
        <v>84</v>
      </c>
      <c r="AI30" s="3">
        <f t="shared" si="12"/>
        <v>0</v>
      </c>
      <c r="AJ30" s="3">
        <f t="shared" si="77"/>
        <v>864</v>
      </c>
      <c r="AK30" s="164">
        <v>84</v>
      </c>
      <c r="AL30" s="3">
        <f t="shared" si="13"/>
        <v>0</v>
      </c>
      <c r="AM30" s="3">
        <f t="shared" si="78"/>
        <v>864</v>
      </c>
      <c r="AN30" s="162">
        <v>84</v>
      </c>
      <c r="AO30" s="3">
        <f t="shared" si="14"/>
        <v>0</v>
      </c>
      <c r="AP30" s="3">
        <f t="shared" si="79"/>
        <v>864</v>
      </c>
      <c r="AQ30" s="161">
        <v>84</v>
      </c>
      <c r="AR30" s="3">
        <f t="shared" si="15"/>
        <v>0</v>
      </c>
      <c r="AS30" s="3">
        <f t="shared" si="80"/>
        <v>864</v>
      </c>
      <c r="AT30" s="160">
        <v>84</v>
      </c>
      <c r="AU30" s="3">
        <f t="shared" si="16"/>
        <v>0</v>
      </c>
      <c r="AV30" s="3">
        <f t="shared" si="81"/>
        <v>864</v>
      </c>
      <c r="AW30" s="159">
        <v>84</v>
      </c>
      <c r="AX30" s="3">
        <f t="shared" si="17"/>
        <v>0</v>
      </c>
      <c r="AY30" s="3">
        <f t="shared" si="82"/>
        <v>864</v>
      </c>
      <c r="AZ30" s="150">
        <v>84</v>
      </c>
      <c r="BA30" s="3">
        <f t="shared" si="18"/>
        <v>0</v>
      </c>
      <c r="BB30" s="3">
        <f t="shared" si="83"/>
        <v>864</v>
      </c>
      <c r="BC30" s="149">
        <v>84</v>
      </c>
      <c r="BD30" s="3">
        <f t="shared" si="19"/>
        <v>0</v>
      </c>
      <c r="BE30" s="3">
        <f t="shared" si="84"/>
        <v>864</v>
      </c>
      <c r="BF30" s="147">
        <v>84</v>
      </c>
      <c r="BG30" s="3">
        <f t="shared" si="20"/>
        <v>0</v>
      </c>
      <c r="BH30" s="3">
        <f t="shared" si="85"/>
        <v>864</v>
      </c>
      <c r="BI30" s="146">
        <v>84</v>
      </c>
      <c r="BJ30" s="3">
        <f t="shared" si="21"/>
        <v>0</v>
      </c>
      <c r="BK30" s="3">
        <f t="shared" si="86"/>
        <v>864</v>
      </c>
      <c r="BL30" s="145">
        <v>84</v>
      </c>
      <c r="BM30" s="3">
        <f t="shared" si="22"/>
        <v>0</v>
      </c>
      <c r="BN30" s="3">
        <f t="shared" si="87"/>
        <v>864</v>
      </c>
      <c r="BO30" s="144">
        <v>84</v>
      </c>
      <c r="BP30" s="3">
        <f t="shared" si="23"/>
        <v>0</v>
      </c>
      <c r="BQ30" s="79">
        <f t="shared" si="88"/>
        <v>864</v>
      </c>
      <c r="BR30" s="142">
        <v>84</v>
      </c>
      <c r="BS30" s="3">
        <f t="shared" si="24"/>
        <v>0</v>
      </c>
      <c r="BT30" s="3">
        <f t="shared" si="89"/>
        <v>864</v>
      </c>
      <c r="BU30" s="132">
        <v>84</v>
      </c>
      <c r="BV30" s="154">
        <f t="shared" si="25"/>
        <v>0</v>
      </c>
      <c r="BW30" s="57">
        <f t="shared" si="90"/>
        <v>864</v>
      </c>
      <c r="BX30" s="129">
        <v>84</v>
      </c>
      <c r="BY30" s="52">
        <f t="shared" si="26"/>
        <v>0</v>
      </c>
      <c r="BZ30" s="57">
        <f t="shared" si="91"/>
        <v>864</v>
      </c>
      <c r="CA30" s="128">
        <v>84</v>
      </c>
      <c r="CB30" s="57">
        <f t="shared" si="27"/>
        <v>0</v>
      </c>
      <c r="CC30" s="52">
        <f t="shared" si="28"/>
        <v>864</v>
      </c>
      <c r="CD30" s="123">
        <v>84</v>
      </c>
      <c r="CE30" s="57">
        <f t="shared" si="29"/>
        <v>0</v>
      </c>
      <c r="CF30" s="57">
        <f t="shared" si="92"/>
        <v>864</v>
      </c>
      <c r="CG30" s="122">
        <v>84</v>
      </c>
      <c r="CH30" s="52">
        <f t="shared" si="30"/>
        <v>-1</v>
      </c>
      <c r="CI30" s="52">
        <f t="shared" si="93"/>
        <v>866</v>
      </c>
      <c r="CJ30" s="119">
        <v>85</v>
      </c>
      <c r="CK30" s="57">
        <f t="shared" si="31"/>
        <v>0</v>
      </c>
      <c r="CL30" s="57">
        <f t="shared" si="94"/>
        <v>866</v>
      </c>
      <c r="CM30" s="118">
        <v>85</v>
      </c>
      <c r="CN30" s="57">
        <f t="shared" si="32"/>
        <v>0</v>
      </c>
      <c r="CO30" s="57">
        <f t="shared" si="33"/>
        <v>866</v>
      </c>
      <c r="CP30" s="117">
        <v>85</v>
      </c>
      <c r="CQ30" s="57">
        <f t="shared" si="34"/>
        <v>0</v>
      </c>
      <c r="CR30" s="57">
        <f t="shared" si="95"/>
        <v>866</v>
      </c>
      <c r="CS30" s="116">
        <v>85</v>
      </c>
      <c r="CT30" s="52">
        <f t="shared" si="35"/>
        <v>0</v>
      </c>
      <c r="CU30" s="52">
        <f t="shared" si="96"/>
        <v>866</v>
      </c>
      <c r="CV30" s="115">
        <v>85</v>
      </c>
      <c r="CW30" s="52">
        <f t="shared" si="36"/>
        <v>0</v>
      </c>
      <c r="CX30" s="57">
        <f t="shared" si="97"/>
        <v>866</v>
      </c>
      <c r="CY30" s="114">
        <v>85</v>
      </c>
      <c r="CZ30" s="57">
        <f t="shared" si="37"/>
        <v>1</v>
      </c>
      <c r="DA30" s="52">
        <f t="shared" si="98"/>
        <v>865</v>
      </c>
      <c r="DB30" s="113">
        <v>84</v>
      </c>
      <c r="DC30" s="52">
        <f t="shared" si="38"/>
        <v>-1</v>
      </c>
      <c r="DD30" s="57">
        <f t="shared" si="99"/>
        <v>867</v>
      </c>
      <c r="DE30" s="104">
        <v>85</v>
      </c>
      <c r="DF30" s="57">
        <f t="shared" si="39"/>
        <v>1</v>
      </c>
      <c r="DG30" s="57">
        <f t="shared" si="100"/>
        <v>866</v>
      </c>
      <c r="DH30" s="97">
        <v>84</v>
      </c>
      <c r="DI30" s="57">
        <f t="shared" si="40"/>
        <v>0</v>
      </c>
      <c r="DJ30" s="52">
        <f t="shared" si="101"/>
        <v>866</v>
      </c>
      <c r="DK30" s="96">
        <v>84</v>
      </c>
      <c r="DL30" s="52">
        <f t="shared" si="41"/>
        <v>0</v>
      </c>
      <c r="DM30" s="52">
        <f t="shared" si="102"/>
        <v>868</v>
      </c>
      <c r="DN30" s="95">
        <v>84</v>
      </c>
      <c r="DO30" s="52">
        <f t="shared" si="42"/>
        <v>0</v>
      </c>
      <c r="DP30" s="52">
        <f t="shared" si="103"/>
        <v>867</v>
      </c>
      <c r="DQ30" s="94">
        <v>84</v>
      </c>
      <c r="DR30" s="52">
        <f t="shared" si="43"/>
        <v>0</v>
      </c>
      <c r="DS30" s="52">
        <f t="shared" si="104"/>
        <v>867</v>
      </c>
      <c r="DT30" s="87">
        <v>84</v>
      </c>
      <c r="DU30" s="57">
        <f t="shared" si="44"/>
        <v>0</v>
      </c>
      <c r="DV30" s="57">
        <f t="shared" si="105"/>
        <v>867</v>
      </c>
      <c r="DW30" s="86">
        <v>84</v>
      </c>
      <c r="DX30" s="52">
        <f t="shared" si="45"/>
        <v>0</v>
      </c>
      <c r="DY30" s="52">
        <f t="shared" si="106"/>
        <v>865</v>
      </c>
      <c r="DZ30" s="85">
        <v>84</v>
      </c>
      <c r="EA30" s="52">
        <f t="shared" si="46"/>
        <v>1</v>
      </c>
      <c r="EB30" s="57">
        <f t="shared" si="107"/>
        <v>864</v>
      </c>
      <c r="EC30" s="84">
        <v>83</v>
      </c>
      <c r="ED30" s="57">
        <f t="shared" si="47"/>
        <v>0</v>
      </c>
      <c r="EE30" s="57">
        <f t="shared" si="48"/>
        <v>863</v>
      </c>
      <c r="EF30" s="81">
        <v>83</v>
      </c>
      <c r="EG30" s="52">
        <f t="shared" si="2"/>
        <v>0</v>
      </c>
      <c r="EH30" s="57">
        <f t="shared" si="108"/>
        <v>862</v>
      </c>
      <c r="EI30" s="83">
        <v>83</v>
      </c>
      <c r="EJ30" s="52">
        <f t="shared" si="49"/>
        <v>0</v>
      </c>
      <c r="EK30" s="57">
        <f t="shared" si="109"/>
        <v>861</v>
      </c>
      <c r="EL30" s="74">
        <v>83</v>
      </c>
      <c r="EM30" s="52">
        <f t="shared" si="50"/>
        <v>1</v>
      </c>
      <c r="EN30" s="57">
        <f t="shared" si="110"/>
        <v>858</v>
      </c>
      <c r="EO30" s="70">
        <v>82</v>
      </c>
      <c r="EP30" s="57">
        <f t="shared" si="51"/>
        <v>1</v>
      </c>
      <c r="EQ30" s="57">
        <f t="shared" si="111"/>
        <v>852</v>
      </c>
      <c r="ER30" s="67">
        <v>81</v>
      </c>
      <c r="ES30" s="57">
        <f t="shared" si="52"/>
        <v>3</v>
      </c>
      <c r="ET30" s="57">
        <f t="shared" si="112"/>
        <v>843</v>
      </c>
      <c r="EU30" s="64">
        <v>78</v>
      </c>
      <c r="EV30" s="64">
        <f t="shared" si="53"/>
        <v>0</v>
      </c>
      <c r="EW30" s="57">
        <f t="shared" si="113"/>
        <v>843</v>
      </c>
      <c r="EX30" s="63">
        <v>78</v>
      </c>
      <c r="EY30" s="63">
        <f t="shared" si="54"/>
        <v>1</v>
      </c>
      <c r="EZ30" s="52">
        <f t="shared" si="114"/>
        <v>838</v>
      </c>
      <c r="FA30" s="62">
        <v>77</v>
      </c>
      <c r="FB30" s="62">
        <f t="shared" si="55"/>
        <v>1</v>
      </c>
      <c r="FC30" s="52">
        <f t="shared" si="115"/>
        <v>827</v>
      </c>
      <c r="FD30" s="59">
        <v>76</v>
      </c>
      <c r="FE30" s="59">
        <f t="shared" si="56"/>
        <v>1</v>
      </c>
      <c r="FF30" s="52">
        <f t="shared" si="116"/>
        <v>815</v>
      </c>
      <c r="FG30" s="50">
        <v>75</v>
      </c>
      <c r="FH30" s="52">
        <f t="shared" si="57"/>
        <v>5</v>
      </c>
      <c r="FI30" s="57">
        <f t="shared" si="117"/>
        <v>802</v>
      </c>
      <c r="FJ30" s="2">
        <v>70</v>
      </c>
      <c r="FK30" s="2">
        <f t="shared" si="3"/>
        <v>5</v>
      </c>
      <c r="FL30" s="2">
        <f t="shared" si="118"/>
        <v>782</v>
      </c>
      <c r="FM30" s="46">
        <v>65</v>
      </c>
      <c r="FN30" s="102">
        <f t="shared" si="58"/>
        <v>5</v>
      </c>
      <c r="FO30" s="102">
        <f t="shared" si="119"/>
        <v>768</v>
      </c>
      <c r="FP30" s="105">
        <v>60</v>
      </c>
      <c r="FQ30" s="105">
        <f t="shared" si="59"/>
        <v>0</v>
      </c>
      <c r="FR30" s="105">
        <f t="shared" si="120"/>
        <v>768</v>
      </c>
      <c r="FS30" s="106">
        <v>60</v>
      </c>
      <c r="FT30" s="106">
        <f t="shared" si="60"/>
        <v>0</v>
      </c>
      <c r="FU30" s="106">
        <f t="shared" si="121"/>
        <v>768</v>
      </c>
      <c r="FV30" s="107">
        <v>60</v>
      </c>
      <c r="FW30" s="33">
        <f t="shared" si="4"/>
        <v>7</v>
      </c>
      <c r="FX30" s="33">
        <f t="shared" si="122"/>
        <v>767</v>
      </c>
      <c r="FY30" s="108">
        <v>60</v>
      </c>
      <c r="FZ30" s="109">
        <f t="shared" si="61"/>
        <v>7</v>
      </c>
      <c r="GA30" s="109">
        <f t="shared" si="123"/>
        <v>731</v>
      </c>
      <c r="GB30" s="110">
        <v>53</v>
      </c>
      <c r="GC30" s="79">
        <f t="shared" si="131"/>
        <v>17</v>
      </c>
      <c r="GD30" s="79">
        <f t="shared" si="124"/>
        <v>657</v>
      </c>
      <c r="GE30" s="111">
        <v>36</v>
      </c>
      <c r="GF30" s="111"/>
      <c r="GH30">
        <v>591</v>
      </c>
      <c r="GI30">
        <f t="shared" si="125"/>
        <v>114</v>
      </c>
      <c r="GK30" s="121">
        <f t="shared" si="130"/>
        <v>58.714285714285715</v>
      </c>
      <c r="GM30" s="3">
        <f t="shared" si="62"/>
        <v>0</v>
      </c>
      <c r="GS30" s="3">
        <f t="shared" si="63"/>
        <v>84</v>
      </c>
      <c r="GT30" s="3">
        <f t="shared" si="126"/>
        <v>864</v>
      </c>
      <c r="GU30" s="3">
        <f t="shared" si="64"/>
        <v>84</v>
      </c>
      <c r="GV30" s="3">
        <f t="shared" si="127"/>
        <v>864</v>
      </c>
      <c r="GW30" s="3">
        <f t="shared" si="65"/>
        <v>84</v>
      </c>
      <c r="GX30" s="3">
        <f t="shared" si="128"/>
        <v>864</v>
      </c>
      <c r="GY30" s="3">
        <f t="shared" si="66"/>
        <v>84</v>
      </c>
      <c r="GZ30" s="3">
        <f t="shared" si="129"/>
        <v>864</v>
      </c>
    </row>
    <row r="31" spans="2:217">
      <c r="B31" s="7">
        <v>43929</v>
      </c>
      <c r="C31" s="141">
        <f t="shared" si="67"/>
        <v>952</v>
      </c>
      <c r="D31" s="140">
        <v>116</v>
      </c>
      <c r="E31" s="141">
        <f t="shared" si="68"/>
        <v>979</v>
      </c>
      <c r="F31">
        <v>0</v>
      </c>
      <c r="G31" s="140">
        <v>115</v>
      </c>
      <c r="H31" s="148">
        <f t="shared" si="69"/>
        <v>979</v>
      </c>
      <c r="I31">
        <v>0</v>
      </c>
      <c r="J31" s="148">
        <f t="shared" si="5"/>
        <v>115</v>
      </c>
      <c r="K31" s="148">
        <f t="shared" si="70"/>
        <v>979</v>
      </c>
      <c r="L31" s="3">
        <f t="shared" si="0"/>
        <v>0</v>
      </c>
      <c r="M31">
        <v>115</v>
      </c>
      <c r="N31" s="101"/>
      <c r="O31" s="52">
        <f t="shared" si="6"/>
        <v>979</v>
      </c>
      <c r="P31">
        <v>115</v>
      </c>
      <c r="Q31" s="3">
        <f t="shared" si="1"/>
        <v>0</v>
      </c>
      <c r="R31" s="3">
        <f t="shared" si="71"/>
        <v>979</v>
      </c>
      <c r="S31" s="172">
        <v>115</v>
      </c>
      <c r="T31" s="3">
        <f t="shared" si="7"/>
        <v>0</v>
      </c>
      <c r="U31" s="3">
        <f t="shared" si="72"/>
        <v>979</v>
      </c>
      <c r="V31" s="173">
        <v>115</v>
      </c>
      <c r="W31" s="3">
        <f t="shared" si="8"/>
        <v>0</v>
      </c>
      <c r="X31" s="3">
        <f t="shared" si="73"/>
        <v>979</v>
      </c>
      <c r="Y31" s="170">
        <v>115</v>
      </c>
      <c r="Z31" s="3">
        <f t="shared" si="9"/>
        <v>0</v>
      </c>
      <c r="AA31" s="3">
        <f t="shared" si="74"/>
        <v>979</v>
      </c>
      <c r="AB31" s="171">
        <v>115</v>
      </c>
      <c r="AC31" s="3">
        <f t="shared" si="10"/>
        <v>0</v>
      </c>
      <c r="AD31" s="3">
        <f t="shared" si="75"/>
        <v>979</v>
      </c>
      <c r="AE31" s="166">
        <v>115</v>
      </c>
      <c r="AF31" s="3">
        <f t="shared" si="11"/>
        <v>0</v>
      </c>
      <c r="AG31" s="3">
        <f t="shared" si="76"/>
        <v>979</v>
      </c>
      <c r="AH31" s="165">
        <v>115</v>
      </c>
      <c r="AI31" s="3">
        <f t="shared" si="12"/>
        <v>0</v>
      </c>
      <c r="AJ31" s="3">
        <f t="shared" si="77"/>
        <v>979</v>
      </c>
      <c r="AK31" s="164">
        <v>115</v>
      </c>
      <c r="AL31" s="3">
        <f t="shared" si="13"/>
        <v>0</v>
      </c>
      <c r="AM31" s="3">
        <f t="shared" si="78"/>
        <v>979</v>
      </c>
      <c r="AN31" s="162">
        <v>115</v>
      </c>
      <c r="AO31" s="3">
        <f t="shared" si="14"/>
        <v>0</v>
      </c>
      <c r="AP31" s="3">
        <f t="shared" si="79"/>
        <v>979</v>
      </c>
      <c r="AQ31" s="161">
        <v>115</v>
      </c>
      <c r="AR31" s="3">
        <f t="shared" si="15"/>
        <v>0</v>
      </c>
      <c r="AS31" s="3">
        <f t="shared" si="80"/>
        <v>979</v>
      </c>
      <c r="AT31" s="160">
        <v>115</v>
      </c>
      <c r="AU31" s="3">
        <f t="shared" si="16"/>
        <v>0</v>
      </c>
      <c r="AV31" s="3">
        <f t="shared" si="81"/>
        <v>979</v>
      </c>
      <c r="AW31" s="159">
        <v>115</v>
      </c>
      <c r="AX31" s="3">
        <f t="shared" si="17"/>
        <v>0</v>
      </c>
      <c r="AY31" s="3">
        <f t="shared" si="82"/>
        <v>979</v>
      </c>
      <c r="AZ31" s="150">
        <v>115</v>
      </c>
      <c r="BA31" s="3">
        <f t="shared" si="18"/>
        <v>0</v>
      </c>
      <c r="BB31" s="3">
        <f t="shared" si="83"/>
        <v>979</v>
      </c>
      <c r="BC31" s="149">
        <v>115</v>
      </c>
      <c r="BD31" s="3">
        <f t="shared" si="19"/>
        <v>0</v>
      </c>
      <c r="BE31" s="3">
        <f t="shared" si="84"/>
        <v>979</v>
      </c>
      <c r="BF31" s="147">
        <v>115</v>
      </c>
      <c r="BG31" s="3">
        <f t="shared" si="20"/>
        <v>0</v>
      </c>
      <c r="BH31" s="3">
        <f t="shared" si="85"/>
        <v>979</v>
      </c>
      <c r="BI31" s="146">
        <v>115</v>
      </c>
      <c r="BJ31" s="3">
        <f t="shared" si="21"/>
        <v>0</v>
      </c>
      <c r="BK31" s="3">
        <f t="shared" si="86"/>
        <v>979</v>
      </c>
      <c r="BL31" s="145">
        <v>115</v>
      </c>
      <c r="BM31" s="3">
        <f t="shared" si="22"/>
        <v>0</v>
      </c>
      <c r="BN31" s="3">
        <f t="shared" si="87"/>
        <v>979</v>
      </c>
      <c r="BO31" s="144">
        <v>115</v>
      </c>
      <c r="BP31" s="3">
        <f t="shared" si="23"/>
        <v>0</v>
      </c>
      <c r="BQ31" s="79">
        <f t="shared" si="88"/>
        <v>979</v>
      </c>
      <c r="BR31" s="142">
        <v>115</v>
      </c>
      <c r="BS31" s="3">
        <f t="shared" si="24"/>
        <v>0</v>
      </c>
      <c r="BT31" s="3">
        <f t="shared" si="89"/>
        <v>979</v>
      </c>
      <c r="BU31" s="132">
        <v>115</v>
      </c>
      <c r="BV31" s="154">
        <f t="shared" si="25"/>
        <v>0</v>
      </c>
      <c r="BW31" s="57">
        <f t="shared" si="90"/>
        <v>979</v>
      </c>
      <c r="BX31" s="129">
        <v>115</v>
      </c>
      <c r="BY31" s="52">
        <f t="shared" si="26"/>
        <v>0</v>
      </c>
      <c r="BZ31" s="57">
        <f t="shared" si="91"/>
        <v>979</v>
      </c>
      <c r="CA31" s="128">
        <v>115</v>
      </c>
      <c r="CB31" s="57">
        <f t="shared" si="27"/>
        <v>0</v>
      </c>
      <c r="CC31" s="52">
        <f t="shared" si="28"/>
        <v>979</v>
      </c>
      <c r="CD31" s="123">
        <v>115</v>
      </c>
      <c r="CE31" s="57">
        <f t="shared" si="29"/>
        <v>0</v>
      </c>
      <c r="CF31" s="57">
        <f t="shared" si="92"/>
        <v>979</v>
      </c>
      <c r="CG31" s="122">
        <v>115</v>
      </c>
      <c r="CH31" s="52">
        <f t="shared" si="30"/>
        <v>0</v>
      </c>
      <c r="CI31" s="52">
        <f t="shared" si="93"/>
        <v>981</v>
      </c>
      <c r="CJ31" s="119">
        <v>115</v>
      </c>
      <c r="CK31" s="57">
        <f t="shared" si="31"/>
        <v>0</v>
      </c>
      <c r="CL31" s="57">
        <f t="shared" si="94"/>
        <v>981</v>
      </c>
      <c r="CM31" s="118">
        <v>115</v>
      </c>
      <c r="CN31" s="57">
        <f t="shared" si="32"/>
        <v>0</v>
      </c>
      <c r="CO31" s="57">
        <f t="shared" si="33"/>
        <v>981</v>
      </c>
      <c r="CP31" s="117">
        <v>115</v>
      </c>
      <c r="CQ31" s="57">
        <f t="shared" si="34"/>
        <v>0</v>
      </c>
      <c r="CR31" s="57">
        <f t="shared" si="95"/>
        <v>981</v>
      </c>
      <c r="CS31" s="116">
        <v>115</v>
      </c>
      <c r="CT31" s="52">
        <f t="shared" si="35"/>
        <v>0</v>
      </c>
      <c r="CU31" s="52">
        <f t="shared" si="96"/>
        <v>981</v>
      </c>
      <c r="CV31" s="115">
        <v>115</v>
      </c>
      <c r="CW31" s="52">
        <f t="shared" si="36"/>
        <v>0</v>
      </c>
      <c r="CX31" s="57">
        <f t="shared" si="97"/>
        <v>981</v>
      </c>
      <c r="CY31" s="114">
        <v>115</v>
      </c>
      <c r="CZ31" s="57">
        <f t="shared" si="37"/>
        <v>0</v>
      </c>
      <c r="DA31" s="52">
        <f t="shared" si="98"/>
        <v>980</v>
      </c>
      <c r="DB31" s="113">
        <v>115</v>
      </c>
      <c r="DC31" s="52">
        <f t="shared" si="38"/>
        <v>0</v>
      </c>
      <c r="DD31" s="57">
        <f t="shared" si="99"/>
        <v>982</v>
      </c>
      <c r="DE31" s="104">
        <v>115</v>
      </c>
      <c r="DF31" s="57">
        <f t="shared" si="39"/>
        <v>1</v>
      </c>
      <c r="DG31" s="57">
        <f t="shared" si="100"/>
        <v>980</v>
      </c>
      <c r="DH31" s="97">
        <v>114</v>
      </c>
      <c r="DI31" s="57">
        <f t="shared" si="40"/>
        <v>0</v>
      </c>
      <c r="DJ31" s="52">
        <f t="shared" si="101"/>
        <v>980</v>
      </c>
      <c r="DK31" s="96">
        <v>114</v>
      </c>
      <c r="DL31" s="52">
        <f t="shared" si="41"/>
        <v>0</v>
      </c>
      <c r="DM31" s="52">
        <f t="shared" si="102"/>
        <v>982</v>
      </c>
      <c r="DN31" s="95">
        <v>114</v>
      </c>
      <c r="DO31" s="52">
        <f t="shared" si="42"/>
        <v>0</v>
      </c>
      <c r="DP31" s="52">
        <f t="shared" si="103"/>
        <v>981</v>
      </c>
      <c r="DQ31" s="94">
        <v>114</v>
      </c>
      <c r="DR31" s="52">
        <f t="shared" si="43"/>
        <v>0</v>
      </c>
      <c r="DS31" s="52">
        <f t="shared" si="104"/>
        <v>981</v>
      </c>
      <c r="DT31" s="87">
        <v>114</v>
      </c>
      <c r="DU31" s="57">
        <f t="shared" si="44"/>
        <v>0</v>
      </c>
      <c r="DV31" s="57">
        <f t="shared" si="105"/>
        <v>981</v>
      </c>
      <c r="DW31" s="86">
        <v>114</v>
      </c>
      <c r="DX31" s="52">
        <f t="shared" si="45"/>
        <v>1</v>
      </c>
      <c r="DY31" s="52">
        <f t="shared" si="106"/>
        <v>978</v>
      </c>
      <c r="DZ31" s="85">
        <v>113</v>
      </c>
      <c r="EA31" s="52">
        <f t="shared" si="46"/>
        <v>2</v>
      </c>
      <c r="EB31" s="57">
        <f t="shared" si="107"/>
        <v>975</v>
      </c>
      <c r="EC31" s="84">
        <v>111</v>
      </c>
      <c r="ED31" s="57">
        <f t="shared" si="47"/>
        <v>1</v>
      </c>
      <c r="EE31" s="57">
        <f t="shared" si="48"/>
        <v>973</v>
      </c>
      <c r="EF31" s="81">
        <v>110</v>
      </c>
      <c r="EG31" s="52">
        <f t="shared" si="2"/>
        <v>0</v>
      </c>
      <c r="EH31" s="57">
        <f t="shared" si="108"/>
        <v>972</v>
      </c>
      <c r="EI31" s="83">
        <v>110</v>
      </c>
      <c r="EJ31" s="52">
        <f t="shared" si="49"/>
        <v>-1</v>
      </c>
      <c r="EK31" s="57">
        <f t="shared" si="109"/>
        <v>972</v>
      </c>
      <c r="EL31" s="74">
        <v>111</v>
      </c>
      <c r="EM31" s="52">
        <f t="shared" si="50"/>
        <v>1</v>
      </c>
      <c r="EN31" s="57">
        <f t="shared" si="110"/>
        <v>968</v>
      </c>
      <c r="EO31" s="70">
        <v>110</v>
      </c>
      <c r="EP31" s="57">
        <f t="shared" si="51"/>
        <v>4</v>
      </c>
      <c r="EQ31" s="57">
        <f t="shared" si="111"/>
        <v>958</v>
      </c>
      <c r="ER31" s="67">
        <v>106</v>
      </c>
      <c r="ES31" s="57">
        <f t="shared" si="52"/>
        <v>4</v>
      </c>
      <c r="ET31" s="57">
        <f t="shared" si="112"/>
        <v>945</v>
      </c>
      <c r="EU31" s="64">
        <v>102</v>
      </c>
      <c r="EV31" s="64">
        <f t="shared" si="53"/>
        <v>0</v>
      </c>
      <c r="EW31" s="57">
        <f t="shared" si="113"/>
        <v>945</v>
      </c>
      <c r="EX31" s="63">
        <v>102</v>
      </c>
      <c r="EY31" s="63">
        <f t="shared" si="54"/>
        <v>1</v>
      </c>
      <c r="EZ31" s="52">
        <f t="shared" si="114"/>
        <v>939</v>
      </c>
      <c r="FA31" s="62">
        <v>101</v>
      </c>
      <c r="FB31" s="62">
        <f t="shared" si="55"/>
        <v>2</v>
      </c>
      <c r="FC31" s="52">
        <f t="shared" si="115"/>
        <v>926</v>
      </c>
      <c r="FD31" s="59">
        <v>99</v>
      </c>
      <c r="FE31" s="59">
        <f t="shared" si="56"/>
        <v>2</v>
      </c>
      <c r="FF31" s="52">
        <f t="shared" si="116"/>
        <v>912</v>
      </c>
      <c r="FG31" s="50">
        <v>97</v>
      </c>
      <c r="FH31" s="52">
        <f t="shared" si="57"/>
        <v>7</v>
      </c>
      <c r="FI31" s="57">
        <f t="shared" si="117"/>
        <v>892</v>
      </c>
      <c r="FJ31" s="2">
        <v>90</v>
      </c>
      <c r="FK31" s="2">
        <f t="shared" si="3"/>
        <v>13</v>
      </c>
      <c r="FL31" s="2">
        <f t="shared" si="118"/>
        <v>859</v>
      </c>
      <c r="FM31" s="46">
        <v>77</v>
      </c>
      <c r="FN31" s="102">
        <f t="shared" si="58"/>
        <v>7</v>
      </c>
      <c r="FO31" s="102">
        <f t="shared" si="119"/>
        <v>838</v>
      </c>
      <c r="FP31" s="105">
        <v>70</v>
      </c>
      <c r="FQ31" s="105">
        <f t="shared" si="59"/>
        <v>0</v>
      </c>
      <c r="FR31" s="105">
        <f t="shared" si="120"/>
        <v>838</v>
      </c>
      <c r="FS31" s="106">
        <v>70</v>
      </c>
      <c r="FT31" s="106">
        <f t="shared" si="60"/>
        <v>0</v>
      </c>
      <c r="FU31" s="106">
        <f t="shared" si="121"/>
        <v>838</v>
      </c>
      <c r="FV31" s="107">
        <v>70</v>
      </c>
      <c r="FW31" s="33">
        <f t="shared" si="4"/>
        <v>23</v>
      </c>
      <c r="FX31" s="33">
        <f t="shared" si="122"/>
        <v>834</v>
      </c>
      <c r="FY31" s="108">
        <v>67</v>
      </c>
      <c r="FZ31" s="109">
        <f t="shared" si="61"/>
        <v>20</v>
      </c>
      <c r="GA31" s="109">
        <f t="shared" si="123"/>
        <v>778</v>
      </c>
      <c r="GB31" s="110">
        <v>47</v>
      </c>
      <c r="GC31" s="79">
        <f t="shared" si="131"/>
        <v>41</v>
      </c>
      <c r="GD31" s="79">
        <f t="shared" si="124"/>
        <v>663</v>
      </c>
      <c r="GE31" s="111">
        <v>6</v>
      </c>
      <c r="GF31" s="111"/>
      <c r="GH31">
        <v>687</v>
      </c>
      <c r="GI31">
        <f t="shared" si="125"/>
        <v>96</v>
      </c>
      <c r="GK31" s="121">
        <f t="shared" si="130"/>
        <v>64</v>
      </c>
      <c r="GM31" s="3">
        <f t="shared" si="62"/>
        <v>0</v>
      </c>
      <c r="GS31" s="3">
        <f t="shared" si="63"/>
        <v>115</v>
      </c>
      <c r="GT31" s="3">
        <f t="shared" si="126"/>
        <v>979</v>
      </c>
      <c r="GU31" s="3">
        <f t="shared" si="64"/>
        <v>115</v>
      </c>
      <c r="GV31" s="3">
        <f t="shared" si="127"/>
        <v>979</v>
      </c>
      <c r="GW31" s="3">
        <f t="shared" si="65"/>
        <v>115</v>
      </c>
      <c r="GX31" s="3">
        <f t="shared" si="128"/>
        <v>979</v>
      </c>
      <c r="GY31" s="3">
        <f t="shared" si="66"/>
        <v>115</v>
      </c>
      <c r="GZ31" s="3">
        <f t="shared" si="129"/>
        <v>979</v>
      </c>
    </row>
    <row r="32" spans="2:217">
      <c r="B32" s="7">
        <v>43930</v>
      </c>
      <c r="C32" s="141">
        <f t="shared" si="67"/>
        <v>1042</v>
      </c>
      <c r="D32" s="140">
        <v>90</v>
      </c>
      <c r="E32" s="141">
        <f t="shared" si="68"/>
        <v>1065</v>
      </c>
      <c r="F32">
        <v>0</v>
      </c>
      <c r="G32" s="140">
        <v>86</v>
      </c>
      <c r="H32" s="148">
        <f t="shared" si="69"/>
        <v>1065</v>
      </c>
      <c r="I32">
        <v>0</v>
      </c>
      <c r="J32" s="148">
        <f t="shared" si="5"/>
        <v>86</v>
      </c>
      <c r="K32" s="148">
        <f t="shared" si="70"/>
        <v>1065</v>
      </c>
      <c r="L32" s="3">
        <f t="shared" si="0"/>
        <v>0</v>
      </c>
      <c r="M32">
        <v>86</v>
      </c>
      <c r="N32" s="101"/>
      <c r="O32" s="52">
        <f t="shared" si="6"/>
        <v>1065</v>
      </c>
      <c r="P32">
        <v>86</v>
      </c>
      <c r="Q32" s="3">
        <f t="shared" si="1"/>
        <v>0</v>
      </c>
      <c r="R32" s="3">
        <f t="shared" si="71"/>
        <v>1065</v>
      </c>
      <c r="S32" s="172">
        <v>86</v>
      </c>
      <c r="T32" s="3">
        <f t="shared" si="7"/>
        <v>0</v>
      </c>
      <c r="U32" s="3">
        <f t="shared" si="72"/>
        <v>1065</v>
      </c>
      <c r="V32" s="173">
        <v>86</v>
      </c>
      <c r="W32" s="3">
        <f t="shared" si="8"/>
        <v>0</v>
      </c>
      <c r="X32" s="3">
        <f t="shared" si="73"/>
        <v>1065</v>
      </c>
      <c r="Y32" s="170">
        <v>86</v>
      </c>
      <c r="Z32" s="3">
        <f t="shared" si="9"/>
        <v>0</v>
      </c>
      <c r="AA32" s="3">
        <f t="shared" si="74"/>
        <v>1065</v>
      </c>
      <c r="AB32" s="171">
        <v>86</v>
      </c>
      <c r="AC32" s="3">
        <f t="shared" si="10"/>
        <v>0</v>
      </c>
      <c r="AD32" s="3">
        <f t="shared" si="75"/>
        <v>1065</v>
      </c>
      <c r="AE32" s="166">
        <v>86</v>
      </c>
      <c r="AF32" s="3">
        <f t="shared" si="11"/>
        <v>0</v>
      </c>
      <c r="AG32" s="3">
        <f t="shared" si="76"/>
        <v>1065</v>
      </c>
      <c r="AH32" s="165">
        <v>86</v>
      </c>
      <c r="AI32" s="3">
        <f t="shared" si="12"/>
        <v>0</v>
      </c>
      <c r="AJ32" s="3">
        <f t="shared" si="77"/>
        <v>1065</v>
      </c>
      <c r="AK32" s="164">
        <v>86</v>
      </c>
      <c r="AL32" s="3">
        <f t="shared" si="13"/>
        <v>0</v>
      </c>
      <c r="AM32" s="3">
        <f t="shared" si="78"/>
        <v>1065</v>
      </c>
      <c r="AN32" s="162">
        <v>86</v>
      </c>
      <c r="AO32" s="3">
        <f t="shared" si="14"/>
        <v>0</v>
      </c>
      <c r="AP32" s="3">
        <f t="shared" si="79"/>
        <v>1065</v>
      </c>
      <c r="AQ32" s="161">
        <v>86</v>
      </c>
      <c r="AR32" s="3">
        <f t="shared" si="15"/>
        <v>0</v>
      </c>
      <c r="AS32" s="3">
        <f t="shared" si="80"/>
        <v>1065</v>
      </c>
      <c r="AT32" s="160">
        <v>86</v>
      </c>
      <c r="AU32" s="3">
        <f t="shared" si="16"/>
        <v>0</v>
      </c>
      <c r="AV32" s="3">
        <f t="shared" si="81"/>
        <v>1065</v>
      </c>
      <c r="AW32" s="159">
        <v>86</v>
      </c>
      <c r="AX32" s="3">
        <f t="shared" si="17"/>
        <v>0</v>
      </c>
      <c r="AY32" s="3">
        <f t="shared" si="82"/>
        <v>1065</v>
      </c>
      <c r="AZ32" s="150">
        <v>86</v>
      </c>
      <c r="BA32" s="3">
        <f t="shared" si="18"/>
        <v>0</v>
      </c>
      <c r="BB32" s="3">
        <f t="shared" si="83"/>
        <v>1065</v>
      </c>
      <c r="BC32" s="149">
        <v>86</v>
      </c>
      <c r="BD32" s="3">
        <f t="shared" si="19"/>
        <v>0</v>
      </c>
      <c r="BE32" s="3">
        <f t="shared" si="84"/>
        <v>1065</v>
      </c>
      <c r="BF32" s="147">
        <v>86</v>
      </c>
      <c r="BG32" s="3">
        <f t="shared" si="20"/>
        <v>0</v>
      </c>
      <c r="BH32" s="3">
        <f t="shared" si="85"/>
        <v>1065</v>
      </c>
      <c r="BI32" s="146">
        <v>86</v>
      </c>
      <c r="BJ32" s="3">
        <f t="shared" si="21"/>
        <v>0</v>
      </c>
      <c r="BK32" s="3">
        <f t="shared" si="86"/>
        <v>1065</v>
      </c>
      <c r="BL32" s="145">
        <v>86</v>
      </c>
      <c r="BM32" s="3">
        <f t="shared" si="22"/>
        <v>0</v>
      </c>
      <c r="BN32" s="3">
        <f t="shared" si="87"/>
        <v>1065</v>
      </c>
      <c r="BO32" s="144">
        <v>86</v>
      </c>
      <c r="BP32" s="3">
        <f t="shared" si="23"/>
        <v>0</v>
      </c>
      <c r="BQ32" s="79">
        <f t="shared" si="88"/>
        <v>1065</v>
      </c>
      <c r="BR32" s="142">
        <v>86</v>
      </c>
      <c r="BS32" s="3">
        <f t="shared" si="24"/>
        <v>0</v>
      </c>
      <c r="BT32" s="3">
        <f t="shared" si="89"/>
        <v>1065</v>
      </c>
      <c r="BU32" s="132">
        <v>86</v>
      </c>
      <c r="BV32" s="154">
        <f t="shared" si="25"/>
        <v>0</v>
      </c>
      <c r="BW32" s="57">
        <f t="shared" si="90"/>
        <v>1065</v>
      </c>
      <c r="BX32" s="129">
        <v>86</v>
      </c>
      <c r="BY32" s="52">
        <f t="shared" si="26"/>
        <v>0</v>
      </c>
      <c r="BZ32" s="57">
        <f t="shared" si="91"/>
        <v>1065</v>
      </c>
      <c r="CA32" s="128">
        <v>86</v>
      </c>
      <c r="CB32" s="57">
        <f t="shared" si="27"/>
        <v>0</v>
      </c>
      <c r="CC32" s="52">
        <f t="shared" si="28"/>
        <v>1065</v>
      </c>
      <c r="CD32" s="123">
        <v>86</v>
      </c>
      <c r="CE32" s="57">
        <f t="shared" si="29"/>
        <v>0</v>
      </c>
      <c r="CF32" s="57">
        <f t="shared" si="92"/>
        <v>1065</v>
      </c>
      <c r="CG32" s="122">
        <v>86</v>
      </c>
      <c r="CH32" s="52">
        <f t="shared" si="30"/>
        <v>0</v>
      </c>
      <c r="CI32" s="52">
        <f t="shared" si="93"/>
        <v>1067</v>
      </c>
      <c r="CJ32" s="119">
        <v>86</v>
      </c>
      <c r="CK32" s="57">
        <f t="shared" si="31"/>
        <v>0</v>
      </c>
      <c r="CL32" s="57">
        <f t="shared" si="94"/>
        <v>1067</v>
      </c>
      <c r="CM32" s="118">
        <v>86</v>
      </c>
      <c r="CN32" s="57">
        <f t="shared" si="32"/>
        <v>0</v>
      </c>
      <c r="CO32" s="57">
        <f t="shared" si="33"/>
        <v>1067</v>
      </c>
      <c r="CP32" s="117">
        <v>86</v>
      </c>
      <c r="CQ32" s="57">
        <f t="shared" si="34"/>
        <v>0</v>
      </c>
      <c r="CR32" s="57">
        <f t="shared" si="95"/>
        <v>1067</v>
      </c>
      <c r="CS32" s="116">
        <v>86</v>
      </c>
      <c r="CT32" s="52">
        <f t="shared" si="35"/>
        <v>0</v>
      </c>
      <c r="CU32" s="52">
        <f t="shared" si="96"/>
        <v>1067</v>
      </c>
      <c r="CV32" s="115">
        <v>86</v>
      </c>
      <c r="CW32" s="52">
        <f t="shared" si="36"/>
        <v>0</v>
      </c>
      <c r="CX32" s="57">
        <f t="shared" si="97"/>
        <v>1067</v>
      </c>
      <c r="CY32" s="114">
        <v>86</v>
      </c>
      <c r="CZ32" s="57">
        <f t="shared" si="37"/>
        <v>0</v>
      </c>
      <c r="DA32" s="52">
        <f t="shared" si="98"/>
        <v>1066</v>
      </c>
      <c r="DB32" s="113">
        <v>86</v>
      </c>
      <c r="DC32" s="52">
        <f t="shared" si="38"/>
        <v>0</v>
      </c>
      <c r="DD32" s="57">
        <f t="shared" si="99"/>
        <v>1068</v>
      </c>
      <c r="DE32" s="104">
        <v>86</v>
      </c>
      <c r="DF32" s="57">
        <f t="shared" si="39"/>
        <v>0</v>
      </c>
      <c r="DG32" s="57">
        <f t="shared" si="100"/>
        <v>1066</v>
      </c>
      <c r="DH32" s="97">
        <v>86</v>
      </c>
      <c r="DI32" s="57">
        <f t="shared" si="40"/>
        <v>0</v>
      </c>
      <c r="DJ32" s="52">
        <f t="shared" si="101"/>
        <v>1066</v>
      </c>
      <c r="DK32" s="96">
        <v>86</v>
      </c>
      <c r="DL32" s="52">
        <f t="shared" si="41"/>
        <v>0</v>
      </c>
      <c r="DM32" s="52">
        <f t="shared" si="102"/>
        <v>1068</v>
      </c>
      <c r="DN32" s="95">
        <v>86</v>
      </c>
      <c r="DO32" s="52">
        <f t="shared" si="42"/>
        <v>0</v>
      </c>
      <c r="DP32" s="52">
        <f t="shared" si="103"/>
        <v>1067</v>
      </c>
      <c r="DQ32" s="94">
        <v>86</v>
      </c>
      <c r="DR32" s="52">
        <f t="shared" si="43"/>
        <v>0</v>
      </c>
      <c r="DS32" s="52">
        <f t="shared" si="104"/>
        <v>1067</v>
      </c>
      <c r="DT32" s="87">
        <v>86</v>
      </c>
      <c r="DU32" s="57">
        <f t="shared" si="44"/>
        <v>0</v>
      </c>
      <c r="DV32" s="57">
        <f t="shared" si="105"/>
        <v>1067</v>
      </c>
      <c r="DW32" s="86">
        <v>86</v>
      </c>
      <c r="DX32" s="52">
        <f t="shared" si="45"/>
        <v>0</v>
      </c>
      <c r="DY32" s="52">
        <f t="shared" si="106"/>
        <v>1064</v>
      </c>
      <c r="DZ32" s="85">
        <v>86</v>
      </c>
      <c r="EA32" s="52">
        <f t="shared" si="46"/>
        <v>1</v>
      </c>
      <c r="EB32" s="57">
        <f t="shared" si="107"/>
        <v>1060</v>
      </c>
      <c r="EC32" s="84">
        <v>85</v>
      </c>
      <c r="ED32" s="57">
        <f t="shared" si="47"/>
        <v>1</v>
      </c>
      <c r="EE32" s="57">
        <f t="shared" si="48"/>
        <v>1057</v>
      </c>
      <c r="EF32" s="81">
        <v>84</v>
      </c>
      <c r="EG32" s="52">
        <f t="shared" si="2"/>
        <v>0</v>
      </c>
      <c r="EH32" s="57">
        <f t="shared" si="108"/>
        <v>1056</v>
      </c>
      <c r="EI32" s="83">
        <v>84</v>
      </c>
      <c r="EJ32" s="52">
        <f t="shared" si="49"/>
        <v>0</v>
      </c>
      <c r="EK32" s="57">
        <f t="shared" si="109"/>
        <v>1056</v>
      </c>
      <c r="EL32" s="74">
        <v>84</v>
      </c>
      <c r="EM32" s="52">
        <f t="shared" si="50"/>
        <v>-1</v>
      </c>
      <c r="EN32" s="57">
        <f t="shared" si="110"/>
        <v>1053</v>
      </c>
      <c r="EO32" s="70">
        <v>85</v>
      </c>
      <c r="EP32" s="57">
        <f t="shared" si="51"/>
        <v>6</v>
      </c>
      <c r="EQ32" s="57">
        <f t="shared" si="111"/>
        <v>1037</v>
      </c>
      <c r="ER32" s="67">
        <v>79</v>
      </c>
      <c r="ES32" s="57">
        <f t="shared" si="52"/>
        <v>3</v>
      </c>
      <c r="ET32" s="57">
        <f t="shared" si="112"/>
        <v>1021</v>
      </c>
      <c r="EU32" s="64">
        <v>76</v>
      </c>
      <c r="EV32" s="64">
        <f t="shared" si="53"/>
        <v>1</v>
      </c>
      <c r="EW32" s="57">
        <f t="shared" si="113"/>
        <v>1020</v>
      </c>
      <c r="EX32" s="63">
        <v>75</v>
      </c>
      <c r="EY32" s="63">
        <f t="shared" si="54"/>
        <v>2</v>
      </c>
      <c r="EZ32" s="52">
        <f t="shared" si="114"/>
        <v>1012</v>
      </c>
      <c r="FA32" s="62">
        <v>73</v>
      </c>
      <c r="FB32" s="62">
        <f t="shared" si="55"/>
        <v>7</v>
      </c>
      <c r="FC32" s="52">
        <f t="shared" si="115"/>
        <v>992</v>
      </c>
      <c r="FD32" s="59">
        <v>66</v>
      </c>
      <c r="FE32" s="59">
        <f t="shared" si="56"/>
        <v>3</v>
      </c>
      <c r="FF32" s="52">
        <f t="shared" si="116"/>
        <v>975</v>
      </c>
      <c r="FG32" s="50">
        <v>63</v>
      </c>
      <c r="FH32" s="52">
        <f t="shared" si="57"/>
        <v>8</v>
      </c>
      <c r="FI32" s="57">
        <f t="shared" si="117"/>
        <v>947</v>
      </c>
      <c r="FJ32" s="2">
        <v>55</v>
      </c>
      <c r="FK32" s="2">
        <f t="shared" si="3"/>
        <v>12</v>
      </c>
      <c r="FL32" s="2">
        <f t="shared" si="118"/>
        <v>902</v>
      </c>
      <c r="FM32" s="46">
        <v>43</v>
      </c>
      <c r="FN32" s="102">
        <f t="shared" si="58"/>
        <v>17</v>
      </c>
      <c r="FO32" s="102">
        <f t="shared" si="119"/>
        <v>864</v>
      </c>
      <c r="FP32" s="105">
        <v>26</v>
      </c>
      <c r="FQ32" s="105">
        <f t="shared" si="59"/>
        <v>2</v>
      </c>
      <c r="FR32" s="105">
        <f t="shared" si="120"/>
        <v>862</v>
      </c>
      <c r="FS32" s="106">
        <v>24</v>
      </c>
      <c r="FT32" s="106">
        <f t="shared" si="60"/>
        <v>1</v>
      </c>
      <c r="FU32" s="106">
        <f t="shared" si="121"/>
        <v>861</v>
      </c>
      <c r="FV32" s="107">
        <v>23</v>
      </c>
      <c r="FW32" s="33">
        <f t="shared" si="4"/>
        <v>20</v>
      </c>
      <c r="FX32" s="33">
        <f t="shared" si="122"/>
        <v>854</v>
      </c>
      <c r="FY32" s="108">
        <v>20</v>
      </c>
      <c r="FZ32" s="109">
        <f t="shared" si="61"/>
        <v>17</v>
      </c>
      <c r="GA32" s="109">
        <f t="shared" si="123"/>
        <v>781</v>
      </c>
      <c r="GB32" s="110">
        <v>3</v>
      </c>
      <c r="GC32" s="79">
        <f t="shared" si="131"/>
        <v>3</v>
      </c>
      <c r="GD32" s="79"/>
      <c r="GE32" s="112"/>
      <c r="GF32" s="112"/>
      <c r="GH32">
        <v>793</v>
      </c>
      <c r="GI32">
        <f t="shared" si="125"/>
        <v>106</v>
      </c>
      <c r="GK32" s="121">
        <f t="shared" si="130"/>
        <v>69.285714285714292</v>
      </c>
      <c r="GM32" s="3">
        <f t="shared" si="62"/>
        <v>0</v>
      </c>
      <c r="GS32" s="3">
        <f t="shared" si="63"/>
        <v>86</v>
      </c>
      <c r="GT32" s="3">
        <f t="shared" si="126"/>
        <v>1065</v>
      </c>
      <c r="GU32" s="3">
        <f t="shared" si="64"/>
        <v>86</v>
      </c>
      <c r="GV32" s="3">
        <f t="shared" si="127"/>
        <v>1065</v>
      </c>
      <c r="GW32" s="3">
        <f t="shared" si="65"/>
        <v>86</v>
      </c>
      <c r="GX32" s="3">
        <f t="shared" si="128"/>
        <v>1065</v>
      </c>
      <c r="GY32" s="3">
        <f t="shared" si="66"/>
        <v>86</v>
      </c>
      <c r="GZ32" s="3">
        <f t="shared" si="129"/>
        <v>1065</v>
      </c>
    </row>
    <row r="33" spans="2:208">
      <c r="B33" s="7">
        <v>43931</v>
      </c>
      <c r="C33" s="141">
        <f t="shared" si="67"/>
        <v>1138</v>
      </c>
      <c r="D33" s="140">
        <v>96</v>
      </c>
      <c r="E33" s="141">
        <f t="shared" si="68"/>
        <v>1155</v>
      </c>
      <c r="F33">
        <v>0</v>
      </c>
      <c r="G33" s="140">
        <v>90</v>
      </c>
      <c r="H33" s="148">
        <f t="shared" si="69"/>
        <v>1155</v>
      </c>
      <c r="I33">
        <v>0</v>
      </c>
      <c r="J33" s="148">
        <f t="shared" si="5"/>
        <v>90</v>
      </c>
      <c r="K33" s="148">
        <f t="shared" si="70"/>
        <v>1155</v>
      </c>
      <c r="L33" s="3">
        <f t="shared" si="0"/>
        <v>0</v>
      </c>
      <c r="M33">
        <v>90</v>
      </c>
      <c r="N33" s="101"/>
      <c r="O33" s="52">
        <f t="shared" si="6"/>
        <v>1155</v>
      </c>
      <c r="P33">
        <v>90</v>
      </c>
      <c r="Q33" s="3">
        <f t="shared" si="1"/>
        <v>0</v>
      </c>
      <c r="R33" s="3">
        <f t="shared" si="71"/>
        <v>1155</v>
      </c>
      <c r="S33" s="172">
        <v>90</v>
      </c>
      <c r="T33" s="3">
        <f t="shared" si="7"/>
        <v>0</v>
      </c>
      <c r="U33" s="3">
        <f t="shared" si="72"/>
        <v>1155</v>
      </c>
      <c r="V33" s="173">
        <v>90</v>
      </c>
      <c r="W33" s="3">
        <f t="shared" si="8"/>
        <v>0</v>
      </c>
      <c r="X33" s="3">
        <f t="shared" si="73"/>
        <v>1155</v>
      </c>
      <c r="Y33" s="170">
        <v>90</v>
      </c>
      <c r="Z33" s="3">
        <f t="shared" si="9"/>
        <v>0</v>
      </c>
      <c r="AA33" s="3">
        <f t="shared" si="74"/>
        <v>1155</v>
      </c>
      <c r="AB33" s="171">
        <v>90</v>
      </c>
      <c r="AC33" s="3">
        <f t="shared" si="10"/>
        <v>0</v>
      </c>
      <c r="AD33" s="3">
        <f t="shared" si="75"/>
        <v>1155</v>
      </c>
      <c r="AE33" s="166">
        <v>90</v>
      </c>
      <c r="AF33" s="3">
        <f t="shared" si="11"/>
        <v>0</v>
      </c>
      <c r="AG33" s="3">
        <f t="shared" si="76"/>
        <v>1155</v>
      </c>
      <c r="AH33" s="165">
        <v>90</v>
      </c>
      <c r="AI33" s="3">
        <f t="shared" si="12"/>
        <v>0</v>
      </c>
      <c r="AJ33" s="3">
        <f t="shared" si="77"/>
        <v>1155</v>
      </c>
      <c r="AK33" s="164">
        <v>90</v>
      </c>
      <c r="AL33" s="3">
        <f t="shared" si="13"/>
        <v>0</v>
      </c>
      <c r="AM33" s="3">
        <f t="shared" si="78"/>
        <v>1155</v>
      </c>
      <c r="AN33" s="162">
        <v>90</v>
      </c>
      <c r="AO33" s="3">
        <f t="shared" si="14"/>
        <v>0</v>
      </c>
      <c r="AP33" s="3">
        <f t="shared" si="79"/>
        <v>1155</v>
      </c>
      <c r="AQ33" s="161">
        <v>90</v>
      </c>
      <c r="AR33" s="3">
        <f t="shared" si="15"/>
        <v>0</v>
      </c>
      <c r="AS33" s="3">
        <f t="shared" si="80"/>
        <v>1155</v>
      </c>
      <c r="AT33" s="160">
        <v>90</v>
      </c>
      <c r="AU33" s="3">
        <f t="shared" si="16"/>
        <v>0</v>
      </c>
      <c r="AV33" s="3">
        <f t="shared" si="81"/>
        <v>1155</v>
      </c>
      <c r="AW33" s="159">
        <v>90</v>
      </c>
      <c r="AX33" s="3">
        <f t="shared" si="17"/>
        <v>0</v>
      </c>
      <c r="AY33" s="3">
        <f t="shared" si="82"/>
        <v>1155</v>
      </c>
      <c r="AZ33" s="150">
        <v>90</v>
      </c>
      <c r="BA33" s="3">
        <f t="shared" si="18"/>
        <v>0</v>
      </c>
      <c r="BB33" s="3">
        <f t="shared" si="83"/>
        <v>1155</v>
      </c>
      <c r="BC33" s="149">
        <v>90</v>
      </c>
      <c r="BD33" s="3">
        <f t="shared" si="19"/>
        <v>0</v>
      </c>
      <c r="BE33" s="3">
        <f t="shared" si="84"/>
        <v>1155</v>
      </c>
      <c r="BF33" s="147">
        <v>90</v>
      </c>
      <c r="BG33" s="3">
        <f t="shared" si="20"/>
        <v>0</v>
      </c>
      <c r="BH33" s="3">
        <f t="shared" si="85"/>
        <v>1155</v>
      </c>
      <c r="BI33" s="146">
        <v>90</v>
      </c>
      <c r="BJ33" s="3">
        <f t="shared" si="21"/>
        <v>0</v>
      </c>
      <c r="BK33" s="3">
        <f t="shared" si="86"/>
        <v>1155</v>
      </c>
      <c r="BL33" s="145">
        <v>90</v>
      </c>
      <c r="BM33" s="3">
        <f t="shared" si="22"/>
        <v>0</v>
      </c>
      <c r="BN33" s="3">
        <f t="shared" si="87"/>
        <v>1155</v>
      </c>
      <c r="BO33" s="144">
        <v>90</v>
      </c>
      <c r="BP33" s="3">
        <f t="shared" si="23"/>
        <v>0</v>
      </c>
      <c r="BQ33" s="79">
        <f t="shared" si="88"/>
        <v>1155</v>
      </c>
      <c r="BR33" s="142">
        <v>90</v>
      </c>
      <c r="BS33" s="3">
        <f t="shared" si="24"/>
        <v>0</v>
      </c>
      <c r="BT33" s="3">
        <f t="shared" si="89"/>
        <v>1155</v>
      </c>
      <c r="BU33" s="132">
        <v>90</v>
      </c>
      <c r="BV33" s="154">
        <f t="shared" si="25"/>
        <v>0</v>
      </c>
      <c r="BW33" s="57">
        <f t="shared" si="90"/>
        <v>1155</v>
      </c>
      <c r="BX33" s="129">
        <v>90</v>
      </c>
      <c r="BY33" s="52">
        <f t="shared" si="26"/>
        <v>0</v>
      </c>
      <c r="BZ33" s="57">
        <f t="shared" si="91"/>
        <v>1155</v>
      </c>
      <c r="CA33" s="128">
        <v>90</v>
      </c>
      <c r="CB33" s="57">
        <f t="shared" si="27"/>
        <v>0</v>
      </c>
      <c r="CC33" s="52">
        <f t="shared" si="28"/>
        <v>1155</v>
      </c>
      <c r="CD33" s="123">
        <v>90</v>
      </c>
      <c r="CE33" s="57">
        <f t="shared" si="29"/>
        <v>0</v>
      </c>
      <c r="CF33" s="57">
        <f t="shared" si="92"/>
        <v>1155</v>
      </c>
      <c r="CG33" s="122">
        <v>90</v>
      </c>
      <c r="CH33" s="52">
        <f t="shared" si="30"/>
        <v>0</v>
      </c>
      <c r="CI33" s="52">
        <f t="shared" si="93"/>
        <v>1157</v>
      </c>
      <c r="CJ33" s="119">
        <v>90</v>
      </c>
      <c r="CK33" s="57">
        <f t="shared" si="31"/>
        <v>0</v>
      </c>
      <c r="CL33" s="57">
        <f t="shared" si="94"/>
        <v>1157</v>
      </c>
      <c r="CM33" s="118">
        <v>90</v>
      </c>
      <c r="CN33" s="57">
        <f t="shared" si="32"/>
        <v>0</v>
      </c>
      <c r="CO33" s="57">
        <f t="shared" si="33"/>
        <v>1157</v>
      </c>
      <c r="CP33" s="117">
        <v>90</v>
      </c>
      <c r="CQ33" s="57">
        <f t="shared" si="34"/>
        <v>0</v>
      </c>
      <c r="CR33" s="57">
        <f t="shared" si="95"/>
        <v>1157</v>
      </c>
      <c r="CS33" s="116">
        <v>90</v>
      </c>
      <c r="CT33" s="52">
        <f t="shared" si="35"/>
        <v>0</v>
      </c>
      <c r="CU33" s="52">
        <f t="shared" si="96"/>
        <v>1157</v>
      </c>
      <c r="CV33" s="115">
        <v>90</v>
      </c>
      <c r="CW33" s="52">
        <f t="shared" si="36"/>
        <v>0</v>
      </c>
      <c r="CX33" s="57">
        <f t="shared" si="97"/>
        <v>1157</v>
      </c>
      <c r="CY33" s="114">
        <v>90</v>
      </c>
      <c r="CZ33" s="57">
        <f t="shared" si="37"/>
        <v>0</v>
      </c>
      <c r="DA33" s="52">
        <f t="shared" si="98"/>
        <v>1156</v>
      </c>
      <c r="DB33" s="113">
        <v>90</v>
      </c>
      <c r="DC33" s="52">
        <f t="shared" si="38"/>
        <v>0</v>
      </c>
      <c r="DD33" s="57">
        <f t="shared" si="99"/>
        <v>1158</v>
      </c>
      <c r="DE33" s="104">
        <v>90</v>
      </c>
      <c r="DF33" s="57">
        <f t="shared" si="39"/>
        <v>0</v>
      </c>
      <c r="DG33" s="57">
        <f t="shared" si="100"/>
        <v>1156</v>
      </c>
      <c r="DH33" s="97">
        <v>90</v>
      </c>
      <c r="DI33" s="57">
        <f t="shared" si="40"/>
        <v>0</v>
      </c>
      <c r="DJ33" s="52">
        <f t="shared" si="101"/>
        <v>1156</v>
      </c>
      <c r="DK33" s="96">
        <v>90</v>
      </c>
      <c r="DL33" s="52">
        <f t="shared" si="41"/>
        <v>0</v>
      </c>
      <c r="DM33" s="52">
        <f t="shared" si="102"/>
        <v>1158</v>
      </c>
      <c r="DN33" s="95">
        <v>90</v>
      </c>
      <c r="DO33" s="52">
        <f t="shared" si="42"/>
        <v>0</v>
      </c>
      <c r="DP33" s="52">
        <f t="shared" si="103"/>
        <v>1157</v>
      </c>
      <c r="DQ33" s="94">
        <v>90</v>
      </c>
      <c r="DR33" s="52">
        <f t="shared" si="43"/>
        <v>0</v>
      </c>
      <c r="DS33" s="52">
        <f t="shared" si="104"/>
        <v>1157</v>
      </c>
      <c r="DT33" s="87">
        <v>90</v>
      </c>
      <c r="DU33" s="57">
        <f t="shared" si="44"/>
        <v>-1</v>
      </c>
      <c r="DV33" s="57">
        <f t="shared" si="105"/>
        <v>1158</v>
      </c>
      <c r="DW33" s="86">
        <v>91</v>
      </c>
      <c r="DX33" s="52">
        <f t="shared" si="45"/>
        <v>0</v>
      </c>
      <c r="DY33" s="52">
        <f t="shared" si="106"/>
        <v>1155</v>
      </c>
      <c r="DZ33" s="85">
        <v>91</v>
      </c>
      <c r="EA33" s="52">
        <f t="shared" si="46"/>
        <v>2</v>
      </c>
      <c r="EB33" s="57">
        <f t="shared" si="107"/>
        <v>1149</v>
      </c>
      <c r="EC33" s="84">
        <v>89</v>
      </c>
      <c r="ED33" s="57">
        <f t="shared" si="47"/>
        <v>0</v>
      </c>
      <c r="EE33" s="57">
        <f t="shared" si="48"/>
        <v>1146</v>
      </c>
      <c r="EF33" s="81">
        <v>89</v>
      </c>
      <c r="EG33" s="52">
        <f t="shared" si="2"/>
        <v>0</v>
      </c>
      <c r="EH33" s="57">
        <f t="shared" si="108"/>
        <v>1145</v>
      </c>
      <c r="EI33" s="83">
        <v>89</v>
      </c>
      <c r="EJ33" s="52">
        <f t="shared" si="49"/>
        <v>0</v>
      </c>
      <c r="EK33" s="57">
        <f t="shared" si="109"/>
        <v>1145</v>
      </c>
      <c r="EL33" s="74">
        <v>89</v>
      </c>
      <c r="EM33" s="52">
        <f t="shared" si="50"/>
        <v>5</v>
      </c>
      <c r="EN33" s="57">
        <f t="shared" si="110"/>
        <v>1137</v>
      </c>
      <c r="EO33" s="70">
        <v>84</v>
      </c>
      <c r="EP33" s="57">
        <f t="shared" si="51"/>
        <v>6</v>
      </c>
      <c r="EQ33" s="57">
        <f t="shared" si="111"/>
        <v>1115</v>
      </c>
      <c r="ER33" s="67">
        <v>78</v>
      </c>
      <c r="ES33" s="57">
        <f t="shared" si="52"/>
        <v>3</v>
      </c>
      <c r="ET33" s="57">
        <f t="shared" si="112"/>
        <v>1096</v>
      </c>
      <c r="EU33" s="64">
        <v>75</v>
      </c>
      <c r="EV33" s="64">
        <f t="shared" si="53"/>
        <v>0</v>
      </c>
      <c r="EW33" s="57">
        <f t="shared" si="113"/>
        <v>1095</v>
      </c>
      <c r="EX33" s="63">
        <v>75</v>
      </c>
      <c r="EY33" s="63">
        <f t="shared" si="54"/>
        <v>2</v>
      </c>
      <c r="EZ33" s="52">
        <f t="shared" si="114"/>
        <v>1085</v>
      </c>
      <c r="FA33" s="62">
        <v>73</v>
      </c>
      <c r="FB33" s="62">
        <f t="shared" si="55"/>
        <v>11</v>
      </c>
      <c r="FC33" s="52">
        <f t="shared" si="115"/>
        <v>1054</v>
      </c>
      <c r="FD33" s="59">
        <v>62</v>
      </c>
      <c r="FE33" s="59">
        <f t="shared" si="56"/>
        <v>0</v>
      </c>
      <c r="FF33" s="52">
        <f t="shared" si="116"/>
        <v>1037</v>
      </c>
      <c r="FG33" s="50">
        <v>62</v>
      </c>
      <c r="FH33" s="52">
        <f t="shared" si="57"/>
        <v>10</v>
      </c>
      <c r="FI33" s="57">
        <f t="shared" si="117"/>
        <v>999</v>
      </c>
      <c r="FJ33" s="2">
        <v>52</v>
      </c>
      <c r="FK33" s="2">
        <f t="shared" si="3"/>
        <v>21</v>
      </c>
      <c r="FL33" s="2">
        <f t="shared" si="118"/>
        <v>933</v>
      </c>
      <c r="FM33" s="46">
        <v>31</v>
      </c>
      <c r="FN33" s="102">
        <f t="shared" si="58"/>
        <v>14</v>
      </c>
      <c r="FO33" s="102">
        <f t="shared" si="119"/>
        <v>881</v>
      </c>
      <c r="FP33" s="105">
        <v>17</v>
      </c>
      <c r="FQ33" s="105">
        <f t="shared" si="59"/>
        <v>3</v>
      </c>
      <c r="FR33" s="105">
        <f t="shared" si="120"/>
        <v>876</v>
      </c>
      <c r="FS33" s="106">
        <v>14</v>
      </c>
      <c r="FT33" s="106">
        <f t="shared" si="60"/>
        <v>1</v>
      </c>
      <c r="FU33" s="106">
        <f t="shared" si="121"/>
        <v>874</v>
      </c>
      <c r="FV33" s="107">
        <v>13</v>
      </c>
      <c r="FW33" s="33">
        <f>FV33-FY33 +FZ33</f>
        <v>10</v>
      </c>
      <c r="FX33" s="33">
        <f t="shared" si="122"/>
        <v>857</v>
      </c>
      <c r="FY33" s="108">
        <v>3</v>
      </c>
      <c r="FZ33" s="109"/>
      <c r="GA33" s="109"/>
      <c r="GB33" s="79"/>
      <c r="GC33" s="79"/>
      <c r="GD33" s="79"/>
      <c r="GE33" s="79"/>
      <c r="GF33" s="79"/>
      <c r="GH33">
        <v>870</v>
      </c>
      <c r="GI33">
        <f t="shared" si="125"/>
        <v>77</v>
      </c>
      <c r="GK33" s="121">
        <f t="shared" si="130"/>
        <v>73.142857142857139</v>
      </c>
      <c r="GM33" s="3">
        <f t="shared" si="62"/>
        <v>0</v>
      </c>
      <c r="GS33" s="3">
        <f t="shared" si="63"/>
        <v>90</v>
      </c>
      <c r="GT33" s="3">
        <f t="shared" si="126"/>
        <v>1155</v>
      </c>
      <c r="GU33" s="3">
        <f t="shared" si="64"/>
        <v>90</v>
      </c>
      <c r="GV33" s="3">
        <f t="shared" si="127"/>
        <v>1155</v>
      </c>
      <c r="GW33" s="3">
        <f t="shared" si="65"/>
        <v>90</v>
      </c>
      <c r="GX33" s="3">
        <f t="shared" si="128"/>
        <v>1155</v>
      </c>
      <c r="GY33" s="3">
        <f t="shared" si="66"/>
        <v>90</v>
      </c>
      <c r="GZ33" s="3">
        <f t="shared" si="129"/>
        <v>1155</v>
      </c>
    </row>
    <row r="34" spans="2:208">
      <c r="B34" s="7">
        <v>43932</v>
      </c>
      <c r="C34" s="141">
        <f t="shared" si="67"/>
        <v>1238</v>
      </c>
      <c r="D34" s="140">
        <v>100</v>
      </c>
      <c r="E34" s="141">
        <f t="shared" si="68"/>
        <v>1258</v>
      </c>
      <c r="F34">
        <v>0</v>
      </c>
      <c r="G34" s="140">
        <v>103</v>
      </c>
      <c r="H34" s="148">
        <f t="shared" si="69"/>
        <v>1258</v>
      </c>
      <c r="I34">
        <v>0</v>
      </c>
      <c r="J34" s="148">
        <f t="shared" si="5"/>
        <v>103</v>
      </c>
      <c r="K34" s="148">
        <f t="shared" si="70"/>
        <v>1258</v>
      </c>
      <c r="L34" s="3">
        <f t="shared" si="0"/>
        <v>0</v>
      </c>
      <c r="M34">
        <v>103</v>
      </c>
      <c r="N34" s="101"/>
      <c r="O34" s="52">
        <f t="shared" si="6"/>
        <v>1258</v>
      </c>
      <c r="P34">
        <v>103</v>
      </c>
      <c r="Q34" s="3">
        <f t="shared" si="1"/>
        <v>0</v>
      </c>
      <c r="R34" s="3">
        <f t="shared" si="71"/>
        <v>1258</v>
      </c>
      <c r="S34" s="172">
        <v>103</v>
      </c>
      <c r="T34" s="3">
        <f t="shared" si="7"/>
        <v>0</v>
      </c>
      <c r="U34" s="3">
        <f t="shared" si="72"/>
        <v>1258</v>
      </c>
      <c r="V34" s="173">
        <v>103</v>
      </c>
      <c r="W34" s="3">
        <f t="shared" si="8"/>
        <v>0</v>
      </c>
      <c r="X34" s="3">
        <f t="shared" si="73"/>
        <v>1258</v>
      </c>
      <c r="Y34" s="170">
        <v>103</v>
      </c>
      <c r="Z34" s="3">
        <f t="shared" si="9"/>
        <v>0</v>
      </c>
      <c r="AA34" s="3">
        <f t="shared" si="74"/>
        <v>1258</v>
      </c>
      <c r="AB34" s="171">
        <v>103</v>
      </c>
      <c r="AC34" s="3">
        <f t="shared" si="10"/>
        <v>0</v>
      </c>
      <c r="AD34" s="3">
        <f t="shared" si="75"/>
        <v>1258</v>
      </c>
      <c r="AE34" s="166">
        <v>103</v>
      </c>
      <c r="AF34" s="3">
        <f t="shared" si="11"/>
        <v>0</v>
      </c>
      <c r="AG34" s="3">
        <f t="shared" si="76"/>
        <v>1258</v>
      </c>
      <c r="AH34" s="165">
        <v>103</v>
      </c>
      <c r="AI34" s="3">
        <f t="shared" si="12"/>
        <v>0</v>
      </c>
      <c r="AJ34" s="3">
        <f t="shared" si="77"/>
        <v>1258</v>
      </c>
      <c r="AK34" s="164">
        <v>103</v>
      </c>
      <c r="AL34" s="3">
        <f t="shared" si="13"/>
        <v>0</v>
      </c>
      <c r="AM34" s="3">
        <f t="shared" si="78"/>
        <v>1258</v>
      </c>
      <c r="AN34" s="162">
        <v>103</v>
      </c>
      <c r="AO34" s="3">
        <f t="shared" si="14"/>
        <v>0</v>
      </c>
      <c r="AP34" s="3">
        <f t="shared" si="79"/>
        <v>1258</v>
      </c>
      <c r="AQ34" s="161">
        <v>103</v>
      </c>
      <c r="AR34" s="3">
        <f t="shared" si="15"/>
        <v>0</v>
      </c>
      <c r="AS34" s="3">
        <f t="shared" si="80"/>
        <v>1258</v>
      </c>
      <c r="AT34" s="160">
        <v>103</v>
      </c>
      <c r="AU34" s="3">
        <f t="shared" si="16"/>
        <v>0</v>
      </c>
      <c r="AV34" s="3">
        <f t="shared" si="81"/>
        <v>1258</v>
      </c>
      <c r="AW34" s="159">
        <v>103</v>
      </c>
      <c r="AX34" s="3">
        <f t="shared" si="17"/>
        <v>0</v>
      </c>
      <c r="AY34" s="3">
        <f t="shared" si="82"/>
        <v>1258</v>
      </c>
      <c r="AZ34" s="150">
        <v>103</v>
      </c>
      <c r="BA34" s="3">
        <f t="shared" si="18"/>
        <v>0</v>
      </c>
      <c r="BB34" s="3">
        <f t="shared" si="83"/>
        <v>1258</v>
      </c>
      <c r="BC34" s="149">
        <v>103</v>
      </c>
      <c r="BD34" s="3">
        <f t="shared" si="19"/>
        <v>0</v>
      </c>
      <c r="BE34" s="3">
        <f t="shared" si="84"/>
        <v>1258</v>
      </c>
      <c r="BF34" s="147">
        <v>103</v>
      </c>
      <c r="BG34" s="3">
        <f t="shared" si="20"/>
        <v>0</v>
      </c>
      <c r="BH34" s="3">
        <f t="shared" si="85"/>
        <v>1258</v>
      </c>
      <c r="BI34" s="146">
        <v>103</v>
      </c>
      <c r="BJ34" s="3">
        <f t="shared" si="21"/>
        <v>0</v>
      </c>
      <c r="BK34" s="3">
        <f t="shared" si="86"/>
        <v>1258</v>
      </c>
      <c r="BL34" s="145">
        <v>103</v>
      </c>
      <c r="BM34" s="3">
        <f t="shared" si="22"/>
        <v>0</v>
      </c>
      <c r="BN34" s="3">
        <f t="shared" si="87"/>
        <v>1258</v>
      </c>
      <c r="BO34" s="144">
        <v>103</v>
      </c>
      <c r="BP34" s="3">
        <f t="shared" si="23"/>
        <v>0</v>
      </c>
      <c r="BQ34" s="79">
        <f t="shared" si="88"/>
        <v>1258</v>
      </c>
      <c r="BR34" s="142">
        <v>103</v>
      </c>
      <c r="BS34" s="3">
        <f t="shared" si="24"/>
        <v>0</v>
      </c>
      <c r="BT34" s="3">
        <f t="shared" si="89"/>
        <v>1258</v>
      </c>
      <c r="BU34" s="132">
        <v>103</v>
      </c>
      <c r="BV34" s="154">
        <f t="shared" si="25"/>
        <v>0</v>
      </c>
      <c r="BW34" s="57">
        <f t="shared" si="90"/>
        <v>1258</v>
      </c>
      <c r="BX34" s="129">
        <v>103</v>
      </c>
      <c r="BY34" s="52">
        <f t="shared" si="26"/>
        <v>0</v>
      </c>
      <c r="BZ34" s="57">
        <f t="shared" si="91"/>
        <v>1258</v>
      </c>
      <c r="CA34" s="128">
        <v>103</v>
      </c>
      <c r="CB34" s="57">
        <f t="shared" si="27"/>
        <v>0</v>
      </c>
      <c r="CC34" s="52">
        <f t="shared" si="28"/>
        <v>1258</v>
      </c>
      <c r="CD34" s="123">
        <v>103</v>
      </c>
      <c r="CE34" s="57">
        <f t="shared" si="29"/>
        <v>0</v>
      </c>
      <c r="CF34" s="57">
        <f t="shared" si="92"/>
        <v>1258</v>
      </c>
      <c r="CG34" s="122">
        <v>103</v>
      </c>
      <c r="CH34" s="52">
        <f t="shared" si="30"/>
        <v>0</v>
      </c>
      <c r="CI34" s="52">
        <f t="shared" si="93"/>
        <v>1260</v>
      </c>
      <c r="CJ34" s="119">
        <v>103</v>
      </c>
      <c r="CK34" s="57">
        <f t="shared" si="31"/>
        <v>0</v>
      </c>
      <c r="CL34" s="57">
        <f t="shared" si="94"/>
        <v>1260</v>
      </c>
      <c r="CM34" s="118">
        <v>103</v>
      </c>
      <c r="CN34" s="57">
        <f t="shared" si="32"/>
        <v>0</v>
      </c>
      <c r="CO34" s="57">
        <f t="shared" si="33"/>
        <v>1260</v>
      </c>
      <c r="CP34" s="117">
        <v>103</v>
      </c>
      <c r="CQ34" s="57">
        <f t="shared" si="34"/>
        <v>0</v>
      </c>
      <c r="CR34" s="57">
        <f t="shared" si="95"/>
        <v>1260</v>
      </c>
      <c r="CS34" s="116">
        <v>103</v>
      </c>
      <c r="CT34" s="52">
        <f t="shared" si="35"/>
        <v>0</v>
      </c>
      <c r="CU34" s="52">
        <f t="shared" si="96"/>
        <v>1260</v>
      </c>
      <c r="CV34" s="115">
        <v>103</v>
      </c>
      <c r="CW34" s="52">
        <f t="shared" si="36"/>
        <v>0</v>
      </c>
      <c r="CX34" s="57">
        <f t="shared" si="97"/>
        <v>1260</v>
      </c>
      <c r="CY34" s="114">
        <v>103</v>
      </c>
      <c r="CZ34" s="57">
        <f t="shared" si="37"/>
        <v>0</v>
      </c>
      <c r="DA34" s="52">
        <f t="shared" si="98"/>
        <v>1259</v>
      </c>
      <c r="DB34" s="113">
        <v>103</v>
      </c>
      <c r="DC34" s="52">
        <f t="shared" si="38"/>
        <v>1</v>
      </c>
      <c r="DD34" s="57">
        <f t="shared" si="99"/>
        <v>1260</v>
      </c>
      <c r="DE34" s="104">
        <v>102</v>
      </c>
      <c r="DF34" s="57">
        <f t="shared" si="39"/>
        <v>0</v>
      </c>
      <c r="DG34" s="57">
        <f t="shared" si="100"/>
        <v>1258</v>
      </c>
      <c r="DH34" s="97">
        <v>102</v>
      </c>
      <c r="DI34" s="57">
        <f t="shared" si="40"/>
        <v>0</v>
      </c>
      <c r="DJ34" s="52">
        <f t="shared" si="101"/>
        <v>1258</v>
      </c>
      <c r="DK34" s="96">
        <v>102</v>
      </c>
      <c r="DL34" s="52">
        <f t="shared" si="41"/>
        <v>0</v>
      </c>
      <c r="DM34" s="52">
        <f t="shared" si="102"/>
        <v>1260</v>
      </c>
      <c r="DN34" s="95">
        <v>102</v>
      </c>
      <c r="DO34" s="52">
        <f t="shared" si="42"/>
        <v>1</v>
      </c>
      <c r="DP34" s="52">
        <f t="shared" si="103"/>
        <v>1258</v>
      </c>
      <c r="DQ34" s="94">
        <v>101</v>
      </c>
      <c r="DR34" s="52">
        <f t="shared" si="43"/>
        <v>0</v>
      </c>
      <c r="DS34" s="52">
        <f t="shared" si="104"/>
        <v>1258</v>
      </c>
      <c r="DT34" s="87">
        <v>101</v>
      </c>
      <c r="DU34" s="57">
        <f t="shared" si="44"/>
        <v>1</v>
      </c>
      <c r="DV34" s="57">
        <f t="shared" si="105"/>
        <v>1258</v>
      </c>
      <c r="DW34" s="86">
        <v>100</v>
      </c>
      <c r="DX34" s="52">
        <f t="shared" si="45"/>
        <v>1</v>
      </c>
      <c r="DY34" s="52">
        <f t="shared" si="106"/>
        <v>1254</v>
      </c>
      <c r="DZ34" s="85">
        <v>99</v>
      </c>
      <c r="EA34" s="52">
        <f t="shared" si="46"/>
        <v>0</v>
      </c>
      <c r="EB34" s="57">
        <f t="shared" si="107"/>
        <v>1248</v>
      </c>
      <c r="EC34" s="84">
        <v>99</v>
      </c>
      <c r="ED34" s="57">
        <f t="shared" si="47"/>
        <v>-1</v>
      </c>
      <c r="EE34" s="57">
        <f t="shared" si="48"/>
        <v>1246</v>
      </c>
      <c r="EF34" s="81">
        <v>100</v>
      </c>
      <c r="EG34" s="52">
        <f t="shared" si="2"/>
        <v>2</v>
      </c>
      <c r="EH34" s="57">
        <f t="shared" si="108"/>
        <v>1243</v>
      </c>
      <c r="EI34" s="83">
        <v>98</v>
      </c>
      <c r="EJ34" s="52">
        <f t="shared" si="49"/>
        <v>2</v>
      </c>
      <c r="EK34" s="57">
        <f t="shared" si="109"/>
        <v>1241</v>
      </c>
      <c r="EL34" s="74">
        <v>96</v>
      </c>
      <c r="EM34" s="52">
        <f t="shared" si="50"/>
        <v>3</v>
      </c>
      <c r="EN34" s="57">
        <f t="shared" si="110"/>
        <v>1230</v>
      </c>
      <c r="EO34" s="70">
        <v>93</v>
      </c>
      <c r="EP34" s="57">
        <f t="shared" si="51"/>
        <v>9</v>
      </c>
      <c r="EQ34" s="57">
        <f t="shared" si="111"/>
        <v>1199</v>
      </c>
      <c r="ER34" s="67">
        <v>84</v>
      </c>
      <c r="ES34" s="57">
        <f t="shared" si="52"/>
        <v>10</v>
      </c>
      <c r="ET34" s="57">
        <f t="shared" si="112"/>
        <v>1170</v>
      </c>
      <c r="EU34" s="64">
        <v>74</v>
      </c>
      <c r="EV34" s="64">
        <f t="shared" si="53"/>
        <v>0</v>
      </c>
      <c r="EW34" s="57">
        <f t="shared" si="113"/>
        <v>1169</v>
      </c>
      <c r="EX34" s="63">
        <v>74</v>
      </c>
      <c r="EY34" s="63">
        <f t="shared" si="54"/>
        <v>1</v>
      </c>
      <c r="EZ34" s="52">
        <f t="shared" si="114"/>
        <v>1158</v>
      </c>
      <c r="FA34" s="62">
        <v>73</v>
      </c>
      <c r="FB34" s="62">
        <f t="shared" si="55"/>
        <v>10</v>
      </c>
      <c r="FC34" s="52">
        <f t="shared" si="115"/>
        <v>1117</v>
      </c>
      <c r="FD34" s="59">
        <v>63</v>
      </c>
      <c r="FE34" s="59">
        <f t="shared" si="56"/>
        <v>2</v>
      </c>
      <c r="FF34" s="52">
        <f t="shared" si="116"/>
        <v>1098</v>
      </c>
      <c r="FG34" s="50">
        <v>61</v>
      </c>
      <c r="FH34" s="52">
        <f t="shared" si="57"/>
        <v>11</v>
      </c>
      <c r="FI34" s="57">
        <f t="shared" si="117"/>
        <v>1049</v>
      </c>
      <c r="FJ34" s="2">
        <v>50</v>
      </c>
      <c r="FK34" s="2">
        <f t="shared" si="3"/>
        <v>24</v>
      </c>
      <c r="FL34" s="2">
        <f t="shared" si="118"/>
        <v>959</v>
      </c>
      <c r="FM34" s="46">
        <v>26</v>
      </c>
      <c r="FN34" s="102">
        <f t="shared" si="58"/>
        <v>12</v>
      </c>
      <c r="FO34" s="102">
        <f t="shared" si="119"/>
        <v>895</v>
      </c>
      <c r="FP34" s="105">
        <v>14</v>
      </c>
      <c r="FQ34" s="105">
        <f t="shared" si="59"/>
        <v>6</v>
      </c>
      <c r="FR34" s="105">
        <f t="shared" si="120"/>
        <v>884</v>
      </c>
      <c r="FS34" s="106">
        <v>8</v>
      </c>
      <c r="FT34" s="106">
        <f t="shared" si="60"/>
        <v>8</v>
      </c>
      <c r="FU34" s="106"/>
      <c r="FV34" s="20">
        <v>0</v>
      </c>
      <c r="FW34" s="33"/>
      <c r="FX34" s="33"/>
      <c r="FY34" s="108"/>
      <c r="FZ34" s="109"/>
      <c r="GA34" s="109"/>
      <c r="GB34" s="79"/>
      <c r="GC34" s="79"/>
      <c r="GD34" s="79"/>
      <c r="GE34" s="79"/>
      <c r="GF34" s="79"/>
      <c r="GH34">
        <v>887</v>
      </c>
      <c r="GI34">
        <f t="shared" si="125"/>
        <v>17</v>
      </c>
      <c r="GK34" s="121">
        <f t="shared" si="130"/>
        <v>73.428571428571431</v>
      </c>
      <c r="GM34" s="3">
        <f t="shared" si="62"/>
        <v>0</v>
      </c>
      <c r="GS34" s="3">
        <f t="shared" si="63"/>
        <v>103</v>
      </c>
      <c r="GT34" s="3">
        <f t="shared" si="126"/>
        <v>1258</v>
      </c>
      <c r="GU34" s="3">
        <f t="shared" si="64"/>
        <v>103</v>
      </c>
      <c r="GV34" s="3">
        <f t="shared" si="127"/>
        <v>1258</v>
      </c>
      <c r="GW34" s="3">
        <f t="shared" si="65"/>
        <v>103</v>
      </c>
      <c r="GX34" s="3">
        <f t="shared" si="128"/>
        <v>1258</v>
      </c>
      <c r="GY34" s="3">
        <f t="shared" si="66"/>
        <v>103</v>
      </c>
      <c r="GZ34" s="3">
        <f t="shared" si="129"/>
        <v>1258</v>
      </c>
    </row>
    <row r="35" spans="2:208">
      <c r="B35" s="7">
        <v>43933</v>
      </c>
      <c r="C35" s="141">
        <f t="shared" si="67"/>
        <v>1342</v>
      </c>
      <c r="D35" s="140">
        <v>104</v>
      </c>
      <c r="E35" s="141">
        <f t="shared" si="68"/>
        <v>1355</v>
      </c>
      <c r="F35">
        <v>0</v>
      </c>
      <c r="G35" s="140">
        <v>97</v>
      </c>
      <c r="H35" s="148">
        <f t="shared" si="69"/>
        <v>1355</v>
      </c>
      <c r="I35">
        <v>0</v>
      </c>
      <c r="J35" s="148">
        <f t="shared" si="5"/>
        <v>97</v>
      </c>
      <c r="K35" s="148">
        <f t="shared" si="70"/>
        <v>1355</v>
      </c>
      <c r="L35" s="3">
        <f t="shared" ref="L35:L66" si="132">M35-BC35</f>
        <v>0</v>
      </c>
      <c r="M35">
        <v>97</v>
      </c>
      <c r="N35" s="101"/>
      <c r="O35" s="52">
        <f t="shared" si="6"/>
        <v>1355</v>
      </c>
      <c r="P35">
        <v>97</v>
      </c>
      <c r="Q35" s="3">
        <f t="shared" ref="Q35:Q66" si="133">P35-BX35</f>
        <v>0</v>
      </c>
      <c r="R35" s="3">
        <f t="shared" si="71"/>
        <v>1355</v>
      </c>
      <c r="S35" s="172">
        <v>97</v>
      </c>
      <c r="T35" s="3">
        <f t="shared" si="7"/>
        <v>0</v>
      </c>
      <c r="U35" s="3">
        <f t="shared" si="72"/>
        <v>1355</v>
      </c>
      <c r="V35" s="173">
        <v>97</v>
      </c>
      <c r="W35" s="3">
        <f t="shared" si="8"/>
        <v>0</v>
      </c>
      <c r="X35" s="3">
        <f t="shared" si="73"/>
        <v>1355</v>
      </c>
      <c r="Y35" s="170">
        <v>97</v>
      </c>
      <c r="Z35" s="3">
        <f t="shared" si="9"/>
        <v>0</v>
      </c>
      <c r="AA35" s="3">
        <f t="shared" si="74"/>
        <v>1355</v>
      </c>
      <c r="AB35" s="171">
        <v>97</v>
      </c>
      <c r="AC35" s="3">
        <f t="shared" si="10"/>
        <v>0</v>
      </c>
      <c r="AD35" s="3">
        <f t="shared" si="75"/>
        <v>1355</v>
      </c>
      <c r="AE35" s="166">
        <v>97</v>
      </c>
      <c r="AF35" s="3">
        <f t="shared" si="11"/>
        <v>0</v>
      </c>
      <c r="AG35" s="3">
        <f t="shared" si="76"/>
        <v>1355</v>
      </c>
      <c r="AH35" s="165">
        <v>97</v>
      </c>
      <c r="AI35" s="3">
        <f t="shared" si="12"/>
        <v>0</v>
      </c>
      <c r="AJ35" s="3">
        <f t="shared" si="77"/>
        <v>1355</v>
      </c>
      <c r="AK35" s="164">
        <v>97</v>
      </c>
      <c r="AL35" s="3">
        <f t="shared" si="13"/>
        <v>0</v>
      </c>
      <c r="AM35" s="3">
        <f t="shared" si="78"/>
        <v>1355</v>
      </c>
      <c r="AN35" s="162">
        <v>97</v>
      </c>
      <c r="AO35" s="3">
        <f t="shared" si="14"/>
        <v>0</v>
      </c>
      <c r="AP35" s="3">
        <f t="shared" si="79"/>
        <v>1355</v>
      </c>
      <c r="AQ35" s="161">
        <v>97</v>
      </c>
      <c r="AR35" s="3">
        <f t="shared" si="15"/>
        <v>0</v>
      </c>
      <c r="AS35" s="3">
        <f t="shared" si="80"/>
        <v>1355</v>
      </c>
      <c r="AT35" s="160">
        <v>97</v>
      </c>
      <c r="AU35" s="3">
        <f t="shared" si="16"/>
        <v>0</v>
      </c>
      <c r="AV35" s="3">
        <f t="shared" si="81"/>
        <v>1355</v>
      </c>
      <c r="AW35" s="159">
        <v>97</v>
      </c>
      <c r="AX35" s="3">
        <f t="shared" si="17"/>
        <v>0</v>
      </c>
      <c r="AY35" s="3">
        <f t="shared" si="82"/>
        <v>1355</v>
      </c>
      <c r="AZ35" s="150">
        <v>97</v>
      </c>
      <c r="BA35" s="3">
        <f t="shared" si="18"/>
        <v>0</v>
      </c>
      <c r="BB35" s="3">
        <f t="shared" si="83"/>
        <v>1355</v>
      </c>
      <c r="BC35" s="149">
        <v>97</v>
      </c>
      <c r="BD35" s="3">
        <f t="shared" si="19"/>
        <v>0</v>
      </c>
      <c r="BE35" s="3">
        <f t="shared" si="84"/>
        <v>1355</v>
      </c>
      <c r="BF35" s="147">
        <v>97</v>
      </c>
      <c r="BG35" s="3">
        <f t="shared" si="20"/>
        <v>0</v>
      </c>
      <c r="BH35" s="3">
        <f t="shared" si="85"/>
        <v>1355</v>
      </c>
      <c r="BI35" s="146">
        <v>97</v>
      </c>
      <c r="BJ35" s="3">
        <f t="shared" si="21"/>
        <v>0</v>
      </c>
      <c r="BK35" s="3">
        <f t="shared" si="86"/>
        <v>1355</v>
      </c>
      <c r="BL35" s="145">
        <v>97</v>
      </c>
      <c r="BM35" s="3">
        <f t="shared" si="22"/>
        <v>0</v>
      </c>
      <c r="BN35" s="3">
        <f t="shared" si="87"/>
        <v>1355</v>
      </c>
      <c r="BO35" s="144">
        <v>97</v>
      </c>
      <c r="BP35" s="3">
        <f t="shared" si="23"/>
        <v>0</v>
      </c>
      <c r="BQ35" s="79">
        <f t="shared" si="88"/>
        <v>1355</v>
      </c>
      <c r="BR35" s="142">
        <v>97</v>
      </c>
      <c r="BS35" s="3">
        <f t="shared" si="24"/>
        <v>0</v>
      </c>
      <c r="BT35" s="3">
        <f t="shared" si="89"/>
        <v>1355</v>
      </c>
      <c r="BU35" s="132">
        <v>97</v>
      </c>
      <c r="BV35" s="154">
        <f t="shared" si="25"/>
        <v>0</v>
      </c>
      <c r="BW35" s="57">
        <f t="shared" si="90"/>
        <v>1355</v>
      </c>
      <c r="BX35" s="129">
        <v>97</v>
      </c>
      <c r="BY35" s="52">
        <f t="shared" si="26"/>
        <v>0</v>
      </c>
      <c r="BZ35" s="57">
        <f t="shared" si="91"/>
        <v>1355</v>
      </c>
      <c r="CA35" s="128">
        <v>97</v>
      </c>
      <c r="CB35" s="57">
        <f t="shared" si="27"/>
        <v>0</v>
      </c>
      <c r="CC35" s="52">
        <f t="shared" si="28"/>
        <v>1355</v>
      </c>
      <c r="CD35" s="123">
        <v>97</v>
      </c>
      <c r="CE35" s="57">
        <f t="shared" si="29"/>
        <v>0</v>
      </c>
      <c r="CF35" s="57">
        <f t="shared" si="92"/>
        <v>1355</v>
      </c>
      <c r="CG35" s="122">
        <v>97</v>
      </c>
      <c r="CH35" s="52">
        <f t="shared" si="30"/>
        <v>0</v>
      </c>
      <c r="CI35" s="52">
        <f t="shared" si="93"/>
        <v>1357</v>
      </c>
      <c r="CJ35" s="119">
        <v>97</v>
      </c>
      <c r="CK35" s="57">
        <f t="shared" si="31"/>
        <v>0</v>
      </c>
      <c r="CL35" s="57">
        <f t="shared" si="94"/>
        <v>1357</v>
      </c>
      <c r="CM35" s="118">
        <v>97</v>
      </c>
      <c r="CN35" s="57">
        <f t="shared" si="32"/>
        <v>0</v>
      </c>
      <c r="CO35" s="57">
        <f t="shared" si="33"/>
        <v>1357</v>
      </c>
      <c r="CP35" s="117">
        <v>97</v>
      </c>
      <c r="CQ35" s="57">
        <f t="shared" si="34"/>
        <v>0</v>
      </c>
      <c r="CR35" s="57">
        <f t="shared" si="95"/>
        <v>1357</v>
      </c>
      <c r="CS35" s="116">
        <v>97</v>
      </c>
      <c r="CT35" s="52">
        <f t="shared" si="35"/>
        <v>0</v>
      </c>
      <c r="CU35" s="52">
        <f t="shared" si="96"/>
        <v>1357</v>
      </c>
      <c r="CV35" s="115">
        <v>97</v>
      </c>
      <c r="CW35" s="52">
        <f t="shared" si="36"/>
        <v>0</v>
      </c>
      <c r="CX35" s="57">
        <f t="shared" si="97"/>
        <v>1357</v>
      </c>
      <c r="CY35" s="114">
        <v>97</v>
      </c>
      <c r="CZ35" s="57">
        <f t="shared" si="37"/>
        <v>0</v>
      </c>
      <c r="DA35" s="52">
        <f t="shared" si="98"/>
        <v>1356</v>
      </c>
      <c r="DB35" s="113">
        <v>97</v>
      </c>
      <c r="DC35" s="52">
        <f t="shared" si="38"/>
        <v>1</v>
      </c>
      <c r="DD35" s="57">
        <f t="shared" si="99"/>
        <v>1356</v>
      </c>
      <c r="DE35" s="104">
        <v>96</v>
      </c>
      <c r="DF35" s="57">
        <f t="shared" si="39"/>
        <v>0</v>
      </c>
      <c r="DG35" s="57">
        <f t="shared" si="100"/>
        <v>1354</v>
      </c>
      <c r="DH35" s="97">
        <v>96</v>
      </c>
      <c r="DI35" s="57">
        <f t="shared" si="40"/>
        <v>-2</v>
      </c>
      <c r="DJ35" s="52">
        <f t="shared" si="101"/>
        <v>1356</v>
      </c>
      <c r="DK35" s="96">
        <v>98</v>
      </c>
      <c r="DL35" s="52">
        <f t="shared" si="41"/>
        <v>1</v>
      </c>
      <c r="DM35" s="52">
        <f t="shared" si="102"/>
        <v>1357</v>
      </c>
      <c r="DN35" s="95">
        <v>97</v>
      </c>
      <c r="DO35" s="52">
        <f t="shared" si="42"/>
        <v>-1</v>
      </c>
      <c r="DP35" s="52">
        <f t="shared" si="103"/>
        <v>1356</v>
      </c>
      <c r="DQ35" s="94">
        <v>98</v>
      </c>
      <c r="DR35" s="52">
        <f t="shared" si="43"/>
        <v>0</v>
      </c>
      <c r="DS35" s="52">
        <f t="shared" si="104"/>
        <v>1356</v>
      </c>
      <c r="DT35" s="87">
        <v>98</v>
      </c>
      <c r="DU35" s="57">
        <f t="shared" si="44"/>
        <v>0</v>
      </c>
      <c r="DV35" s="57">
        <f t="shared" si="105"/>
        <v>1356</v>
      </c>
      <c r="DW35" s="86">
        <v>98</v>
      </c>
      <c r="DX35" s="52">
        <f t="shared" si="45"/>
        <v>0</v>
      </c>
      <c r="DY35" s="52">
        <f t="shared" si="106"/>
        <v>1352</v>
      </c>
      <c r="DZ35" s="85">
        <v>98</v>
      </c>
      <c r="EA35" s="52">
        <f t="shared" si="46"/>
        <v>1</v>
      </c>
      <c r="EB35" s="57">
        <f t="shared" si="107"/>
        <v>1345</v>
      </c>
      <c r="EC35" s="84">
        <v>97</v>
      </c>
      <c r="ED35" s="57">
        <f t="shared" si="47"/>
        <v>0</v>
      </c>
      <c r="EE35" s="57">
        <f t="shared" si="48"/>
        <v>1343</v>
      </c>
      <c r="EF35" s="81">
        <v>97</v>
      </c>
      <c r="EG35" s="52">
        <f t="shared" si="2"/>
        <v>0</v>
      </c>
      <c r="EH35" s="57">
        <f t="shared" si="108"/>
        <v>1340</v>
      </c>
      <c r="EI35" s="83">
        <v>97</v>
      </c>
      <c r="EJ35" s="52">
        <f t="shared" si="49"/>
        <v>2</v>
      </c>
      <c r="EK35" s="57">
        <f t="shared" si="109"/>
        <v>1336</v>
      </c>
      <c r="EL35" s="74">
        <v>95</v>
      </c>
      <c r="EM35" s="52">
        <f t="shared" si="50"/>
        <v>1</v>
      </c>
      <c r="EN35" s="57">
        <f t="shared" si="110"/>
        <v>1324</v>
      </c>
      <c r="EO35" s="70">
        <v>94</v>
      </c>
      <c r="EP35" s="57">
        <f t="shared" si="51"/>
        <v>8</v>
      </c>
      <c r="EQ35" s="57">
        <f t="shared" si="111"/>
        <v>1285</v>
      </c>
      <c r="ER35" s="67">
        <v>86</v>
      </c>
      <c r="ES35" s="57">
        <f t="shared" si="52"/>
        <v>7</v>
      </c>
      <c r="ET35" s="57">
        <f t="shared" si="112"/>
        <v>1249</v>
      </c>
      <c r="EU35" s="64">
        <v>79</v>
      </c>
      <c r="EV35" s="64">
        <f t="shared" si="53"/>
        <v>0</v>
      </c>
      <c r="EW35" s="57">
        <f t="shared" si="113"/>
        <v>1248</v>
      </c>
      <c r="EX35" s="63">
        <v>79</v>
      </c>
      <c r="EY35" s="63">
        <f t="shared" si="54"/>
        <v>3</v>
      </c>
      <c r="EZ35" s="52">
        <f t="shared" si="114"/>
        <v>1234</v>
      </c>
      <c r="FA35" s="62">
        <v>76</v>
      </c>
      <c r="FB35" s="62">
        <f t="shared" si="55"/>
        <v>9</v>
      </c>
      <c r="FC35" s="52">
        <f t="shared" si="115"/>
        <v>1184</v>
      </c>
      <c r="FD35" s="59">
        <v>67</v>
      </c>
      <c r="FE35" s="59">
        <f t="shared" si="56"/>
        <v>5</v>
      </c>
      <c r="FF35" s="52">
        <f t="shared" si="116"/>
        <v>1160</v>
      </c>
      <c r="FG35" s="50">
        <v>62</v>
      </c>
      <c r="FH35" s="52">
        <f t="shared" si="57"/>
        <v>8</v>
      </c>
      <c r="FI35" s="57">
        <f t="shared" si="117"/>
        <v>1103</v>
      </c>
      <c r="FJ35" s="2">
        <v>54</v>
      </c>
      <c r="FK35" s="2">
        <f t="shared" si="3"/>
        <v>21</v>
      </c>
      <c r="FL35" s="2">
        <f t="shared" si="118"/>
        <v>992</v>
      </c>
      <c r="FM35" s="46">
        <v>33</v>
      </c>
      <c r="FN35" s="102">
        <f t="shared" si="58"/>
        <v>24</v>
      </c>
      <c r="FO35" s="102">
        <f t="shared" si="119"/>
        <v>904</v>
      </c>
      <c r="FP35" s="105">
        <v>9</v>
      </c>
      <c r="FQ35" s="105">
        <f t="shared" si="59"/>
        <v>7</v>
      </c>
      <c r="FR35" s="105">
        <f t="shared" si="120"/>
        <v>886</v>
      </c>
      <c r="FS35" s="106">
        <v>2</v>
      </c>
      <c r="FT35" s="106"/>
      <c r="FU35" s="106"/>
      <c r="FV35" s="51"/>
      <c r="FW35" s="33"/>
      <c r="FX35" s="33"/>
      <c r="FY35" s="108"/>
      <c r="FZ35" s="109"/>
      <c r="GA35" s="109"/>
      <c r="GB35" s="79"/>
      <c r="GC35" s="79"/>
      <c r="GD35" s="79"/>
      <c r="GE35" s="79"/>
      <c r="GF35" s="79"/>
      <c r="GH35">
        <v>899</v>
      </c>
      <c r="GI35">
        <f t="shared" si="125"/>
        <v>12</v>
      </c>
      <c r="GK35" s="121">
        <f t="shared" si="130"/>
        <v>71.142857142857139</v>
      </c>
      <c r="GM35" s="3">
        <f t="shared" si="62"/>
        <v>0</v>
      </c>
      <c r="GS35" s="3">
        <f t="shared" si="63"/>
        <v>97</v>
      </c>
      <c r="GT35" s="3">
        <f t="shared" si="126"/>
        <v>1355</v>
      </c>
      <c r="GU35" s="3">
        <f t="shared" si="64"/>
        <v>97</v>
      </c>
      <c r="GV35" s="3">
        <f t="shared" si="127"/>
        <v>1355</v>
      </c>
      <c r="GW35" s="3">
        <f t="shared" si="65"/>
        <v>97</v>
      </c>
      <c r="GX35" s="3">
        <f t="shared" si="128"/>
        <v>1355</v>
      </c>
      <c r="GY35" s="3">
        <f t="shared" si="66"/>
        <v>97</v>
      </c>
      <c r="GZ35" s="3">
        <f t="shared" si="129"/>
        <v>1355</v>
      </c>
    </row>
    <row r="36" spans="2:208">
      <c r="B36" s="7">
        <v>43934</v>
      </c>
      <c r="C36" s="141">
        <f t="shared" si="67"/>
        <v>1436</v>
      </c>
      <c r="D36" s="140">
        <v>94</v>
      </c>
      <c r="E36" s="141">
        <f t="shared" si="68"/>
        <v>1440</v>
      </c>
      <c r="F36">
        <v>0</v>
      </c>
      <c r="G36" s="140">
        <v>85</v>
      </c>
      <c r="H36" s="148">
        <f t="shared" si="69"/>
        <v>1440</v>
      </c>
      <c r="I36">
        <v>0</v>
      </c>
      <c r="J36" s="148">
        <f t="shared" si="5"/>
        <v>85</v>
      </c>
      <c r="K36" s="148">
        <f t="shared" si="70"/>
        <v>1441</v>
      </c>
      <c r="L36" s="3">
        <f t="shared" si="132"/>
        <v>0</v>
      </c>
      <c r="M36">
        <v>86</v>
      </c>
      <c r="N36" s="101"/>
      <c r="O36" s="52">
        <f t="shared" ref="O36:O67" si="134">O35+P36</f>
        <v>1441</v>
      </c>
      <c r="P36">
        <v>86</v>
      </c>
      <c r="Q36" s="3">
        <f t="shared" si="133"/>
        <v>0</v>
      </c>
      <c r="R36" s="3">
        <f t="shared" si="71"/>
        <v>1440</v>
      </c>
      <c r="S36" s="172">
        <v>85</v>
      </c>
      <c r="T36" s="3">
        <f t="shared" si="7"/>
        <v>0</v>
      </c>
      <c r="U36" s="3">
        <f t="shared" si="72"/>
        <v>1440</v>
      </c>
      <c r="V36" s="173">
        <v>85</v>
      </c>
      <c r="W36" s="3">
        <f t="shared" si="8"/>
        <v>0</v>
      </c>
      <c r="X36" s="3">
        <f t="shared" si="73"/>
        <v>1440</v>
      </c>
      <c r="Y36" s="170">
        <v>85</v>
      </c>
      <c r="Z36" s="3">
        <f t="shared" si="9"/>
        <v>0</v>
      </c>
      <c r="AA36" s="3">
        <f t="shared" si="74"/>
        <v>1440</v>
      </c>
      <c r="AB36" s="171">
        <v>85</v>
      </c>
      <c r="AC36" s="3">
        <f t="shared" si="10"/>
        <v>0</v>
      </c>
      <c r="AD36" s="3">
        <f t="shared" si="75"/>
        <v>1440</v>
      </c>
      <c r="AE36" s="166">
        <v>85</v>
      </c>
      <c r="AF36" s="3">
        <f t="shared" si="11"/>
        <v>0</v>
      </c>
      <c r="AG36" s="3">
        <f t="shared" si="76"/>
        <v>1440</v>
      </c>
      <c r="AH36" s="165">
        <v>85</v>
      </c>
      <c r="AI36" s="3">
        <f t="shared" si="12"/>
        <v>0</v>
      </c>
      <c r="AJ36" s="3">
        <f t="shared" si="77"/>
        <v>1440</v>
      </c>
      <c r="AK36" s="164">
        <v>85</v>
      </c>
      <c r="AL36" s="3">
        <f t="shared" si="13"/>
        <v>0</v>
      </c>
      <c r="AM36" s="3">
        <f t="shared" si="78"/>
        <v>1440</v>
      </c>
      <c r="AN36" s="162">
        <v>85</v>
      </c>
      <c r="AO36" s="3">
        <f t="shared" si="14"/>
        <v>0</v>
      </c>
      <c r="AP36" s="3">
        <f t="shared" si="79"/>
        <v>1440</v>
      </c>
      <c r="AQ36" s="161">
        <v>85</v>
      </c>
      <c r="AR36" s="3">
        <f t="shared" si="15"/>
        <v>0</v>
      </c>
      <c r="AS36" s="3">
        <f t="shared" si="80"/>
        <v>1440</v>
      </c>
      <c r="AT36" s="160">
        <v>85</v>
      </c>
      <c r="AU36" s="3">
        <f t="shared" si="16"/>
        <v>0</v>
      </c>
      <c r="AV36" s="3">
        <f t="shared" si="81"/>
        <v>1440</v>
      </c>
      <c r="AW36" s="159">
        <v>85</v>
      </c>
      <c r="AX36" s="3">
        <f t="shared" si="17"/>
        <v>-1</v>
      </c>
      <c r="AY36" s="3">
        <f t="shared" si="82"/>
        <v>1441</v>
      </c>
      <c r="AZ36" s="150">
        <v>86</v>
      </c>
      <c r="BA36" s="3">
        <f t="shared" si="18"/>
        <v>0</v>
      </c>
      <c r="BB36" s="3">
        <f t="shared" si="83"/>
        <v>1441</v>
      </c>
      <c r="BC36" s="149">
        <v>86</v>
      </c>
      <c r="BD36" s="3">
        <f t="shared" si="19"/>
        <v>0</v>
      </c>
      <c r="BE36" s="3">
        <f t="shared" si="84"/>
        <v>1441</v>
      </c>
      <c r="BF36" s="147">
        <v>86</v>
      </c>
      <c r="BG36" s="3">
        <f t="shared" si="20"/>
        <v>0</v>
      </c>
      <c r="BH36" s="3">
        <f t="shared" si="85"/>
        <v>1441</v>
      </c>
      <c r="BI36" s="146">
        <v>86</v>
      </c>
      <c r="BJ36" s="3">
        <f t="shared" si="21"/>
        <v>0</v>
      </c>
      <c r="BK36" s="3">
        <f t="shared" si="86"/>
        <v>1441</v>
      </c>
      <c r="BL36" s="145">
        <v>86</v>
      </c>
      <c r="BM36" s="3">
        <f t="shared" si="22"/>
        <v>0</v>
      </c>
      <c r="BN36" s="3">
        <f t="shared" si="87"/>
        <v>1441</v>
      </c>
      <c r="BO36" s="144">
        <v>86</v>
      </c>
      <c r="BP36" s="3">
        <f t="shared" si="23"/>
        <v>0</v>
      </c>
      <c r="BQ36" s="79">
        <f t="shared" si="88"/>
        <v>1441</v>
      </c>
      <c r="BR36" s="142">
        <v>86</v>
      </c>
      <c r="BS36" s="3">
        <f t="shared" si="24"/>
        <v>0</v>
      </c>
      <c r="BT36" s="3">
        <f t="shared" si="89"/>
        <v>1441</v>
      </c>
      <c r="BU36" s="132">
        <v>86</v>
      </c>
      <c r="BV36" s="154">
        <f t="shared" si="25"/>
        <v>0</v>
      </c>
      <c r="BW36" s="57">
        <f t="shared" si="90"/>
        <v>1441</v>
      </c>
      <c r="BX36" s="129">
        <v>86</v>
      </c>
      <c r="BY36" s="52">
        <f t="shared" si="26"/>
        <v>0</v>
      </c>
      <c r="BZ36" s="57">
        <f t="shared" si="91"/>
        <v>1441</v>
      </c>
      <c r="CA36" s="128">
        <v>86</v>
      </c>
      <c r="CB36" s="57">
        <f t="shared" si="27"/>
        <v>0</v>
      </c>
      <c r="CC36" s="52">
        <f t="shared" ref="CC36:CC67" si="135">CC35+CD36</f>
        <v>1441</v>
      </c>
      <c r="CD36" s="123">
        <v>86</v>
      </c>
      <c r="CE36" s="57">
        <f t="shared" si="29"/>
        <v>1</v>
      </c>
      <c r="CF36" s="57">
        <f t="shared" si="92"/>
        <v>1440</v>
      </c>
      <c r="CG36" s="122">
        <v>85</v>
      </c>
      <c r="CH36" s="52">
        <f t="shared" si="30"/>
        <v>0</v>
      </c>
      <c r="CI36" s="52">
        <f t="shared" si="93"/>
        <v>1442</v>
      </c>
      <c r="CJ36" s="119">
        <v>85</v>
      </c>
      <c r="CK36" s="57">
        <f t="shared" si="31"/>
        <v>0</v>
      </c>
      <c r="CL36" s="57">
        <f t="shared" si="94"/>
        <v>1442</v>
      </c>
      <c r="CM36" s="118">
        <v>85</v>
      </c>
      <c r="CN36" s="57">
        <f t="shared" si="32"/>
        <v>0</v>
      </c>
      <c r="CO36" s="57">
        <f t="shared" ref="CO36:CO65" si="136">CO35+CP36</f>
        <v>1442</v>
      </c>
      <c r="CP36" s="117">
        <v>85</v>
      </c>
      <c r="CQ36" s="57">
        <f t="shared" si="34"/>
        <v>0</v>
      </c>
      <c r="CR36" s="57">
        <f t="shared" si="95"/>
        <v>1442</v>
      </c>
      <c r="CS36" s="116">
        <v>85</v>
      </c>
      <c r="CT36" s="52">
        <f t="shared" si="35"/>
        <v>0</v>
      </c>
      <c r="CU36" s="52">
        <f t="shared" si="96"/>
        <v>1442</v>
      </c>
      <c r="CV36" s="115">
        <v>85</v>
      </c>
      <c r="CW36" s="52">
        <f t="shared" si="36"/>
        <v>0</v>
      </c>
      <c r="CX36" s="57">
        <f t="shared" si="97"/>
        <v>1442</v>
      </c>
      <c r="CY36" s="114">
        <v>85</v>
      </c>
      <c r="CZ36" s="57">
        <f t="shared" si="37"/>
        <v>0</v>
      </c>
      <c r="DA36" s="52">
        <f t="shared" si="98"/>
        <v>1441</v>
      </c>
      <c r="DB36" s="113">
        <v>85</v>
      </c>
      <c r="DC36" s="52">
        <f t="shared" si="38"/>
        <v>-1</v>
      </c>
      <c r="DD36" s="57">
        <f t="shared" si="99"/>
        <v>1442</v>
      </c>
      <c r="DE36" s="104">
        <v>86</v>
      </c>
      <c r="DF36" s="57">
        <f t="shared" si="39"/>
        <v>0</v>
      </c>
      <c r="DG36" s="57">
        <f t="shared" si="100"/>
        <v>1440</v>
      </c>
      <c r="DH36" s="97">
        <v>86</v>
      </c>
      <c r="DI36" s="57">
        <f t="shared" si="40"/>
        <v>1</v>
      </c>
      <c r="DJ36" s="52">
        <f t="shared" si="101"/>
        <v>1441</v>
      </c>
      <c r="DK36" s="96">
        <v>85</v>
      </c>
      <c r="DL36" s="52">
        <f t="shared" si="41"/>
        <v>0</v>
      </c>
      <c r="DM36" s="52">
        <f t="shared" si="102"/>
        <v>1442</v>
      </c>
      <c r="DN36" s="95">
        <v>85</v>
      </c>
      <c r="DO36" s="52">
        <f t="shared" si="42"/>
        <v>0</v>
      </c>
      <c r="DP36" s="52">
        <f t="shared" si="103"/>
        <v>1441</v>
      </c>
      <c r="DQ36" s="94">
        <v>85</v>
      </c>
      <c r="DR36" s="52">
        <f t="shared" si="43"/>
        <v>0</v>
      </c>
      <c r="DS36" s="52">
        <f t="shared" si="104"/>
        <v>1441</v>
      </c>
      <c r="DT36" s="87">
        <v>85</v>
      </c>
      <c r="DU36" s="57">
        <f t="shared" si="44"/>
        <v>0</v>
      </c>
      <c r="DV36" s="57">
        <f t="shared" si="105"/>
        <v>1441</v>
      </c>
      <c r="DW36" s="86">
        <v>85</v>
      </c>
      <c r="DX36" s="52">
        <f t="shared" si="45"/>
        <v>0</v>
      </c>
      <c r="DY36" s="52">
        <f t="shared" si="106"/>
        <v>1437</v>
      </c>
      <c r="DZ36" s="85">
        <v>85</v>
      </c>
      <c r="EA36" s="52">
        <f t="shared" si="46"/>
        <v>1</v>
      </c>
      <c r="EB36" s="57">
        <f t="shared" si="107"/>
        <v>1429</v>
      </c>
      <c r="EC36" s="84">
        <v>84</v>
      </c>
      <c r="ED36" s="57">
        <f t="shared" si="47"/>
        <v>0</v>
      </c>
      <c r="EE36" s="57">
        <f t="shared" si="48"/>
        <v>1427</v>
      </c>
      <c r="EF36" s="81">
        <v>84</v>
      </c>
      <c r="EG36" s="52">
        <f t="shared" si="2"/>
        <v>0</v>
      </c>
      <c r="EH36" s="57">
        <f t="shared" si="108"/>
        <v>1424</v>
      </c>
      <c r="EI36" s="83">
        <v>84</v>
      </c>
      <c r="EJ36" s="52">
        <f t="shared" si="49"/>
        <v>0</v>
      </c>
      <c r="EK36" s="57">
        <f t="shared" si="109"/>
        <v>1420</v>
      </c>
      <c r="EL36" s="74">
        <v>84</v>
      </c>
      <c r="EM36" s="52">
        <f t="shared" si="50"/>
        <v>0</v>
      </c>
      <c r="EN36" s="57">
        <f t="shared" si="110"/>
        <v>1408</v>
      </c>
      <c r="EO36" s="70">
        <v>84</v>
      </c>
      <c r="EP36" s="57">
        <f t="shared" si="51"/>
        <v>12</v>
      </c>
      <c r="EQ36" s="57">
        <f t="shared" si="111"/>
        <v>1357</v>
      </c>
      <c r="ER36" s="67">
        <v>72</v>
      </c>
      <c r="ES36" s="57">
        <f t="shared" si="52"/>
        <v>9</v>
      </c>
      <c r="ET36" s="57">
        <f t="shared" si="112"/>
        <v>1312</v>
      </c>
      <c r="EU36" s="64">
        <v>63</v>
      </c>
      <c r="EV36" s="64">
        <f t="shared" si="53"/>
        <v>0</v>
      </c>
      <c r="EW36" s="57">
        <f t="shared" si="113"/>
        <v>1311</v>
      </c>
      <c r="EX36" s="63">
        <v>63</v>
      </c>
      <c r="EY36" s="63">
        <f t="shared" si="54"/>
        <v>1</v>
      </c>
      <c r="EZ36" s="52">
        <f t="shared" si="114"/>
        <v>1296</v>
      </c>
      <c r="FA36" s="62">
        <v>62</v>
      </c>
      <c r="FB36" s="62">
        <f t="shared" si="55"/>
        <v>6</v>
      </c>
      <c r="FC36" s="52">
        <f t="shared" si="115"/>
        <v>1240</v>
      </c>
      <c r="FD36" s="59">
        <v>56</v>
      </c>
      <c r="FE36" s="59">
        <f t="shared" si="56"/>
        <v>1</v>
      </c>
      <c r="FF36" s="52">
        <f t="shared" si="116"/>
        <v>1215</v>
      </c>
      <c r="FG36" s="50">
        <v>55</v>
      </c>
      <c r="FH36" s="52">
        <f t="shared" si="57"/>
        <v>10</v>
      </c>
      <c r="FI36" s="57">
        <f t="shared" si="117"/>
        <v>1148</v>
      </c>
      <c r="FJ36" s="2">
        <v>45</v>
      </c>
      <c r="FK36" s="2">
        <f t="shared" si="3"/>
        <v>24</v>
      </c>
      <c r="FL36" s="2">
        <f t="shared" si="118"/>
        <v>1013</v>
      </c>
      <c r="FM36" s="46">
        <v>21</v>
      </c>
      <c r="FN36" s="102">
        <f t="shared" si="58"/>
        <v>19</v>
      </c>
      <c r="FO36" s="102">
        <f t="shared" si="119"/>
        <v>906</v>
      </c>
      <c r="FP36" s="105">
        <v>2</v>
      </c>
      <c r="FQ36" s="105">
        <f t="shared" si="59"/>
        <v>2</v>
      </c>
      <c r="FR36" s="105"/>
      <c r="FS36" s="106"/>
      <c r="FT36" s="106"/>
      <c r="FU36" s="106"/>
      <c r="FV36" s="51"/>
      <c r="FW36" s="33"/>
      <c r="FX36" s="33"/>
      <c r="FY36" s="108"/>
      <c r="FZ36" s="109"/>
      <c r="GA36" s="109"/>
      <c r="GB36" s="79"/>
      <c r="GC36" s="79"/>
      <c r="GD36" s="79"/>
      <c r="GE36" s="79"/>
      <c r="GF36" s="79"/>
      <c r="GH36">
        <v>919</v>
      </c>
      <c r="GI36">
        <f t="shared" si="125"/>
        <v>20</v>
      </c>
      <c r="GK36" s="121">
        <f t="shared" si="130"/>
        <v>63.142857142857146</v>
      </c>
      <c r="GM36" s="3">
        <f t="shared" si="62"/>
        <v>0</v>
      </c>
      <c r="GS36" s="3">
        <f t="shared" si="63"/>
        <v>85</v>
      </c>
      <c r="GT36" s="3">
        <f t="shared" si="126"/>
        <v>1440</v>
      </c>
      <c r="GU36" s="3">
        <f t="shared" si="64"/>
        <v>85</v>
      </c>
      <c r="GV36" s="3">
        <f t="shared" si="127"/>
        <v>1440</v>
      </c>
      <c r="GW36" s="3">
        <f t="shared" si="65"/>
        <v>85</v>
      </c>
      <c r="GX36" s="3">
        <f t="shared" si="128"/>
        <v>1440</v>
      </c>
      <c r="GY36" s="3">
        <f t="shared" si="66"/>
        <v>85</v>
      </c>
      <c r="GZ36" s="3">
        <f t="shared" si="129"/>
        <v>1440</v>
      </c>
    </row>
    <row r="37" spans="2:208">
      <c r="B37" s="7">
        <v>43935</v>
      </c>
      <c r="C37" s="141">
        <f t="shared" si="67"/>
        <v>1531</v>
      </c>
      <c r="D37" s="140">
        <v>95</v>
      </c>
      <c r="E37" s="141">
        <f t="shared" si="68"/>
        <v>1531</v>
      </c>
      <c r="F37">
        <v>0</v>
      </c>
      <c r="G37" s="140">
        <v>91</v>
      </c>
      <c r="H37" s="148">
        <f t="shared" si="69"/>
        <v>1531</v>
      </c>
      <c r="I37">
        <v>0</v>
      </c>
      <c r="J37" s="148">
        <f t="shared" si="5"/>
        <v>91</v>
      </c>
      <c r="K37" s="148">
        <f t="shared" si="70"/>
        <v>1532</v>
      </c>
      <c r="L37" s="3">
        <f t="shared" si="132"/>
        <v>0</v>
      </c>
      <c r="M37">
        <v>91</v>
      </c>
      <c r="N37" s="101"/>
      <c r="O37" s="52">
        <f t="shared" si="134"/>
        <v>1532</v>
      </c>
      <c r="P37">
        <v>91</v>
      </c>
      <c r="Q37" s="3">
        <f t="shared" si="133"/>
        <v>0</v>
      </c>
      <c r="R37" s="3">
        <f t="shared" si="71"/>
        <v>1531</v>
      </c>
      <c r="S37" s="172">
        <v>91</v>
      </c>
      <c r="T37" s="3">
        <f t="shared" si="7"/>
        <v>0</v>
      </c>
      <c r="U37" s="3">
        <f t="shared" si="72"/>
        <v>1531</v>
      </c>
      <c r="V37" s="173">
        <v>91</v>
      </c>
      <c r="W37" s="3">
        <f t="shared" si="8"/>
        <v>0</v>
      </c>
      <c r="X37" s="3">
        <f t="shared" si="73"/>
        <v>1531</v>
      </c>
      <c r="Y37" s="170">
        <v>91</v>
      </c>
      <c r="Z37" s="3">
        <f t="shared" si="9"/>
        <v>0</v>
      </c>
      <c r="AA37" s="3">
        <f t="shared" si="74"/>
        <v>1531</v>
      </c>
      <c r="AB37" s="171">
        <v>91</v>
      </c>
      <c r="AC37" s="3">
        <f t="shared" si="10"/>
        <v>0</v>
      </c>
      <c r="AD37" s="3">
        <f t="shared" si="75"/>
        <v>1531</v>
      </c>
      <c r="AE37" s="166">
        <v>91</v>
      </c>
      <c r="AF37" s="3">
        <f t="shared" si="11"/>
        <v>0</v>
      </c>
      <c r="AG37" s="3">
        <f t="shared" si="76"/>
        <v>1531</v>
      </c>
      <c r="AH37" s="165">
        <v>91</v>
      </c>
      <c r="AI37" s="3">
        <f t="shared" si="12"/>
        <v>0</v>
      </c>
      <c r="AJ37" s="3">
        <f t="shared" si="77"/>
        <v>1531</v>
      </c>
      <c r="AK37" s="164">
        <v>91</v>
      </c>
      <c r="AL37" s="3">
        <f t="shared" si="13"/>
        <v>0</v>
      </c>
      <c r="AM37" s="3">
        <f t="shared" si="78"/>
        <v>1531</v>
      </c>
      <c r="AN37" s="162">
        <v>91</v>
      </c>
      <c r="AO37" s="3">
        <f t="shared" si="14"/>
        <v>0</v>
      </c>
      <c r="AP37" s="3">
        <f t="shared" si="79"/>
        <v>1531</v>
      </c>
      <c r="AQ37" s="161">
        <v>91</v>
      </c>
      <c r="AR37" s="3">
        <f t="shared" si="15"/>
        <v>0</v>
      </c>
      <c r="AS37" s="3">
        <f t="shared" si="80"/>
        <v>1531</v>
      </c>
      <c r="AT37" s="160">
        <v>91</v>
      </c>
      <c r="AU37" s="3">
        <f t="shared" si="16"/>
        <v>0</v>
      </c>
      <c r="AV37" s="3">
        <f t="shared" si="81"/>
        <v>1531</v>
      </c>
      <c r="AW37" s="159">
        <v>91</v>
      </c>
      <c r="AX37" s="3">
        <f t="shared" si="17"/>
        <v>0</v>
      </c>
      <c r="AY37" s="3">
        <f t="shared" si="82"/>
        <v>1532</v>
      </c>
      <c r="AZ37" s="150">
        <v>91</v>
      </c>
      <c r="BA37" s="3">
        <f t="shared" si="18"/>
        <v>0</v>
      </c>
      <c r="BB37" s="3">
        <f t="shared" si="83"/>
        <v>1532</v>
      </c>
      <c r="BC37" s="149">
        <v>91</v>
      </c>
      <c r="BD37" s="3">
        <f t="shared" si="19"/>
        <v>0</v>
      </c>
      <c r="BE37" s="3">
        <f t="shared" si="84"/>
        <v>1532</v>
      </c>
      <c r="BF37" s="147">
        <v>91</v>
      </c>
      <c r="BG37" s="3">
        <f t="shared" si="20"/>
        <v>0</v>
      </c>
      <c r="BH37" s="3">
        <f t="shared" si="85"/>
        <v>1532</v>
      </c>
      <c r="BI37" s="146">
        <v>91</v>
      </c>
      <c r="BJ37" s="3">
        <f t="shared" si="21"/>
        <v>0</v>
      </c>
      <c r="BK37" s="3">
        <f t="shared" si="86"/>
        <v>1532</v>
      </c>
      <c r="BL37" s="145">
        <v>91</v>
      </c>
      <c r="BM37" s="3">
        <f t="shared" si="22"/>
        <v>0</v>
      </c>
      <c r="BN37" s="3">
        <f t="shared" si="87"/>
        <v>1532</v>
      </c>
      <c r="BO37" s="144">
        <v>91</v>
      </c>
      <c r="BP37" s="3">
        <f t="shared" si="23"/>
        <v>0</v>
      </c>
      <c r="BQ37" s="79">
        <f t="shared" si="88"/>
        <v>1532</v>
      </c>
      <c r="BR37" s="142">
        <v>91</v>
      </c>
      <c r="BS37" s="3">
        <f t="shared" si="24"/>
        <v>0</v>
      </c>
      <c r="BT37" s="3">
        <f t="shared" si="89"/>
        <v>1532</v>
      </c>
      <c r="BU37" s="132">
        <v>91</v>
      </c>
      <c r="BV37" s="154">
        <f t="shared" si="25"/>
        <v>0</v>
      </c>
      <c r="BW37" s="57">
        <f t="shared" si="90"/>
        <v>1532</v>
      </c>
      <c r="BX37" s="129">
        <v>91</v>
      </c>
      <c r="BY37" s="52">
        <f t="shared" si="26"/>
        <v>0</v>
      </c>
      <c r="BZ37" s="57">
        <f t="shared" si="91"/>
        <v>1532</v>
      </c>
      <c r="CA37" s="128">
        <v>91</v>
      </c>
      <c r="CB37" s="57">
        <f t="shared" si="27"/>
        <v>0</v>
      </c>
      <c r="CC37" s="52">
        <f t="shared" si="135"/>
        <v>1532</v>
      </c>
      <c r="CD37" s="123">
        <v>91</v>
      </c>
      <c r="CE37" s="57">
        <f t="shared" si="29"/>
        <v>0</v>
      </c>
      <c r="CF37" s="57">
        <f t="shared" si="92"/>
        <v>1531</v>
      </c>
      <c r="CG37" s="122">
        <v>91</v>
      </c>
      <c r="CH37" s="52">
        <f t="shared" si="30"/>
        <v>0</v>
      </c>
      <c r="CI37" s="52">
        <f t="shared" si="93"/>
        <v>1533</v>
      </c>
      <c r="CJ37" s="119">
        <v>91</v>
      </c>
      <c r="CK37" s="57">
        <f t="shared" si="31"/>
        <v>0</v>
      </c>
      <c r="CL37" s="57">
        <f t="shared" si="94"/>
        <v>1533</v>
      </c>
      <c r="CM37" s="118">
        <v>91</v>
      </c>
      <c r="CN37" s="57">
        <f t="shared" si="32"/>
        <v>0</v>
      </c>
      <c r="CO37" s="57">
        <f t="shared" si="136"/>
        <v>1533</v>
      </c>
      <c r="CP37" s="117">
        <v>91</v>
      </c>
      <c r="CQ37" s="57">
        <f t="shared" si="34"/>
        <v>0</v>
      </c>
      <c r="CR37" s="57">
        <f t="shared" si="95"/>
        <v>1533</v>
      </c>
      <c r="CS37" s="116">
        <v>91</v>
      </c>
      <c r="CT37" s="52">
        <f t="shared" si="35"/>
        <v>0</v>
      </c>
      <c r="CU37" s="52">
        <f t="shared" si="96"/>
        <v>1533</v>
      </c>
      <c r="CV37" s="115">
        <v>91</v>
      </c>
      <c r="CW37" s="52">
        <f t="shared" si="36"/>
        <v>0</v>
      </c>
      <c r="CX37" s="57">
        <f t="shared" si="97"/>
        <v>1533</v>
      </c>
      <c r="CY37" s="114">
        <v>91</v>
      </c>
      <c r="CZ37" s="57">
        <f t="shared" si="37"/>
        <v>0</v>
      </c>
      <c r="DA37" s="52">
        <f t="shared" si="98"/>
        <v>1532</v>
      </c>
      <c r="DB37" s="113">
        <v>91</v>
      </c>
      <c r="DC37" s="52">
        <f t="shared" si="38"/>
        <v>0</v>
      </c>
      <c r="DD37" s="57">
        <f t="shared" si="99"/>
        <v>1533</v>
      </c>
      <c r="DE37" s="104">
        <v>91</v>
      </c>
      <c r="DF37" s="57">
        <f t="shared" si="39"/>
        <v>0</v>
      </c>
      <c r="DG37" s="57">
        <f t="shared" si="100"/>
        <v>1531</v>
      </c>
      <c r="DH37" s="97">
        <v>91</v>
      </c>
      <c r="DI37" s="57">
        <f t="shared" si="40"/>
        <v>0</v>
      </c>
      <c r="DJ37" s="52">
        <f t="shared" si="101"/>
        <v>1532</v>
      </c>
      <c r="DK37" s="96">
        <v>91</v>
      </c>
      <c r="DL37" s="52">
        <f t="shared" si="41"/>
        <v>0</v>
      </c>
      <c r="DM37" s="52">
        <f t="shared" si="102"/>
        <v>1533</v>
      </c>
      <c r="DN37" s="95">
        <v>91</v>
      </c>
      <c r="DO37" s="52">
        <f t="shared" si="42"/>
        <v>0</v>
      </c>
      <c r="DP37" s="52">
        <f t="shared" si="103"/>
        <v>1532</v>
      </c>
      <c r="DQ37" s="94">
        <v>91</v>
      </c>
      <c r="DR37" s="52">
        <f t="shared" si="43"/>
        <v>0</v>
      </c>
      <c r="DS37" s="52">
        <f t="shared" si="104"/>
        <v>1532</v>
      </c>
      <c r="DT37" s="87">
        <v>91</v>
      </c>
      <c r="DU37" s="57">
        <f t="shared" si="44"/>
        <v>0</v>
      </c>
      <c r="DV37" s="57">
        <f t="shared" si="105"/>
        <v>1532</v>
      </c>
      <c r="DW37" s="86">
        <v>91</v>
      </c>
      <c r="DX37" s="52">
        <f t="shared" si="45"/>
        <v>0</v>
      </c>
      <c r="DY37" s="52">
        <f t="shared" si="106"/>
        <v>1528</v>
      </c>
      <c r="DZ37" s="85">
        <v>91</v>
      </c>
      <c r="EA37" s="52">
        <f t="shared" si="46"/>
        <v>1</v>
      </c>
      <c r="EB37" s="57">
        <f t="shared" si="107"/>
        <v>1519</v>
      </c>
      <c r="EC37" s="84">
        <v>90</v>
      </c>
      <c r="ED37" s="57">
        <f t="shared" si="47"/>
        <v>0</v>
      </c>
      <c r="EE37" s="57">
        <f t="shared" si="48"/>
        <v>1517</v>
      </c>
      <c r="EF37" s="81">
        <v>90</v>
      </c>
      <c r="EG37" s="52">
        <f t="shared" si="2"/>
        <v>0</v>
      </c>
      <c r="EH37" s="57">
        <f t="shared" si="108"/>
        <v>1514</v>
      </c>
      <c r="EI37" s="83">
        <v>90</v>
      </c>
      <c r="EJ37" s="52">
        <f t="shared" si="49"/>
        <v>1</v>
      </c>
      <c r="EK37" s="57">
        <f t="shared" si="109"/>
        <v>1509</v>
      </c>
      <c r="EL37" s="74">
        <v>89</v>
      </c>
      <c r="EM37" s="52">
        <f t="shared" si="50"/>
        <v>8</v>
      </c>
      <c r="EN37" s="57">
        <f t="shared" si="110"/>
        <v>1489</v>
      </c>
      <c r="EO37" s="70">
        <v>81</v>
      </c>
      <c r="EP37" s="57">
        <f t="shared" si="51"/>
        <v>14</v>
      </c>
      <c r="EQ37" s="57">
        <f t="shared" si="111"/>
        <v>1424</v>
      </c>
      <c r="ER37" s="67">
        <v>67</v>
      </c>
      <c r="ES37" s="57">
        <f t="shared" si="52"/>
        <v>7</v>
      </c>
      <c r="ET37" s="57">
        <f t="shared" si="112"/>
        <v>1372</v>
      </c>
      <c r="EU37" s="64">
        <v>60</v>
      </c>
      <c r="EV37" s="64">
        <f t="shared" si="53"/>
        <v>0</v>
      </c>
      <c r="EW37" s="57">
        <f t="shared" si="113"/>
        <v>1371</v>
      </c>
      <c r="EX37" s="63">
        <v>60</v>
      </c>
      <c r="EY37" s="63">
        <f t="shared" si="54"/>
        <v>0</v>
      </c>
      <c r="EZ37" s="52">
        <f t="shared" si="114"/>
        <v>1356</v>
      </c>
      <c r="FA37" s="62">
        <v>60</v>
      </c>
      <c r="FB37" s="62">
        <f t="shared" si="55"/>
        <v>4</v>
      </c>
      <c r="FC37" s="52">
        <f t="shared" si="115"/>
        <v>1296</v>
      </c>
      <c r="FD37" s="59">
        <v>56</v>
      </c>
      <c r="FE37" s="59">
        <f t="shared" si="56"/>
        <v>7</v>
      </c>
      <c r="FF37" s="52">
        <f t="shared" si="116"/>
        <v>1264</v>
      </c>
      <c r="FG37" s="50">
        <v>49</v>
      </c>
      <c r="FH37" s="52">
        <f t="shared" si="57"/>
        <v>18</v>
      </c>
      <c r="FI37" s="57">
        <f t="shared" si="117"/>
        <v>1179</v>
      </c>
      <c r="FJ37" s="2">
        <v>31</v>
      </c>
      <c r="FK37" s="2">
        <f t="shared" si="3"/>
        <v>31</v>
      </c>
      <c r="FL37" s="2">
        <f t="shared" si="118"/>
        <v>1013</v>
      </c>
      <c r="FM37" s="46">
        <f>FJ40-FN37</f>
        <v>0</v>
      </c>
      <c r="FN37" s="51"/>
      <c r="FO37" s="51"/>
      <c r="FP37" s="51"/>
      <c r="FQ37" s="106"/>
      <c r="FR37" s="106"/>
      <c r="FS37" s="51"/>
      <c r="FT37" s="51"/>
      <c r="FU37" s="51"/>
      <c r="FV37" s="33"/>
      <c r="FW37" s="108"/>
      <c r="FX37" s="108"/>
      <c r="FY37" s="109"/>
      <c r="FZ37" s="79"/>
      <c r="GA37" s="79"/>
      <c r="GB37" s="79"/>
      <c r="GC37" s="79"/>
      <c r="GD37" s="79"/>
      <c r="GE37" s="79"/>
      <c r="GF37" s="79"/>
      <c r="GH37">
        <v>1033</v>
      </c>
      <c r="GI37">
        <f t="shared" si="125"/>
        <v>114</v>
      </c>
      <c r="GK37" s="121">
        <f t="shared" si="130"/>
        <v>63.142857142857146</v>
      </c>
      <c r="GM37" s="3">
        <f t="shared" si="62"/>
        <v>0</v>
      </c>
      <c r="GS37" s="3">
        <f t="shared" si="63"/>
        <v>91</v>
      </c>
      <c r="GT37" s="3">
        <f>GT36+GS37</f>
        <v>1531</v>
      </c>
      <c r="GU37" s="3">
        <f t="shared" si="64"/>
        <v>91</v>
      </c>
      <c r="GV37" s="3">
        <f t="shared" si="127"/>
        <v>1531</v>
      </c>
      <c r="GW37" s="3">
        <f t="shared" si="65"/>
        <v>91</v>
      </c>
      <c r="GX37" s="3">
        <f t="shared" si="128"/>
        <v>1531</v>
      </c>
      <c r="GY37" s="3">
        <f t="shared" si="66"/>
        <v>91</v>
      </c>
      <c r="GZ37" s="3">
        <f t="shared" si="129"/>
        <v>1531</v>
      </c>
    </row>
    <row r="38" spans="2:208">
      <c r="B38" s="7">
        <v>43936</v>
      </c>
      <c r="C38" s="141">
        <f t="shared" si="67"/>
        <v>1649</v>
      </c>
      <c r="D38" s="140">
        <v>118</v>
      </c>
      <c r="E38" s="141">
        <f t="shared" si="68"/>
        <v>1646</v>
      </c>
      <c r="F38">
        <v>0</v>
      </c>
      <c r="G38" s="140">
        <v>115</v>
      </c>
      <c r="H38" s="148">
        <f t="shared" si="69"/>
        <v>1646</v>
      </c>
      <c r="I38">
        <v>0</v>
      </c>
      <c r="J38" s="148">
        <f t="shared" si="5"/>
        <v>115</v>
      </c>
      <c r="K38" s="148">
        <f t="shared" si="70"/>
        <v>1648</v>
      </c>
      <c r="L38" s="3">
        <f t="shared" si="132"/>
        <v>0</v>
      </c>
      <c r="M38">
        <v>116</v>
      </c>
      <c r="N38" s="101"/>
      <c r="O38" s="52">
        <f t="shared" si="134"/>
        <v>1648</v>
      </c>
      <c r="P38">
        <v>116</v>
      </c>
      <c r="Q38" s="3">
        <f t="shared" si="133"/>
        <v>0</v>
      </c>
      <c r="R38" s="3">
        <f t="shared" si="71"/>
        <v>1646</v>
      </c>
      <c r="S38" s="172">
        <v>115</v>
      </c>
      <c r="T38" s="3">
        <f t="shared" si="7"/>
        <v>0</v>
      </c>
      <c r="U38" s="3">
        <f t="shared" si="72"/>
        <v>1646</v>
      </c>
      <c r="V38" s="173">
        <v>115</v>
      </c>
      <c r="W38" s="3">
        <f t="shared" si="8"/>
        <v>0</v>
      </c>
      <c r="X38" s="3">
        <f t="shared" si="73"/>
        <v>1646</v>
      </c>
      <c r="Y38" s="170">
        <v>115</v>
      </c>
      <c r="Z38" s="3">
        <f t="shared" si="9"/>
        <v>0</v>
      </c>
      <c r="AA38" s="3">
        <f t="shared" si="74"/>
        <v>1646</v>
      </c>
      <c r="AB38" s="171">
        <v>115</v>
      </c>
      <c r="AC38" s="3">
        <f t="shared" si="10"/>
        <v>0</v>
      </c>
      <c r="AD38" s="3">
        <f t="shared" si="75"/>
        <v>1646</v>
      </c>
      <c r="AE38" s="166">
        <v>115</v>
      </c>
      <c r="AF38" s="3">
        <f t="shared" si="11"/>
        <v>0</v>
      </c>
      <c r="AG38" s="3">
        <f t="shared" si="76"/>
        <v>1646</v>
      </c>
      <c r="AH38" s="165">
        <v>115</v>
      </c>
      <c r="AI38" s="3">
        <f t="shared" si="12"/>
        <v>0</v>
      </c>
      <c r="AJ38" s="3">
        <f t="shared" si="77"/>
        <v>1646</v>
      </c>
      <c r="AK38" s="164">
        <v>115</v>
      </c>
      <c r="AL38" s="3">
        <f t="shared" si="13"/>
        <v>0</v>
      </c>
      <c r="AM38" s="3">
        <f t="shared" si="78"/>
        <v>1646</v>
      </c>
      <c r="AN38" s="162">
        <v>115</v>
      </c>
      <c r="AO38" s="3">
        <f t="shared" si="14"/>
        <v>0</v>
      </c>
      <c r="AP38" s="3">
        <f t="shared" si="79"/>
        <v>1646</v>
      </c>
      <c r="AQ38" s="161">
        <v>115</v>
      </c>
      <c r="AR38" s="3">
        <f t="shared" si="15"/>
        <v>0</v>
      </c>
      <c r="AS38" s="3">
        <f t="shared" si="80"/>
        <v>1646</v>
      </c>
      <c r="AT38" s="160">
        <v>115</v>
      </c>
      <c r="AU38" s="3">
        <f t="shared" si="16"/>
        <v>0</v>
      </c>
      <c r="AV38" s="3">
        <f t="shared" si="81"/>
        <v>1646</v>
      </c>
      <c r="AW38" s="159">
        <v>115</v>
      </c>
      <c r="AX38" s="3">
        <f t="shared" si="17"/>
        <v>0</v>
      </c>
      <c r="AY38" s="3">
        <f t="shared" si="82"/>
        <v>1647</v>
      </c>
      <c r="AZ38" s="150">
        <v>115</v>
      </c>
      <c r="BA38" s="3">
        <f t="shared" si="18"/>
        <v>-1</v>
      </c>
      <c r="BB38" s="3">
        <f t="shared" si="83"/>
        <v>1648</v>
      </c>
      <c r="BC38" s="149">
        <v>116</v>
      </c>
      <c r="BD38" s="3">
        <f t="shared" si="19"/>
        <v>0</v>
      </c>
      <c r="BE38" s="3">
        <f t="shared" si="84"/>
        <v>1648</v>
      </c>
      <c r="BF38" s="147">
        <v>116</v>
      </c>
      <c r="BG38" s="3">
        <f t="shared" si="20"/>
        <v>0</v>
      </c>
      <c r="BH38" s="3">
        <f t="shared" si="85"/>
        <v>1648</v>
      </c>
      <c r="BI38" s="146">
        <v>116</v>
      </c>
      <c r="BJ38" s="3">
        <f t="shared" si="21"/>
        <v>0</v>
      </c>
      <c r="BK38" s="3">
        <f t="shared" si="86"/>
        <v>1648</v>
      </c>
      <c r="BL38" s="145">
        <v>116</v>
      </c>
      <c r="BM38" s="3">
        <f t="shared" si="22"/>
        <v>0</v>
      </c>
      <c r="BN38" s="3">
        <f t="shared" si="87"/>
        <v>1648</v>
      </c>
      <c r="BO38" s="144">
        <v>116</v>
      </c>
      <c r="BP38" s="3">
        <f t="shared" si="23"/>
        <v>0</v>
      </c>
      <c r="BQ38" s="79">
        <f t="shared" si="88"/>
        <v>1648</v>
      </c>
      <c r="BR38" s="142">
        <v>116</v>
      </c>
      <c r="BS38" s="3">
        <f t="shared" si="24"/>
        <v>0</v>
      </c>
      <c r="BT38" s="3">
        <f t="shared" si="89"/>
        <v>1648</v>
      </c>
      <c r="BU38" s="132">
        <v>116</v>
      </c>
      <c r="BV38" s="154">
        <f t="shared" si="25"/>
        <v>0</v>
      </c>
      <c r="BW38" s="57">
        <f t="shared" si="90"/>
        <v>1648</v>
      </c>
      <c r="BX38" s="129">
        <v>116</v>
      </c>
      <c r="BY38" s="52">
        <f t="shared" si="26"/>
        <v>0</v>
      </c>
      <c r="BZ38" s="57">
        <f t="shared" si="91"/>
        <v>1648</v>
      </c>
      <c r="CA38" s="128">
        <v>116</v>
      </c>
      <c r="CB38" s="57">
        <f t="shared" si="27"/>
        <v>0</v>
      </c>
      <c r="CC38" s="52">
        <f t="shared" si="135"/>
        <v>1648</v>
      </c>
      <c r="CD38" s="123">
        <v>116</v>
      </c>
      <c r="CE38" s="57">
        <f t="shared" si="29"/>
        <v>0</v>
      </c>
      <c r="CF38" s="57">
        <f t="shared" si="92"/>
        <v>1647</v>
      </c>
      <c r="CG38" s="122">
        <v>116</v>
      </c>
      <c r="CH38" s="52">
        <f t="shared" si="30"/>
        <v>0</v>
      </c>
      <c r="CI38" s="52">
        <f t="shared" si="93"/>
        <v>1649</v>
      </c>
      <c r="CJ38" s="119">
        <v>116</v>
      </c>
      <c r="CK38" s="57">
        <f t="shared" si="31"/>
        <v>2</v>
      </c>
      <c r="CL38" s="57">
        <f t="shared" si="94"/>
        <v>1647</v>
      </c>
      <c r="CM38" s="118">
        <v>114</v>
      </c>
      <c r="CN38" s="57">
        <f t="shared" si="32"/>
        <v>0</v>
      </c>
      <c r="CO38" s="57">
        <f t="shared" si="136"/>
        <v>1647</v>
      </c>
      <c r="CP38" s="117">
        <v>114</v>
      </c>
      <c r="CQ38" s="57">
        <f t="shared" si="34"/>
        <v>0</v>
      </c>
      <c r="CR38" s="57">
        <f t="shared" si="95"/>
        <v>1647</v>
      </c>
      <c r="CS38" s="116">
        <v>114</v>
      </c>
      <c r="CT38" s="52">
        <f t="shared" si="35"/>
        <v>0</v>
      </c>
      <c r="CU38" s="52">
        <f t="shared" si="96"/>
        <v>1647</v>
      </c>
      <c r="CV38" s="115">
        <v>114</v>
      </c>
      <c r="CW38" s="52">
        <f t="shared" si="36"/>
        <v>0</v>
      </c>
      <c r="CX38" s="57">
        <f t="shared" si="97"/>
        <v>1647</v>
      </c>
      <c r="CY38" s="114">
        <v>114</v>
      </c>
      <c r="CZ38" s="57">
        <f t="shared" si="37"/>
        <v>0</v>
      </c>
      <c r="DA38" s="52">
        <f t="shared" si="98"/>
        <v>1646</v>
      </c>
      <c r="DB38" s="113">
        <v>114</v>
      </c>
      <c r="DC38" s="52">
        <f t="shared" si="38"/>
        <v>1</v>
      </c>
      <c r="DD38" s="57">
        <f t="shared" si="99"/>
        <v>1646</v>
      </c>
      <c r="DE38" s="104">
        <v>113</v>
      </c>
      <c r="DF38" s="57">
        <f t="shared" si="39"/>
        <v>0</v>
      </c>
      <c r="DG38" s="57">
        <f t="shared" si="100"/>
        <v>1644</v>
      </c>
      <c r="DH38" s="97">
        <v>113</v>
      </c>
      <c r="DI38" s="57">
        <f t="shared" si="40"/>
        <v>0</v>
      </c>
      <c r="DJ38" s="52">
        <f t="shared" si="101"/>
        <v>1645</v>
      </c>
      <c r="DK38" s="96">
        <v>113</v>
      </c>
      <c r="DL38" s="52">
        <f t="shared" si="41"/>
        <v>0</v>
      </c>
      <c r="DM38" s="52">
        <f t="shared" si="102"/>
        <v>1646</v>
      </c>
      <c r="DN38" s="95">
        <v>113</v>
      </c>
      <c r="DO38" s="52">
        <f t="shared" si="42"/>
        <v>1</v>
      </c>
      <c r="DP38" s="52">
        <f t="shared" si="103"/>
        <v>1644</v>
      </c>
      <c r="DQ38" s="94">
        <v>112</v>
      </c>
      <c r="DR38" s="52">
        <f t="shared" si="43"/>
        <v>0</v>
      </c>
      <c r="DS38" s="52">
        <f t="shared" si="104"/>
        <v>1644</v>
      </c>
      <c r="DT38" s="87">
        <v>112</v>
      </c>
      <c r="DU38" s="57">
        <f t="shared" si="44"/>
        <v>0</v>
      </c>
      <c r="DV38" s="57">
        <f t="shared" si="105"/>
        <v>1644</v>
      </c>
      <c r="DW38" s="86">
        <v>112</v>
      </c>
      <c r="DX38" s="52">
        <f t="shared" si="45"/>
        <v>2</v>
      </c>
      <c r="DY38" s="52">
        <f t="shared" si="106"/>
        <v>1638</v>
      </c>
      <c r="DZ38" s="85">
        <v>110</v>
      </c>
      <c r="EA38" s="52">
        <f t="shared" si="46"/>
        <v>1</v>
      </c>
      <c r="EB38" s="57">
        <f t="shared" si="107"/>
        <v>1628</v>
      </c>
      <c r="EC38" s="84">
        <v>109</v>
      </c>
      <c r="ED38" s="57">
        <f t="shared" si="47"/>
        <v>0</v>
      </c>
      <c r="EE38" s="57">
        <f t="shared" si="48"/>
        <v>1626</v>
      </c>
      <c r="EF38" s="81">
        <v>109</v>
      </c>
      <c r="EG38" s="52">
        <f t="shared" si="2"/>
        <v>0</v>
      </c>
      <c r="EH38" s="57">
        <f t="shared" si="108"/>
        <v>1623</v>
      </c>
      <c r="EI38" s="83">
        <v>109</v>
      </c>
      <c r="EJ38" s="52">
        <f t="shared" si="49"/>
        <v>7</v>
      </c>
      <c r="EK38" s="57">
        <f t="shared" si="109"/>
        <v>1611</v>
      </c>
      <c r="EL38" s="74">
        <v>102</v>
      </c>
      <c r="EM38" s="52">
        <f t="shared" si="50"/>
        <v>6</v>
      </c>
      <c r="EN38" s="57">
        <f t="shared" si="110"/>
        <v>1585</v>
      </c>
      <c r="EO38" s="70">
        <v>96</v>
      </c>
      <c r="EP38" s="57">
        <f t="shared" si="51"/>
        <v>19</v>
      </c>
      <c r="EQ38" s="57">
        <f t="shared" si="111"/>
        <v>1501</v>
      </c>
      <c r="ER38" s="67">
        <v>77</v>
      </c>
      <c r="ES38" s="57">
        <f t="shared" si="52"/>
        <v>20</v>
      </c>
      <c r="ET38" s="57">
        <f t="shared" si="112"/>
        <v>1429</v>
      </c>
      <c r="EU38" s="64">
        <v>57</v>
      </c>
      <c r="EV38" s="64">
        <f t="shared" si="53"/>
        <v>1</v>
      </c>
      <c r="EW38" s="57">
        <f t="shared" si="113"/>
        <v>1427</v>
      </c>
      <c r="EX38" s="63">
        <v>56</v>
      </c>
      <c r="EY38" s="63">
        <f t="shared" si="54"/>
        <v>1</v>
      </c>
      <c r="EZ38" s="52">
        <f t="shared" si="114"/>
        <v>1411</v>
      </c>
      <c r="FA38" s="62">
        <v>55</v>
      </c>
      <c r="FB38" s="62">
        <f t="shared" si="55"/>
        <v>10</v>
      </c>
      <c r="FC38" s="52">
        <f t="shared" si="115"/>
        <v>1341</v>
      </c>
      <c r="FD38" s="59">
        <v>45</v>
      </c>
      <c r="FE38" s="59">
        <f t="shared" si="56"/>
        <v>4</v>
      </c>
      <c r="FF38" s="52">
        <f t="shared" si="116"/>
        <v>1305</v>
      </c>
      <c r="FG38" s="50">
        <v>41</v>
      </c>
      <c r="FH38" s="52">
        <f t="shared" si="57"/>
        <v>35</v>
      </c>
      <c r="FI38" s="57">
        <f>FJ38+FI37</f>
        <v>1185</v>
      </c>
      <c r="FJ38" s="2">
        <v>6</v>
      </c>
      <c r="FK38" s="2"/>
      <c r="FL38" s="2"/>
      <c r="FM38" s="46"/>
      <c r="FN38" s="51"/>
      <c r="FO38" s="51"/>
      <c r="FP38" s="51"/>
      <c r="FQ38" s="106"/>
      <c r="FR38" s="106"/>
      <c r="FS38" s="51"/>
      <c r="FT38" s="51"/>
      <c r="FU38" s="51"/>
      <c r="FV38" s="33"/>
      <c r="FW38" s="108"/>
      <c r="FX38" s="108"/>
      <c r="FY38" s="109"/>
      <c r="FZ38" s="79"/>
      <c r="GA38" s="79"/>
      <c r="GB38" s="79"/>
      <c r="GC38" s="79"/>
      <c r="GD38" s="79"/>
      <c r="GE38" s="79"/>
      <c r="GF38" s="79"/>
      <c r="GH38">
        <v>1203</v>
      </c>
      <c r="GI38">
        <f t="shared" si="125"/>
        <v>170</v>
      </c>
      <c r="GK38" s="121">
        <f t="shared" si="130"/>
        <v>73.714285714285708</v>
      </c>
      <c r="GM38" s="3">
        <f t="shared" si="62"/>
        <v>0</v>
      </c>
      <c r="GS38" s="3">
        <f t="shared" si="63"/>
        <v>115</v>
      </c>
      <c r="GT38" s="3">
        <f t="shared" ref="GT38:GT88" si="137">GT37+GS38</f>
        <v>1646</v>
      </c>
      <c r="GU38" s="3">
        <f t="shared" si="64"/>
        <v>115</v>
      </c>
      <c r="GV38" s="3">
        <f t="shared" si="127"/>
        <v>1646</v>
      </c>
      <c r="GW38" s="3">
        <f t="shared" si="65"/>
        <v>115</v>
      </c>
      <c r="GX38" s="3">
        <f t="shared" si="128"/>
        <v>1646</v>
      </c>
      <c r="GY38" s="3">
        <f t="shared" si="66"/>
        <v>115</v>
      </c>
      <c r="GZ38" s="3">
        <f t="shared" si="129"/>
        <v>1646</v>
      </c>
    </row>
    <row r="39" spans="2:208">
      <c r="B39" s="7">
        <v>43937</v>
      </c>
      <c r="C39" s="141">
        <f t="shared" si="67"/>
        <v>1763</v>
      </c>
      <c r="D39" s="140">
        <v>114</v>
      </c>
      <c r="E39" s="141">
        <f t="shared" si="68"/>
        <v>1757</v>
      </c>
      <c r="F39">
        <v>0</v>
      </c>
      <c r="G39" s="140">
        <v>111</v>
      </c>
      <c r="H39" s="148">
        <f t="shared" si="69"/>
        <v>1757</v>
      </c>
      <c r="I39">
        <v>0</v>
      </c>
      <c r="J39" s="148">
        <f t="shared" si="5"/>
        <v>111</v>
      </c>
      <c r="K39" s="148">
        <f t="shared" si="70"/>
        <v>1758</v>
      </c>
      <c r="L39" s="3">
        <f t="shared" si="132"/>
        <v>0</v>
      </c>
      <c r="M39">
        <v>110</v>
      </c>
      <c r="N39" s="101"/>
      <c r="O39" s="52">
        <f t="shared" si="134"/>
        <v>1758</v>
      </c>
      <c r="P39">
        <v>110</v>
      </c>
      <c r="Q39" s="3">
        <f t="shared" si="133"/>
        <v>0</v>
      </c>
      <c r="R39" s="3">
        <f t="shared" si="71"/>
        <v>1757</v>
      </c>
      <c r="S39" s="172">
        <v>111</v>
      </c>
      <c r="T39" s="3">
        <f t="shared" si="7"/>
        <v>0</v>
      </c>
      <c r="U39" s="3">
        <f t="shared" si="72"/>
        <v>1757</v>
      </c>
      <c r="V39" s="173">
        <v>111</v>
      </c>
      <c r="W39" s="3">
        <f t="shared" si="8"/>
        <v>0</v>
      </c>
      <c r="X39" s="3">
        <f t="shared" si="73"/>
        <v>1757</v>
      </c>
      <c r="Y39" s="170">
        <v>111</v>
      </c>
      <c r="Z39" s="3">
        <f t="shared" si="9"/>
        <v>0</v>
      </c>
      <c r="AA39" s="3">
        <f t="shared" si="74"/>
        <v>1757</v>
      </c>
      <c r="AB39" s="171">
        <v>111</v>
      </c>
      <c r="AC39" s="3">
        <f t="shared" si="10"/>
        <v>0</v>
      </c>
      <c r="AD39" s="3">
        <f t="shared" si="75"/>
        <v>1757</v>
      </c>
      <c r="AE39" s="166">
        <v>111</v>
      </c>
      <c r="AF39" s="3">
        <f t="shared" si="11"/>
        <v>0</v>
      </c>
      <c r="AG39" s="3">
        <f t="shared" si="76"/>
        <v>1757</v>
      </c>
      <c r="AH39" s="165">
        <v>111</v>
      </c>
      <c r="AI39" s="3">
        <f t="shared" si="12"/>
        <v>0</v>
      </c>
      <c r="AJ39" s="3">
        <f t="shared" si="77"/>
        <v>1757</v>
      </c>
      <c r="AK39" s="164">
        <v>111</v>
      </c>
      <c r="AL39" s="3">
        <f t="shared" si="13"/>
        <v>0</v>
      </c>
      <c r="AM39" s="3">
        <f t="shared" si="78"/>
        <v>1757</v>
      </c>
      <c r="AN39" s="162">
        <v>111</v>
      </c>
      <c r="AO39" s="3">
        <f t="shared" si="14"/>
        <v>0</v>
      </c>
      <c r="AP39" s="3">
        <f t="shared" si="79"/>
        <v>1757</v>
      </c>
      <c r="AQ39" s="161">
        <v>111</v>
      </c>
      <c r="AR39" s="3">
        <f t="shared" si="15"/>
        <v>0</v>
      </c>
      <c r="AS39" s="3">
        <f t="shared" si="80"/>
        <v>1757</v>
      </c>
      <c r="AT39" s="160">
        <v>111</v>
      </c>
      <c r="AU39" s="3">
        <f t="shared" si="16"/>
        <v>0</v>
      </c>
      <c r="AV39" s="3">
        <f t="shared" si="81"/>
        <v>1757</v>
      </c>
      <c r="AW39" s="159">
        <v>111</v>
      </c>
      <c r="AX39" s="3">
        <f t="shared" si="17"/>
        <v>1</v>
      </c>
      <c r="AY39" s="3">
        <f t="shared" si="82"/>
        <v>1757</v>
      </c>
      <c r="AZ39" s="150">
        <v>110</v>
      </c>
      <c r="BA39" s="3">
        <f t="shared" si="18"/>
        <v>0</v>
      </c>
      <c r="BB39" s="3">
        <f t="shared" si="83"/>
        <v>1758</v>
      </c>
      <c r="BC39" s="149">
        <v>110</v>
      </c>
      <c r="BD39" s="3">
        <f t="shared" si="19"/>
        <v>0</v>
      </c>
      <c r="BE39" s="3">
        <f t="shared" si="84"/>
        <v>1758</v>
      </c>
      <c r="BF39" s="147">
        <v>110</v>
      </c>
      <c r="BG39" s="3">
        <f t="shared" si="20"/>
        <v>0</v>
      </c>
      <c r="BH39" s="3">
        <f t="shared" si="85"/>
        <v>1758</v>
      </c>
      <c r="BI39" s="146">
        <v>110</v>
      </c>
      <c r="BJ39" s="3">
        <f t="shared" si="21"/>
        <v>0</v>
      </c>
      <c r="BK39" s="3">
        <f t="shared" si="86"/>
        <v>1758</v>
      </c>
      <c r="BL39" s="145">
        <v>110</v>
      </c>
      <c r="BM39" s="3">
        <f t="shared" si="22"/>
        <v>0</v>
      </c>
      <c r="BN39" s="3">
        <f t="shared" si="87"/>
        <v>1758</v>
      </c>
      <c r="BO39" s="144">
        <v>110</v>
      </c>
      <c r="BP39" s="3">
        <f t="shared" si="23"/>
        <v>0</v>
      </c>
      <c r="BQ39" s="79">
        <f t="shared" si="88"/>
        <v>1758</v>
      </c>
      <c r="BR39" s="142">
        <v>110</v>
      </c>
      <c r="BS39" s="3">
        <f t="shared" si="24"/>
        <v>0</v>
      </c>
      <c r="BT39" s="3">
        <f t="shared" si="89"/>
        <v>1758</v>
      </c>
      <c r="BU39" s="132">
        <v>110</v>
      </c>
      <c r="BV39" s="154">
        <f t="shared" si="25"/>
        <v>0</v>
      </c>
      <c r="BW39" s="57">
        <f t="shared" si="90"/>
        <v>1758</v>
      </c>
      <c r="BX39" s="129">
        <v>110</v>
      </c>
      <c r="BY39" s="52">
        <f t="shared" si="26"/>
        <v>0</v>
      </c>
      <c r="BZ39" s="57">
        <f t="shared" si="91"/>
        <v>1758</v>
      </c>
      <c r="CA39" s="128">
        <v>110</v>
      </c>
      <c r="CB39" s="57">
        <f t="shared" si="27"/>
        <v>0</v>
      </c>
      <c r="CC39" s="52">
        <f t="shared" si="135"/>
        <v>1758</v>
      </c>
      <c r="CD39" s="123">
        <v>110</v>
      </c>
      <c r="CE39" s="57">
        <f t="shared" si="29"/>
        <v>0</v>
      </c>
      <c r="CF39" s="57">
        <f t="shared" si="92"/>
        <v>1757</v>
      </c>
      <c r="CG39" s="122">
        <v>110</v>
      </c>
      <c r="CH39" s="52">
        <f t="shared" si="30"/>
        <v>0</v>
      </c>
      <c r="CI39" s="52">
        <f t="shared" si="93"/>
        <v>1759</v>
      </c>
      <c r="CJ39" s="119">
        <v>110</v>
      </c>
      <c r="CK39" s="57">
        <f t="shared" si="31"/>
        <v>0</v>
      </c>
      <c r="CL39" s="57">
        <f t="shared" si="94"/>
        <v>1757</v>
      </c>
      <c r="CM39" s="118">
        <v>110</v>
      </c>
      <c r="CN39" s="57">
        <f t="shared" si="32"/>
        <v>0</v>
      </c>
      <c r="CO39" s="57">
        <f t="shared" si="136"/>
        <v>1757</v>
      </c>
      <c r="CP39" s="117">
        <v>110</v>
      </c>
      <c r="CQ39" s="57">
        <f t="shared" si="34"/>
        <v>0</v>
      </c>
      <c r="CR39" s="57">
        <f t="shared" si="95"/>
        <v>1757</v>
      </c>
      <c r="CS39" s="116">
        <v>110</v>
      </c>
      <c r="CT39" s="52">
        <f t="shared" si="35"/>
        <v>0</v>
      </c>
      <c r="CU39" s="52">
        <f t="shared" si="96"/>
        <v>1757</v>
      </c>
      <c r="CV39" s="115">
        <v>110</v>
      </c>
      <c r="CW39" s="52">
        <f t="shared" si="36"/>
        <v>0</v>
      </c>
      <c r="CX39" s="57">
        <f t="shared" si="97"/>
        <v>1757</v>
      </c>
      <c r="CY39" s="114">
        <v>110</v>
      </c>
      <c r="CZ39" s="57">
        <f t="shared" si="37"/>
        <v>0</v>
      </c>
      <c r="DA39" s="52">
        <f t="shared" si="98"/>
        <v>1756</v>
      </c>
      <c r="DB39" s="113">
        <v>110</v>
      </c>
      <c r="DC39" s="52">
        <f t="shared" si="38"/>
        <v>1</v>
      </c>
      <c r="DD39" s="57">
        <f t="shared" si="99"/>
        <v>1755</v>
      </c>
      <c r="DE39" s="104">
        <v>109</v>
      </c>
      <c r="DF39" s="57">
        <f t="shared" si="39"/>
        <v>0</v>
      </c>
      <c r="DG39" s="57">
        <f t="shared" si="100"/>
        <v>1753</v>
      </c>
      <c r="DH39" s="97">
        <v>109</v>
      </c>
      <c r="DI39" s="57">
        <f t="shared" si="40"/>
        <v>1</v>
      </c>
      <c r="DJ39" s="52">
        <f t="shared" si="101"/>
        <v>1753</v>
      </c>
      <c r="DK39" s="96">
        <v>108</v>
      </c>
      <c r="DL39" s="52">
        <f t="shared" si="41"/>
        <v>0</v>
      </c>
      <c r="DM39" s="52">
        <f t="shared" si="102"/>
        <v>1754</v>
      </c>
      <c r="DN39" s="95">
        <v>108</v>
      </c>
      <c r="DO39" s="52">
        <f t="shared" si="42"/>
        <v>0</v>
      </c>
      <c r="DP39" s="52">
        <f t="shared" si="103"/>
        <v>1752</v>
      </c>
      <c r="DQ39" s="94">
        <v>108</v>
      </c>
      <c r="DR39" s="52">
        <f t="shared" si="43"/>
        <v>0</v>
      </c>
      <c r="DS39" s="52">
        <f t="shared" si="104"/>
        <v>1752</v>
      </c>
      <c r="DT39" s="87">
        <v>108</v>
      </c>
      <c r="DU39" s="57">
        <f t="shared" si="44"/>
        <v>0</v>
      </c>
      <c r="DV39" s="57">
        <f t="shared" si="105"/>
        <v>1752</v>
      </c>
      <c r="DW39" s="86">
        <v>108</v>
      </c>
      <c r="DX39" s="52">
        <f t="shared" si="45"/>
        <v>1</v>
      </c>
      <c r="DY39" s="52">
        <f t="shared" si="106"/>
        <v>1745</v>
      </c>
      <c r="DZ39" s="85">
        <v>107</v>
      </c>
      <c r="EA39" s="52">
        <f t="shared" si="46"/>
        <v>-1</v>
      </c>
      <c r="EB39" s="57">
        <f t="shared" si="107"/>
        <v>1736</v>
      </c>
      <c r="EC39" s="84">
        <v>108</v>
      </c>
      <c r="ED39" s="57">
        <f t="shared" si="47"/>
        <v>0</v>
      </c>
      <c r="EE39" s="57">
        <f t="shared" si="48"/>
        <v>1734</v>
      </c>
      <c r="EF39" s="81">
        <v>108</v>
      </c>
      <c r="EG39" s="52">
        <f t="shared" si="2"/>
        <v>1</v>
      </c>
      <c r="EH39" s="57">
        <f t="shared" si="108"/>
        <v>1730</v>
      </c>
      <c r="EI39" s="83">
        <v>107</v>
      </c>
      <c r="EJ39" s="52">
        <f t="shared" si="49"/>
        <v>8</v>
      </c>
      <c r="EK39" s="57">
        <f t="shared" si="109"/>
        <v>1710</v>
      </c>
      <c r="EL39" s="74">
        <v>99</v>
      </c>
      <c r="EM39" s="52">
        <f t="shared" si="50"/>
        <v>3</v>
      </c>
      <c r="EN39" s="57">
        <f t="shared" si="110"/>
        <v>1681</v>
      </c>
      <c r="EO39" s="70">
        <v>96</v>
      </c>
      <c r="EP39" s="57">
        <f t="shared" si="51"/>
        <v>18</v>
      </c>
      <c r="EQ39" s="57">
        <f t="shared" si="111"/>
        <v>1579</v>
      </c>
      <c r="ER39" s="67">
        <v>78</v>
      </c>
      <c r="ES39" s="57">
        <f t="shared" si="52"/>
        <v>15</v>
      </c>
      <c r="ET39" s="57">
        <f t="shared" si="112"/>
        <v>1492</v>
      </c>
      <c r="EU39" s="64">
        <v>63</v>
      </c>
      <c r="EV39" s="64">
        <f t="shared" si="53"/>
        <v>2</v>
      </c>
      <c r="EW39" s="57">
        <f t="shared" si="113"/>
        <v>1488</v>
      </c>
      <c r="EX39" s="63">
        <v>61</v>
      </c>
      <c r="EY39" s="63">
        <f t="shared" si="54"/>
        <v>2</v>
      </c>
      <c r="EZ39" s="52">
        <f t="shared" si="114"/>
        <v>1470</v>
      </c>
      <c r="FA39" s="62">
        <v>59</v>
      </c>
      <c r="FB39" s="62">
        <f t="shared" si="55"/>
        <v>21</v>
      </c>
      <c r="FC39" s="52">
        <f t="shared" si="115"/>
        <v>1379</v>
      </c>
      <c r="FD39" s="59">
        <v>38</v>
      </c>
      <c r="FE39" s="59">
        <f t="shared" si="56"/>
        <v>28</v>
      </c>
      <c r="FF39" s="57">
        <f>FG39+FF38+FF94</f>
        <v>1333</v>
      </c>
      <c r="FG39" s="50">
        <v>10</v>
      </c>
      <c r="FH39" s="52">
        <f t="shared" si="57"/>
        <v>10</v>
      </c>
      <c r="FI39" s="52"/>
      <c r="FK39" s="46"/>
      <c r="FL39" s="46"/>
      <c r="FM39" s="46"/>
      <c r="FN39" s="51"/>
      <c r="FO39" s="51"/>
      <c r="FP39" s="51"/>
      <c r="FQ39" s="106"/>
      <c r="FR39" s="106"/>
      <c r="FS39" s="51"/>
      <c r="FT39" s="51"/>
      <c r="FU39" s="51"/>
      <c r="FV39" s="33"/>
      <c r="FW39" s="108"/>
      <c r="FX39" s="108"/>
      <c r="FY39" s="109"/>
      <c r="FZ39" s="79"/>
      <c r="GA39" s="79"/>
      <c r="GB39" s="79"/>
      <c r="GC39" s="79"/>
      <c r="GD39" s="79"/>
      <c r="GE39" s="79"/>
      <c r="GF39" s="79"/>
      <c r="GH39">
        <v>1333</v>
      </c>
      <c r="GI39">
        <f t="shared" si="125"/>
        <v>130</v>
      </c>
      <c r="GK39" s="121">
        <f t="shared" si="130"/>
        <v>77.142857142857139</v>
      </c>
      <c r="GM39" s="3">
        <f t="shared" si="62"/>
        <v>0</v>
      </c>
      <c r="GS39" s="3">
        <f t="shared" si="63"/>
        <v>111</v>
      </c>
      <c r="GT39" s="3">
        <f t="shared" si="137"/>
        <v>1757</v>
      </c>
      <c r="GU39" s="3">
        <f t="shared" si="64"/>
        <v>111</v>
      </c>
      <c r="GV39" s="3">
        <f t="shared" si="127"/>
        <v>1757</v>
      </c>
      <c r="GW39" s="3">
        <f t="shared" si="65"/>
        <v>111</v>
      </c>
      <c r="GX39" s="3">
        <f t="shared" si="128"/>
        <v>1757</v>
      </c>
      <c r="GY39" s="3">
        <f t="shared" si="66"/>
        <v>111</v>
      </c>
      <c r="GZ39" s="3">
        <f t="shared" si="129"/>
        <v>1757</v>
      </c>
    </row>
    <row r="40" spans="2:208">
      <c r="B40" s="7">
        <v>43938</v>
      </c>
      <c r="C40" s="141">
        <f t="shared" si="67"/>
        <v>1852</v>
      </c>
      <c r="D40" s="140">
        <v>89</v>
      </c>
      <c r="E40" s="141">
        <f t="shared" si="68"/>
        <v>1839</v>
      </c>
      <c r="F40">
        <v>0</v>
      </c>
      <c r="G40" s="140">
        <v>82</v>
      </c>
      <c r="H40" s="148">
        <f t="shared" si="69"/>
        <v>1839</v>
      </c>
      <c r="I40">
        <v>0</v>
      </c>
      <c r="J40" s="148">
        <f t="shared" si="5"/>
        <v>82</v>
      </c>
      <c r="K40" s="148">
        <f t="shared" si="70"/>
        <v>1840</v>
      </c>
      <c r="L40" s="3">
        <f t="shared" si="132"/>
        <v>0</v>
      </c>
      <c r="M40">
        <v>82</v>
      </c>
      <c r="N40" s="101"/>
      <c r="O40" s="52">
        <f t="shared" si="134"/>
        <v>1840</v>
      </c>
      <c r="P40">
        <v>82</v>
      </c>
      <c r="Q40" s="3">
        <f t="shared" si="133"/>
        <v>0</v>
      </c>
      <c r="R40" s="3">
        <f t="shared" si="71"/>
        <v>1839</v>
      </c>
      <c r="S40" s="172">
        <v>82</v>
      </c>
      <c r="T40" s="3">
        <f t="shared" si="7"/>
        <v>0</v>
      </c>
      <c r="U40" s="3">
        <f t="shared" si="72"/>
        <v>1839</v>
      </c>
      <c r="V40" s="173">
        <v>82</v>
      </c>
      <c r="W40" s="3">
        <f t="shared" si="8"/>
        <v>0</v>
      </c>
      <c r="X40" s="3">
        <f t="shared" si="73"/>
        <v>1839</v>
      </c>
      <c r="Y40" s="170">
        <v>82</v>
      </c>
      <c r="Z40" s="3">
        <f t="shared" si="9"/>
        <v>0</v>
      </c>
      <c r="AA40" s="3">
        <f t="shared" si="74"/>
        <v>1839</v>
      </c>
      <c r="AB40" s="171">
        <v>82</v>
      </c>
      <c r="AC40" s="3">
        <f t="shared" si="10"/>
        <v>0</v>
      </c>
      <c r="AD40" s="3">
        <f t="shared" si="75"/>
        <v>1839</v>
      </c>
      <c r="AE40" s="166">
        <v>82</v>
      </c>
      <c r="AF40" s="3">
        <f t="shared" si="11"/>
        <v>0</v>
      </c>
      <c r="AG40" s="3">
        <f t="shared" si="76"/>
        <v>1839</v>
      </c>
      <c r="AH40" s="165">
        <v>82</v>
      </c>
      <c r="AI40" s="3">
        <f t="shared" si="12"/>
        <v>0</v>
      </c>
      <c r="AJ40" s="3">
        <f t="shared" si="77"/>
        <v>1839</v>
      </c>
      <c r="AK40" s="164">
        <v>82</v>
      </c>
      <c r="AL40" s="3">
        <f t="shared" si="13"/>
        <v>0</v>
      </c>
      <c r="AM40" s="3">
        <f t="shared" si="78"/>
        <v>1839</v>
      </c>
      <c r="AN40" s="162">
        <v>82</v>
      </c>
      <c r="AO40" s="3">
        <f t="shared" si="14"/>
        <v>0</v>
      </c>
      <c r="AP40" s="3">
        <f t="shared" si="79"/>
        <v>1839</v>
      </c>
      <c r="AQ40" s="161">
        <v>82</v>
      </c>
      <c r="AR40" s="3">
        <f t="shared" si="15"/>
        <v>0</v>
      </c>
      <c r="AS40" s="3">
        <f t="shared" si="80"/>
        <v>1839</v>
      </c>
      <c r="AT40" s="160">
        <v>82</v>
      </c>
      <c r="AU40" s="3">
        <f t="shared" si="16"/>
        <v>0</v>
      </c>
      <c r="AV40" s="3">
        <f t="shared" si="81"/>
        <v>1839</v>
      </c>
      <c r="AW40" s="159">
        <v>82</v>
      </c>
      <c r="AX40" s="3">
        <f t="shared" si="17"/>
        <v>0</v>
      </c>
      <c r="AY40" s="3">
        <f t="shared" si="82"/>
        <v>1839</v>
      </c>
      <c r="AZ40" s="150">
        <v>82</v>
      </c>
      <c r="BA40" s="3">
        <f t="shared" si="18"/>
        <v>0</v>
      </c>
      <c r="BB40" s="3">
        <f t="shared" si="83"/>
        <v>1840</v>
      </c>
      <c r="BC40" s="149">
        <v>82</v>
      </c>
      <c r="BD40" s="3">
        <f t="shared" si="19"/>
        <v>0</v>
      </c>
      <c r="BE40" s="3">
        <f t="shared" si="84"/>
        <v>1840</v>
      </c>
      <c r="BF40" s="147">
        <v>82</v>
      </c>
      <c r="BG40" s="3">
        <f t="shared" si="20"/>
        <v>0</v>
      </c>
      <c r="BH40" s="3">
        <f t="shared" si="85"/>
        <v>1840</v>
      </c>
      <c r="BI40" s="146">
        <v>82</v>
      </c>
      <c r="BJ40" s="3">
        <f t="shared" si="21"/>
        <v>0</v>
      </c>
      <c r="BK40" s="3">
        <f t="shared" si="86"/>
        <v>1840</v>
      </c>
      <c r="BL40" s="145">
        <v>82</v>
      </c>
      <c r="BM40" s="3">
        <f t="shared" si="22"/>
        <v>0</v>
      </c>
      <c r="BN40" s="3">
        <f t="shared" si="87"/>
        <v>1840</v>
      </c>
      <c r="BO40" s="144">
        <v>82</v>
      </c>
      <c r="BP40" s="3">
        <f t="shared" si="23"/>
        <v>0</v>
      </c>
      <c r="BQ40" s="79">
        <f t="shared" si="88"/>
        <v>1840</v>
      </c>
      <c r="BR40" s="142">
        <v>82</v>
      </c>
      <c r="BS40" s="3">
        <f t="shared" si="24"/>
        <v>0</v>
      </c>
      <c r="BT40" s="3">
        <f t="shared" si="89"/>
        <v>1840</v>
      </c>
      <c r="BU40" s="132">
        <v>82</v>
      </c>
      <c r="BV40" s="154">
        <f t="shared" si="25"/>
        <v>0</v>
      </c>
      <c r="BW40" s="57">
        <f t="shared" si="90"/>
        <v>1840</v>
      </c>
      <c r="BX40" s="129">
        <v>82</v>
      </c>
      <c r="BY40" s="52">
        <f t="shared" si="26"/>
        <v>0</v>
      </c>
      <c r="BZ40" s="57">
        <f t="shared" si="91"/>
        <v>1840</v>
      </c>
      <c r="CA40" s="128">
        <v>82</v>
      </c>
      <c r="CB40" s="57">
        <f t="shared" si="27"/>
        <v>0</v>
      </c>
      <c r="CC40" s="52">
        <f t="shared" si="135"/>
        <v>1840</v>
      </c>
      <c r="CD40" s="123">
        <v>82</v>
      </c>
      <c r="CE40" s="57">
        <f t="shared" si="29"/>
        <v>0</v>
      </c>
      <c r="CF40" s="57">
        <f t="shared" si="92"/>
        <v>1839</v>
      </c>
      <c r="CG40" s="122">
        <v>82</v>
      </c>
      <c r="CH40" s="52">
        <f t="shared" si="30"/>
        <v>0</v>
      </c>
      <c r="CI40" s="52">
        <f t="shared" si="93"/>
        <v>1841</v>
      </c>
      <c r="CJ40" s="119">
        <v>82</v>
      </c>
      <c r="CK40" s="57">
        <f t="shared" si="31"/>
        <v>0</v>
      </c>
      <c r="CL40" s="57">
        <f t="shared" si="94"/>
        <v>1839</v>
      </c>
      <c r="CM40" s="118">
        <v>82</v>
      </c>
      <c r="CN40" s="57">
        <f t="shared" si="32"/>
        <v>0</v>
      </c>
      <c r="CO40" s="57">
        <f t="shared" si="136"/>
        <v>1839</v>
      </c>
      <c r="CP40" s="117">
        <v>82</v>
      </c>
      <c r="CQ40" s="57">
        <f t="shared" si="34"/>
        <v>0</v>
      </c>
      <c r="CR40" s="57">
        <f t="shared" si="95"/>
        <v>1839</v>
      </c>
      <c r="CS40" s="116">
        <v>82</v>
      </c>
      <c r="CT40" s="52">
        <f t="shared" si="35"/>
        <v>0</v>
      </c>
      <c r="CU40" s="52">
        <f t="shared" si="96"/>
        <v>1839</v>
      </c>
      <c r="CV40" s="115">
        <v>82</v>
      </c>
      <c r="CW40" s="52">
        <f t="shared" si="36"/>
        <v>0</v>
      </c>
      <c r="CX40" s="57">
        <f t="shared" si="97"/>
        <v>1839</v>
      </c>
      <c r="CY40" s="114">
        <v>82</v>
      </c>
      <c r="CZ40" s="57">
        <f t="shared" si="37"/>
        <v>0</v>
      </c>
      <c r="DA40" s="52">
        <f t="shared" si="98"/>
        <v>1838</v>
      </c>
      <c r="DB40" s="113">
        <v>82</v>
      </c>
      <c r="DC40" s="52">
        <f t="shared" si="38"/>
        <v>1</v>
      </c>
      <c r="DD40" s="57">
        <f t="shared" si="99"/>
        <v>1836</v>
      </c>
      <c r="DE40" s="104">
        <v>81</v>
      </c>
      <c r="DF40" s="57">
        <f t="shared" si="39"/>
        <v>0</v>
      </c>
      <c r="DG40" s="57">
        <f t="shared" si="100"/>
        <v>1834</v>
      </c>
      <c r="DH40" s="97">
        <v>81</v>
      </c>
      <c r="DI40" s="57">
        <f t="shared" si="40"/>
        <v>2</v>
      </c>
      <c r="DJ40" s="52">
        <f t="shared" si="101"/>
        <v>1832</v>
      </c>
      <c r="DK40" s="96">
        <v>79</v>
      </c>
      <c r="DL40" s="52">
        <f t="shared" si="41"/>
        <v>0</v>
      </c>
      <c r="DM40" s="52">
        <f t="shared" si="102"/>
        <v>1833</v>
      </c>
      <c r="DN40" s="95">
        <v>79</v>
      </c>
      <c r="DO40" s="52">
        <f t="shared" si="42"/>
        <v>0</v>
      </c>
      <c r="DP40" s="52">
        <f t="shared" si="103"/>
        <v>1831</v>
      </c>
      <c r="DQ40" s="94">
        <v>79</v>
      </c>
      <c r="DR40" s="52">
        <f t="shared" si="43"/>
        <v>0</v>
      </c>
      <c r="DS40" s="52">
        <f t="shared" si="104"/>
        <v>1831</v>
      </c>
      <c r="DT40" s="87">
        <v>79</v>
      </c>
      <c r="DU40" s="57">
        <f t="shared" si="44"/>
        <v>-1</v>
      </c>
      <c r="DV40" s="57">
        <f t="shared" si="105"/>
        <v>1832</v>
      </c>
      <c r="DW40" s="86">
        <v>80</v>
      </c>
      <c r="DX40" s="52">
        <f t="shared" si="45"/>
        <v>0</v>
      </c>
      <c r="DY40" s="52">
        <f t="shared" si="106"/>
        <v>1825</v>
      </c>
      <c r="DZ40" s="85">
        <v>80</v>
      </c>
      <c r="EA40" s="52">
        <f t="shared" si="46"/>
        <v>5</v>
      </c>
      <c r="EB40" s="57">
        <f t="shared" si="107"/>
        <v>1811</v>
      </c>
      <c r="EC40" s="84">
        <v>75</v>
      </c>
      <c r="ED40" s="57">
        <f t="shared" si="47"/>
        <v>1</v>
      </c>
      <c r="EE40" s="57">
        <f t="shared" si="48"/>
        <v>1808</v>
      </c>
      <c r="EF40" s="81">
        <v>74</v>
      </c>
      <c r="EG40" s="52">
        <f t="shared" si="2"/>
        <v>0</v>
      </c>
      <c r="EH40" s="57">
        <f t="shared" si="108"/>
        <v>1804</v>
      </c>
      <c r="EI40" s="83">
        <v>74</v>
      </c>
      <c r="EJ40" s="52">
        <f t="shared" si="49"/>
        <v>10</v>
      </c>
      <c r="EK40" s="57">
        <f t="shared" si="109"/>
        <v>1774</v>
      </c>
      <c r="EL40" s="74">
        <v>64</v>
      </c>
      <c r="EM40" s="52">
        <f t="shared" si="50"/>
        <v>7</v>
      </c>
      <c r="EN40" s="57">
        <f t="shared" si="110"/>
        <v>1738</v>
      </c>
      <c r="EO40" s="70">
        <v>57</v>
      </c>
      <c r="EP40" s="57">
        <f t="shared" si="51"/>
        <v>8</v>
      </c>
      <c r="EQ40" s="57">
        <f t="shared" si="111"/>
        <v>1628</v>
      </c>
      <c r="ER40" s="67">
        <v>49</v>
      </c>
      <c r="ES40" s="57">
        <f t="shared" si="52"/>
        <v>19</v>
      </c>
      <c r="ET40" s="57">
        <f t="shared" si="112"/>
        <v>1522</v>
      </c>
      <c r="EU40" s="64">
        <v>30</v>
      </c>
      <c r="EV40" s="64">
        <f t="shared" si="53"/>
        <v>7</v>
      </c>
      <c r="EW40" s="57">
        <f t="shared" si="113"/>
        <v>1511</v>
      </c>
      <c r="EX40" s="63">
        <v>23</v>
      </c>
      <c r="EY40" s="63">
        <f t="shared" si="54"/>
        <v>3</v>
      </c>
      <c r="EZ40" s="52">
        <f t="shared" si="114"/>
        <v>1490</v>
      </c>
      <c r="FA40" s="62">
        <v>20</v>
      </c>
      <c r="FB40" s="62">
        <f t="shared" si="55"/>
        <v>16</v>
      </c>
      <c r="FC40" s="52">
        <f t="shared" si="115"/>
        <v>1383</v>
      </c>
      <c r="FD40" s="59">
        <v>4</v>
      </c>
      <c r="FE40" s="59">
        <f t="shared" si="56"/>
        <v>4</v>
      </c>
      <c r="FF40" s="52"/>
      <c r="FH40" s="52"/>
      <c r="FI40" s="52"/>
      <c r="FJ40" s="46"/>
      <c r="FN40" s="52"/>
      <c r="FO40" s="52"/>
      <c r="FP40" s="52"/>
      <c r="FQ40" s="106"/>
      <c r="FR40" s="106"/>
      <c r="FS40" s="51"/>
      <c r="FT40" s="51"/>
      <c r="FU40" s="51"/>
      <c r="FV40" s="33"/>
      <c r="FW40" s="108"/>
      <c r="FX40" s="108"/>
      <c r="FY40" s="109"/>
      <c r="FZ40" s="79"/>
      <c r="GA40" s="79"/>
      <c r="GB40" s="79"/>
      <c r="GC40" s="79"/>
      <c r="GD40" s="79"/>
      <c r="GE40" s="79"/>
      <c r="GF40" s="79"/>
      <c r="GH40">
        <v>1400</v>
      </c>
      <c r="GI40">
        <f t="shared" si="125"/>
        <v>67</v>
      </c>
      <c r="GK40" s="121">
        <f t="shared" si="130"/>
        <v>75.714285714285708</v>
      </c>
      <c r="GM40" s="3">
        <f t="shared" si="62"/>
        <v>0</v>
      </c>
      <c r="GS40" s="3">
        <f t="shared" si="63"/>
        <v>82</v>
      </c>
      <c r="GT40" s="3">
        <f>GT39+GS40</f>
        <v>1839</v>
      </c>
      <c r="GU40" s="3">
        <f t="shared" si="64"/>
        <v>82</v>
      </c>
      <c r="GV40" s="3">
        <f t="shared" si="127"/>
        <v>1839</v>
      </c>
      <c r="GW40" s="3">
        <f t="shared" si="65"/>
        <v>82</v>
      </c>
      <c r="GX40" s="3">
        <f t="shared" si="128"/>
        <v>1839</v>
      </c>
      <c r="GY40" s="3">
        <f t="shared" si="66"/>
        <v>82</v>
      </c>
      <c r="GZ40" s="3">
        <f t="shared" si="129"/>
        <v>1839</v>
      </c>
    </row>
    <row r="41" spans="2:208">
      <c r="B41" s="7">
        <v>43939</v>
      </c>
      <c r="C41" s="141">
        <f t="shared" si="67"/>
        <v>1943</v>
      </c>
      <c r="D41" s="140">
        <v>91</v>
      </c>
      <c r="E41" s="141">
        <f t="shared" si="68"/>
        <v>1925</v>
      </c>
      <c r="F41">
        <v>0</v>
      </c>
      <c r="G41" s="140">
        <v>86</v>
      </c>
      <c r="H41" s="148">
        <f t="shared" si="69"/>
        <v>1925</v>
      </c>
      <c r="I41">
        <v>0</v>
      </c>
      <c r="J41" s="148">
        <f t="shared" si="5"/>
        <v>86</v>
      </c>
      <c r="K41" s="148">
        <f t="shared" si="70"/>
        <v>1927</v>
      </c>
      <c r="L41" s="3">
        <f t="shared" si="132"/>
        <v>0</v>
      </c>
      <c r="M41">
        <v>87</v>
      </c>
      <c r="N41" s="101"/>
      <c r="O41" s="52">
        <f t="shared" si="134"/>
        <v>1927</v>
      </c>
      <c r="P41">
        <v>87</v>
      </c>
      <c r="Q41" s="3">
        <f t="shared" si="133"/>
        <v>0</v>
      </c>
      <c r="R41" s="3">
        <f t="shared" si="71"/>
        <v>1925</v>
      </c>
      <c r="S41" s="172">
        <v>86</v>
      </c>
      <c r="T41" s="3">
        <f t="shared" si="7"/>
        <v>0</v>
      </c>
      <c r="U41" s="3">
        <f t="shared" si="72"/>
        <v>1925</v>
      </c>
      <c r="V41" s="173">
        <v>86</v>
      </c>
      <c r="W41" s="3">
        <f t="shared" si="8"/>
        <v>0</v>
      </c>
      <c r="X41" s="3">
        <f t="shared" si="73"/>
        <v>1925</v>
      </c>
      <c r="Y41" s="170">
        <v>86</v>
      </c>
      <c r="Z41" s="3">
        <f t="shared" si="9"/>
        <v>0</v>
      </c>
      <c r="AA41" s="3">
        <f t="shared" si="74"/>
        <v>1925</v>
      </c>
      <c r="AB41" s="171">
        <v>86</v>
      </c>
      <c r="AC41" s="3">
        <f t="shared" si="10"/>
        <v>0</v>
      </c>
      <c r="AD41" s="3">
        <f t="shared" si="75"/>
        <v>1925</v>
      </c>
      <c r="AE41" s="166">
        <v>86</v>
      </c>
      <c r="AF41" s="3">
        <f t="shared" si="11"/>
        <v>0</v>
      </c>
      <c r="AG41" s="3">
        <f t="shared" si="76"/>
        <v>1925</v>
      </c>
      <c r="AH41" s="165">
        <v>86</v>
      </c>
      <c r="AI41" s="3">
        <f t="shared" si="12"/>
        <v>0</v>
      </c>
      <c r="AJ41" s="3">
        <f t="shared" si="77"/>
        <v>1925</v>
      </c>
      <c r="AK41" s="164">
        <v>86</v>
      </c>
      <c r="AL41" s="3">
        <f t="shared" si="13"/>
        <v>0</v>
      </c>
      <c r="AM41" s="3">
        <f t="shared" si="78"/>
        <v>1925</v>
      </c>
      <c r="AN41" s="162">
        <v>86</v>
      </c>
      <c r="AO41" s="3">
        <f t="shared" si="14"/>
        <v>-1</v>
      </c>
      <c r="AP41" s="3">
        <f t="shared" si="79"/>
        <v>1926</v>
      </c>
      <c r="AQ41" s="161">
        <v>87</v>
      </c>
      <c r="AR41" s="3">
        <f t="shared" si="15"/>
        <v>0</v>
      </c>
      <c r="AS41" s="3">
        <f t="shared" si="80"/>
        <v>1926</v>
      </c>
      <c r="AT41" s="160">
        <v>87</v>
      </c>
      <c r="AU41" s="3">
        <f t="shared" si="16"/>
        <v>0</v>
      </c>
      <c r="AV41" s="3">
        <f t="shared" si="81"/>
        <v>1926</v>
      </c>
      <c r="AW41" s="159">
        <v>87</v>
      </c>
      <c r="AX41" s="3">
        <f t="shared" si="17"/>
        <v>0</v>
      </c>
      <c r="AY41" s="3">
        <f t="shared" si="82"/>
        <v>1926</v>
      </c>
      <c r="AZ41" s="150">
        <v>87</v>
      </c>
      <c r="BA41" s="3">
        <f t="shared" si="18"/>
        <v>0</v>
      </c>
      <c r="BB41" s="3">
        <f t="shared" si="83"/>
        <v>1927</v>
      </c>
      <c r="BC41" s="149">
        <v>87</v>
      </c>
      <c r="BD41" s="3">
        <f t="shared" si="19"/>
        <v>0</v>
      </c>
      <c r="BE41" s="3">
        <f t="shared" si="84"/>
        <v>1927</v>
      </c>
      <c r="BF41" s="147">
        <v>87</v>
      </c>
      <c r="BG41" s="3">
        <f t="shared" si="20"/>
        <v>0</v>
      </c>
      <c r="BH41" s="3">
        <f t="shared" si="85"/>
        <v>1927</v>
      </c>
      <c r="BI41" s="146">
        <v>87</v>
      </c>
      <c r="BJ41" s="3">
        <f t="shared" si="21"/>
        <v>0</v>
      </c>
      <c r="BK41" s="3">
        <f t="shared" si="86"/>
        <v>1927</v>
      </c>
      <c r="BL41" s="145">
        <v>87</v>
      </c>
      <c r="BM41" s="3">
        <f t="shared" si="22"/>
        <v>0</v>
      </c>
      <c r="BN41" s="3">
        <f t="shared" si="87"/>
        <v>1927</v>
      </c>
      <c r="BO41" s="144">
        <v>87</v>
      </c>
      <c r="BP41" s="3">
        <f t="shared" si="23"/>
        <v>0</v>
      </c>
      <c r="BQ41" s="79">
        <f t="shared" si="88"/>
        <v>1927</v>
      </c>
      <c r="BR41" s="142">
        <v>87</v>
      </c>
      <c r="BS41" s="3">
        <f t="shared" si="24"/>
        <v>0</v>
      </c>
      <c r="BT41" s="3">
        <f t="shared" si="89"/>
        <v>1927</v>
      </c>
      <c r="BU41" s="132">
        <v>87</v>
      </c>
      <c r="BV41" s="154">
        <f t="shared" si="25"/>
        <v>0</v>
      </c>
      <c r="BW41" s="57">
        <f t="shared" si="90"/>
        <v>1927</v>
      </c>
      <c r="BX41" s="129">
        <v>87</v>
      </c>
      <c r="BY41" s="52">
        <f t="shared" si="26"/>
        <v>0</v>
      </c>
      <c r="BZ41" s="57">
        <f t="shared" si="91"/>
        <v>1927</v>
      </c>
      <c r="CA41" s="128">
        <v>87</v>
      </c>
      <c r="CB41" s="57">
        <f t="shared" si="27"/>
        <v>0</v>
      </c>
      <c r="CC41" s="52">
        <f t="shared" si="135"/>
        <v>1927</v>
      </c>
      <c r="CD41" s="123">
        <v>87</v>
      </c>
      <c r="CE41" s="57">
        <f t="shared" si="29"/>
        <v>-2</v>
      </c>
      <c r="CF41" s="57">
        <f t="shared" si="92"/>
        <v>1928</v>
      </c>
      <c r="CG41" s="122">
        <v>89</v>
      </c>
      <c r="CH41" s="52">
        <f t="shared" si="30"/>
        <v>0</v>
      </c>
      <c r="CI41" s="52">
        <f t="shared" si="93"/>
        <v>1930</v>
      </c>
      <c r="CJ41" s="119">
        <v>89</v>
      </c>
      <c r="CK41" s="57">
        <f t="shared" si="31"/>
        <v>0</v>
      </c>
      <c r="CL41" s="57">
        <f t="shared" si="94"/>
        <v>1928</v>
      </c>
      <c r="CM41" s="118">
        <v>89</v>
      </c>
      <c r="CN41" s="57">
        <f t="shared" si="32"/>
        <v>0</v>
      </c>
      <c r="CO41" s="57">
        <f t="shared" si="136"/>
        <v>1928</v>
      </c>
      <c r="CP41" s="117">
        <v>89</v>
      </c>
      <c r="CQ41" s="57">
        <f t="shared" si="34"/>
        <v>0</v>
      </c>
      <c r="CR41" s="57">
        <f t="shared" si="95"/>
        <v>1928</v>
      </c>
      <c r="CS41" s="116">
        <v>89</v>
      </c>
      <c r="CT41" s="52">
        <f t="shared" si="35"/>
        <v>0</v>
      </c>
      <c r="CU41" s="52">
        <f t="shared" si="96"/>
        <v>1928</v>
      </c>
      <c r="CV41" s="115">
        <v>89</v>
      </c>
      <c r="CW41" s="52">
        <f t="shared" si="36"/>
        <v>0</v>
      </c>
      <c r="CX41" s="57">
        <f t="shared" si="97"/>
        <v>1928</v>
      </c>
      <c r="CY41" s="114">
        <v>89</v>
      </c>
      <c r="CZ41" s="57">
        <f t="shared" si="37"/>
        <v>0</v>
      </c>
      <c r="DA41" s="52">
        <f t="shared" si="98"/>
        <v>1927</v>
      </c>
      <c r="DB41" s="113">
        <v>89</v>
      </c>
      <c r="DC41" s="52">
        <f t="shared" si="38"/>
        <v>-1</v>
      </c>
      <c r="DD41" s="57">
        <f t="shared" si="99"/>
        <v>1926</v>
      </c>
      <c r="DE41" s="104">
        <v>90</v>
      </c>
      <c r="DF41" s="57">
        <f t="shared" si="39"/>
        <v>1</v>
      </c>
      <c r="DG41" s="57">
        <f t="shared" si="100"/>
        <v>1923</v>
      </c>
      <c r="DH41" s="97">
        <v>89</v>
      </c>
      <c r="DI41" s="57">
        <f t="shared" si="40"/>
        <v>0</v>
      </c>
      <c r="DJ41" s="52">
        <f t="shared" si="101"/>
        <v>1921</v>
      </c>
      <c r="DK41" s="96">
        <v>89</v>
      </c>
      <c r="DL41" s="52">
        <f t="shared" si="41"/>
        <v>1</v>
      </c>
      <c r="DM41" s="52">
        <f t="shared" si="102"/>
        <v>1921</v>
      </c>
      <c r="DN41" s="95">
        <v>88</v>
      </c>
      <c r="DO41" s="52">
        <f t="shared" si="42"/>
        <v>1</v>
      </c>
      <c r="DP41" s="52">
        <f t="shared" si="103"/>
        <v>1918</v>
      </c>
      <c r="DQ41" s="94">
        <v>87</v>
      </c>
      <c r="DR41" s="52">
        <f t="shared" si="43"/>
        <v>0</v>
      </c>
      <c r="DS41" s="52">
        <f t="shared" si="104"/>
        <v>1918</v>
      </c>
      <c r="DT41" s="87">
        <v>87</v>
      </c>
      <c r="DU41" s="57">
        <f t="shared" si="44"/>
        <v>2</v>
      </c>
      <c r="DV41" s="57">
        <f t="shared" si="105"/>
        <v>1917</v>
      </c>
      <c r="DW41" s="86">
        <v>85</v>
      </c>
      <c r="DX41" s="52">
        <f t="shared" si="45"/>
        <v>4</v>
      </c>
      <c r="DY41" s="52">
        <f t="shared" si="106"/>
        <v>1906</v>
      </c>
      <c r="DZ41" s="85">
        <v>81</v>
      </c>
      <c r="EA41" s="52">
        <f t="shared" si="46"/>
        <v>5</v>
      </c>
      <c r="EB41" s="57">
        <f t="shared" si="107"/>
        <v>1887</v>
      </c>
      <c r="EC41" s="84">
        <v>76</v>
      </c>
      <c r="ED41" s="57">
        <f t="shared" si="47"/>
        <v>2</v>
      </c>
      <c r="EE41" s="57">
        <f t="shared" si="48"/>
        <v>1882</v>
      </c>
      <c r="EF41" s="81">
        <v>74</v>
      </c>
      <c r="EG41" s="52">
        <f t="shared" si="2"/>
        <v>1</v>
      </c>
      <c r="EH41" s="57">
        <f t="shared" si="108"/>
        <v>1877</v>
      </c>
      <c r="EI41" s="83">
        <v>73</v>
      </c>
      <c r="EJ41" s="52">
        <f t="shared" si="49"/>
        <v>10</v>
      </c>
      <c r="EK41" s="57">
        <f t="shared" si="109"/>
        <v>1837</v>
      </c>
      <c r="EL41" s="74">
        <v>63</v>
      </c>
      <c r="EM41" s="52">
        <f t="shared" si="50"/>
        <v>4</v>
      </c>
      <c r="EN41" s="57">
        <f t="shared" si="110"/>
        <v>1797</v>
      </c>
      <c r="EO41" s="70">
        <v>59</v>
      </c>
      <c r="EP41" s="57">
        <f t="shared" si="51"/>
        <v>8</v>
      </c>
      <c r="EQ41" s="57">
        <f t="shared" si="111"/>
        <v>1679</v>
      </c>
      <c r="ER41" s="67">
        <v>51</v>
      </c>
      <c r="ES41" s="57">
        <f t="shared" si="52"/>
        <v>32</v>
      </c>
      <c r="ET41" s="57">
        <f t="shared" si="112"/>
        <v>1541</v>
      </c>
      <c r="EU41" s="64">
        <v>19</v>
      </c>
      <c r="EV41" s="64">
        <f t="shared" si="53"/>
        <v>10</v>
      </c>
      <c r="EW41" s="57">
        <f t="shared" si="113"/>
        <v>1520</v>
      </c>
      <c r="EX41" s="63">
        <v>9</v>
      </c>
      <c r="EY41" s="63">
        <f t="shared" si="54"/>
        <v>7</v>
      </c>
      <c r="EZ41" s="52">
        <f t="shared" si="114"/>
        <v>1492</v>
      </c>
      <c r="FA41" s="62">
        <v>2</v>
      </c>
      <c r="FB41" s="62">
        <f t="shared" si="55"/>
        <v>2</v>
      </c>
      <c r="FC41" s="52"/>
      <c r="FD41" s="61"/>
      <c r="FE41" s="61"/>
      <c r="FF41" s="52"/>
      <c r="FH41" s="52"/>
      <c r="FI41" s="52"/>
      <c r="FJ41" s="46"/>
      <c r="FN41" s="52"/>
      <c r="FO41" s="52"/>
      <c r="FP41" s="52"/>
      <c r="FQ41" s="106"/>
      <c r="FR41" s="106"/>
      <c r="FS41" s="51"/>
      <c r="FT41" s="51"/>
      <c r="FU41" s="51"/>
      <c r="FV41" s="33"/>
      <c r="FW41" s="108"/>
      <c r="FX41" s="108"/>
      <c r="FY41" s="109"/>
      <c r="FZ41" s="79"/>
      <c r="GA41" s="79"/>
      <c r="GB41" s="79"/>
      <c r="GC41" s="79"/>
      <c r="GD41" s="79"/>
      <c r="GE41" s="79"/>
      <c r="GF41" s="79"/>
      <c r="GH41">
        <v>1511</v>
      </c>
      <c r="GI41">
        <f t="shared" si="125"/>
        <v>111</v>
      </c>
      <c r="GK41" s="121">
        <f t="shared" si="130"/>
        <v>89.142857142857139</v>
      </c>
      <c r="GM41" s="3">
        <f t="shared" si="62"/>
        <v>-1</v>
      </c>
      <c r="GS41" s="3">
        <f t="shared" si="63"/>
        <v>86</v>
      </c>
      <c r="GT41" s="3">
        <f>GT40+GS41</f>
        <v>1925</v>
      </c>
      <c r="GU41" s="3">
        <f t="shared" si="64"/>
        <v>86</v>
      </c>
      <c r="GV41" s="3">
        <f t="shared" si="127"/>
        <v>1925</v>
      </c>
      <c r="GW41" s="3">
        <f t="shared" si="65"/>
        <v>86</v>
      </c>
      <c r="GX41" s="3">
        <f t="shared" si="128"/>
        <v>1925</v>
      </c>
      <c r="GY41" s="3">
        <f t="shared" si="66"/>
        <v>86</v>
      </c>
      <c r="GZ41" s="3">
        <f t="shared" si="129"/>
        <v>1925</v>
      </c>
    </row>
    <row r="42" spans="2:208">
      <c r="B42" s="7">
        <v>43940</v>
      </c>
      <c r="C42" s="141">
        <f t="shared" si="67"/>
        <v>2033</v>
      </c>
      <c r="D42" s="140">
        <v>90</v>
      </c>
      <c r="E42" s="141">
        <f t="shared" si="68"/>
        <v>2013</v>
      </c>
      <c r="F42">
        <v>0</v>
      </c>
      <c r="G42" s="140">
        <v>88</v>
      </c>
      <c r="H42" s="148">
        <f t="shared" si="69"/>
        <v>2013</v>
      </c>
      <c r="I42">
        <v>0</v>
      </c>
      <c r="J42" s="148">
        <f t="shared" si="5"/>
        <v>88</v>
      </c>
      <c r="K42" s="148">
        <f t="shared" si="70"/>
        <v>2015</v>
      </c>
      <c r="L42" s="3">
        <f t="shared" si="132"/>
        <v>0</v>
      </c>
      <c r="M42">
        <v>88</v>
      </c>
      <c r="N42" s="101"/>
      <c r="O42" s="52">
        <f t="shared" si="134"/>
        <v>2015</v>
      </c>
      <c r="P42">
        <v>88</v>
      </c>
      <c r="Q42" s="3">
        <f t="shared" si="133"/>
        <v>0</v>
      </c>
      <c r="R42" s="3">
        <f t="shared" si="71"/>
        <v>2013</v>
      </c>
      <c r="S42" s="172">
        <v>88</v>
      </c>
      <c r="T42" s="3">
        <f t="shared" si="7"/>
        <v>0</v>
      </c>
      <c r="U42" s="3">
        <f t="shared" si="72"/>
        <v>2013</v>
      </c>
      <c r="V42" s="173">
        <v>88</v>
      </c>
      <c r="W42" s="3">
        <f t="shared" si="8"/>
        <v>0</v>
      </c>
      <c r="X42" s="3">
        <f t="shared" si="73"/>
        <v>2013</v>
      </c>
      <c r="Y42" s="170">
        <v>88</v>
      </c>
      <c r="Z42" s="3">
        <f t="shared" si="9"/>
        <v>0</v>
      </c>
      <c r="AA42" s="3">
        <f t="shared" si="74"/>
        <v>2013</v>
      </c>
      <c r="AB42" s="171">
        <v>88</v>
      </c>
      <c r="AC42" s="3">
        <f t="shared" si="10"/>
        <v>0</v>
      </c>
      <c r="AD42" s="3">
        <f t="shared" si="75"/>
        <v>2013</v>
      </c>
      <c r="AE42" s="166">
        <v>88</v>
      </c>
      <c r="AF42" s="3">
        <f t="shared" si="11"/>
        <v>0</v>
      </c>
      <c r="AG42" s="3">
        <f t="shared" si="76"/>
        <v>2013</v>
      </c>
      <c r="AH42" s="165">
        <v>88</v>
      </c>
      <c r="AI42" s="3">
        <f t="shared" si="12"/>
        <v>0</v>
      </c>
      <c r="AJ42" s="3">
        <f t="shared" si="77"/>
        <v>2013</v>
      </c>
      <c r="AK42" s="164">
        <v>88</v>
      </c>
      <c r="AL42" s="3">
        <f t="shared" si="13"/>
        <v>0</v>
      </c>
      <c r="AM42" s="3">
        <f t="shared" si="78"/>
        <v>2013</v>
      </c>
      <c r="AN42" s="162">
        <v>88</v>
      </c>
      <c r="AO42" s="3">
        <f t="shared" si="14"/>
        <v>0</v>
      </c>
      <c r="AP42" s="3">
        <f t="shared" si="79"/>
        <v>2014</v>
      </c>
      <c r="AQ42" s="161">
        <v>88</v>
      </c>
      <c r="AR42" s="3">
        <f t="shared" si="15"/>
        <v>0</v>
      </c>
      <c r="AS42" s="3">
        <f t="shared" si="80"/>
        <v>2014</v>
      </c>
      <c r="AT42" s="160">
        <v>88</v>
      </c>
      <c r="AU42" s="3">
        <f t="shared" si="16"/>
        <v>0</v>
      </c>
      <c r="AV42" s="3">
        <f t="shared" si="81"/>
        <v>2014</v>
      </c>
      <c r="AW42" s="159">
        <v>88</v>
      </c>
      <c r="AX42" s="3">
        <f t="shared" si="17"/>
        <v>0</v>
      </c>
      <c r="AY42" s="3">
        <f t="shared" si="82"/>
        <v>2014</v>
      </c>
      <c r="AZ42" s="150">
        <v>88</v>
      </c>
      <c r="BA42" s="3">
        <f t="shared" si="18"/>
        <v>0</v>
      </c>
      <c r="BB42" s="3">
        <f t="shared" si="83"/>
        <v>2015</v>
      </c>
      <c r="BC42" s="149">
        <v>88</v>
      </c>
      <c r="BD42" s="3">
        <f t="shared" si="19"/>
        <v>0</v>
      </c>
      <c r="BE42" s="3">
        <f t="shared" si="84"/>
        <v>2015</v>
      </c>
      <c r="BF42" s="147">
        <v>88</v>
      </c>
      <c r="BG42" s="3">
        <f t="shared" si="20"/>
        <v>0</v>
      </c>
      <c r="BH42" s="3">
        <f t="shared" si="85"/>
        <v>2015</v>
      </c>
      <c r="BI42" s="146">
        <v>88</v>
      </c>
      <c r="BJ42" s="3">
        <f t="shared" si="21"/>
        <v>0</v>
      </c>
      <c r="BK42" s="3">
        <f t="shared" si="86"/>
        <v>2015</v>
      </c>
      <c r="BL42" s="145">
        <v>88</v>
      </c>
      <c r="BM42" s="3">
        <f t="shared" si="22"/>
        <v>0</v>
      </c>
      <c r="BN42" s="3">
        <f t="shared" si="87"/>
        <v>2015</v>
      </c>
      <c r="BO42" s="144">
        <v>88</v>
      </c>
      <c r="BP42" s="3">
        <f t="shared" si="23"/>
        <v>0</v>
      </c>
      <c r="BQ42" s="79">
        <f t="shared" si="88"/>
        <v>2015</v>
      </c>
      <c r="BR42" s="142">
        <v>88</v>
      </c>
      <c r="BS42" s="3">
        <f t="shared" si="24"/>
        <v>0</v>
      </c>
      <c r="BT42" s="3">
        <f t="shared" si="89"/>
        <v>2015</v>
      </c>
      <c r="BU42" s="132">
        <v>88</v>
      </c>
      <c r="BV42" s="154">
        <f t="shared" si="25"/>
        <v>0</v>
      </c>
      <c r="BW42" s="57">
        <f t="shared" si="90"/>
        <v>2015</v>
      </c>
      <c r="BX42" s="129">
        <v>88</v>
      </c>
      <c r="BY42" s="52">
        <f t="shared" si="26"/>
        <v>0</v>
      </c>
      <c r="BZ42" s="57">
        <f t="shared" si="91"/>
        <v>2015</v>
      </c>
      <c r="CA42" s="128">
        <v>88</v>
      </c>
      <c r="CB42" s="57">
        <f t="shared" si="27"/>
        <v>0</v>
      </c>
      <c r="CC42" s="52">
        <f t="shared" si="135"/>
        <v>2015</v>
      </c>
      <c r="CD42" s="123">
        <v>88</v>
      </c>
      <c r="CE42" s="57">
        <f t="shared" si="29"/>
        <v>-1</v>
      </c>
      <c r="CF42" s="57">
        <f t="shared" si="92"/>
        <v>2017</v>
      </c>
      <c r="CG42" s="122">
        <v>89</v>
      </c>
      <c r="CH42" s="52">
        <f t="shared" si="30"/>
        <v>0</v>
      </c>
      <c r="CI42" s="52">
        <f t="shared" si="93"/>
        <v>2019</v>
      </c>
      <c r="CJ42" s="119">
        <v>89</v>
      </c>
      <c r="CK42" s="57">
        <f t="shared" si="31"/>
        <v>0</v>
      </c>
      <c r="CL42" s="57">
        <f t="shared" si="94"/>
        <v>2017</v>
      </c>
      <c r="CM42" s="118">
        <v>89</v>
      </c>
      <c r="CN42" s="57">
        <f t="shared" si="32"/>
        <v>0</v>
      </c>
      <c r="CO42" s="57">
        <f t="shared" si="136"/>
        <v>2017</v>
      </c>
      <c r="CP42" s="117">
        <v>89</v>
      </c>
      <c r="CQ42" s="57">
        <f t="shared" si="34"/>
        <v>0</v>
      </c>
      <c r="CR42" s="57">
        <f t="shared" si="95"/>
        <v>2017</v>
      </c>
      <c r="CS42" s="116">
        <v>89</v>
      </c>
      <c r="CT42" s="52">
        <f t="shared" si="35"/>
        <v>0</v>
      </c>
      <c r="CU42" s="52">
        <f t="shared" si="96"/>
        <v>2017</v>
      </c>
      <c r="CV42" s="115">
        <v>89</v>
      </c>
      <c r="CW42" s="52">
        <f t="shared" si="36"/>
        <v>0</v>
      </c>
      <c r="CX42" s="57">
        <f t="shared" si="97"/>
        <v>2017</v>
      </c>
      <c r="CY42" s="114">
        <v>89</v>
      </c>
      <c r="CZ42" s="57">
        <f t="shared" si="37"/>
        <v>0</v>
      </c>
      <c r="DA42" s="52">
        <f t="shared" si="98"/>
        <v>2016</v>
      </c>
      <c r="DB42" s="113">
        <v>89</v>
      </c>
      <c r="DC42" s="52">
        <f t="shared" si="38"/>
        <v>1</v>
      </c>
      <c r="DD42" s="57">
        <f t="shared" si="99"/>
        <v>2014</v>
      </c>
      <c r="DE42" s="104">
        <v>88</v>
      </c>
      <c r="DF42" s="57">
        <f t="shared" si="39"/>
        <v>0</v>
      </c>
      <c r="DG42" s="57">
        <f t="shared" si="100"/>
        <v>2011</v>
      </c>
      <c r="DH42" s="97">
        <v>88</v>
      </c>
      <c r="DI42" s="57">
        <f t="shared" si="40"/>
        <v>0</v>
      </c>
      <c r="DJ42" s="52">
        <f t="shared" si="101"/>
        <v>2009</v>
      </c>
      <c r="DK42" s="96">
        <v>88</v>
      </c>
      <c r="DL42" s="52">
        <f t="shared" si="41"/>
        <v>0</v>
      </c>
      <c r="DM42" s="52">
        <f t="shared" si="102"/>
        <v>2009</v>
      </c>
      <c r="DN42" s="95">
        <v>88</v>
      </c>
      <c r="DO42" s="52">
        <f t="shared" si="42"/>
        <v>1</v>
      </c>
      <c r="DP42" s="52">
        <f t="shared" si="103"/>
        <v>2005</v>
      </c>
      <c r="DQ42" s="94">
        <v>87</v>
      </c>
      <c r="DR42" s="52">
        <f t="shared" si="43"/>
        <v>0</v>
      </c>
      <c r="DS42" s="52">
        <f t="shared" si="104"/>
        <v>2005</v>
      </c>
      <c r="DT42" s="87">
        <v>87</v>
      </c>
      <c r="DU42" s="57">
        <f t="shared" si="44"/>
        <v>1</v>
      </c>
      <c r="DV42" s="57">
        <f t="shared" si="105"/>
        <v>2003</v>
      </c>
      <c r="DW42" s="86">
        <v>86</v>
      </c>
      <c r="DX42" s="52">
        <f t="shared" si="45"/>
        <v>0</v>
      </c>
      <c r="DY42" s="52">
        <f t="shared" si="106"/>
        <v>1992</v>
      </c>
      <c r="DZ42" s="85">
        <v>86</v>
      </c>
      <c r="EA42" s="52">
        <f t="shared" si="46"/>
        <v>9</v>
      </c>
      <c r="EB42" s="57">
        <f t="shared" si="107"/>
        <v>1964</v>
      </c>
      <c r="EC42" s="84">
        <v>77</v>
      </c>
      <c r="ED42" s="57">
        <f t="shared" si="47"/>
        <v>0</v>
      </c>
      <c r="EE42" s="57">
        <f t="shared" si="48"/>
        <v>1959</v>
      </c>
      <c r="EF42" s="81">
        <v>77</v>
      </c>
      <c r="EG42" s="52">
        <f t="shared" si="2"/>
        <v>1</v>
      </c>
      <c r="EH42" s="57">
        <f t="shared" si="108"/>
        <v>1953</v>
      </c>
      <c r="EI42" s="83">
        <v>76</v>
      </c>
      <c r="EJ42" s="52">
        <f t="shared" si="49"/>
        <v>16</v>
      </c>
      <c r="EK42" s="57">
        <f t="shared" si="109"/>
        <v>1897</v>
      </c>
      <c r="EL42" s="74">
        <v>60</v>
      </c>
      <c r="EM42" s="52">
        <f t="shared" si="50"/>
        <v>7</v>
      </c>
      <c r="EN42" s="57">
        <f t="shared" si="110"/>
        <v>1850</v>
      </c>
      <c r="EO42" s="70">
        <v>53</v>
      </c>
      <c r="EP42" s="57">
        <f t="shared" si="51"/>
        <v>10</v>
      </c>
      <c r="EQ42" s="57">
        <f t="shared" si="111"/>
        <v>1722</v>
      </c>
      <c r="ER42" s="67">
        <v>43</v>
      </c>
      <c r="ES42" s="57">
        <f t="shared" si="52"/>
        <v>26</v>
      </c>
      <c r="ET42" s="57">
        <f t="shared" si="112"/>
        <v>1558</v>
      </c>
      <c r="EU42" s="64">
        <v>17</v>
      </c>
      <c r="EV42" s="64">
        <f t="shared" si="53"/>
        <v>16</v>
      </c>
      <c r="EW42" s="57">
        <f t="shared" si="113"/>
        <v>1521</v>
      </c>
      <c r="EX42" s="63">
        <v>1</v>
      </c>
      <c r="EY42" s="63">
        <f t="shared" si="54"/>
        <v>1</v>
      </c>
      <c r="EZ42" s="52"/>
      <c r="FA42" s="62"/>
      <c r="FB42" s="62"/>
      <c r="FC42" s="52"/>
      <c r="FD42" s="61"/>
      <c r="FE42" s="61"/>
      <c r="FF42" s="52"/>
      <c r="FH42" s="52"/>
      <c r="FI42" s="52"/>
      <c r="FJ42" s="46"/>
      <c r="FN42" s="52"/>
      <c r="FO42" s="52"/>
      <c r="FP42" s="52"/>
      <c r="FQ42" s="106"/>
      <c r="FR42" s="106"/>
      <c r="FS42" s="51"/>
      <c r="FT42" s="51"/>
      <c r="FU42" s="51"/>
      <c r="FV42" s="33"/>
      <c r="FW42" s="108"/>
      <c r="FX42" s="108"/>
      <c r="FY42" s="109"/>
      <c r="FZ42" s="79"/>
      <c r="GA42" s="79"/>
      <c r="GB42" s="79"/>
      <c r="GC42" s="79"/>
      <c r="GD42" s="79"/>
      <c r="GE42" s="79"/>
      <c r="GF42" s="79"/>
      <c r="GH42">
        <v>1540</v>
      </c>
      <c r="GI42">
        <f t="shared" si="125"/>
        <v>29</v>
      </c>
      <c r="GK42" s="121">
        <f t="shared" si="130"/>
        <v>91.571428571428569</v>
      </c>
      <c r="GM42" s="3">
        <f t="shared" si="62"/>
        <v>0</v>
      </c>
      <c r="GS42" s="3">
        <f t="shared" si="63"/>
        <v>88</v>
      </c>
      <c r="GT42" s="3">
        <f t="shared" si="137"/>
        <v>2013</v>
      </c>
      <c r="GU42" s="3">
        <f t="shared" si="64"/>
        <v>88</v>
      </c>
      <c r="GV42" s="3">
        <f t="shared" si="127"/>
        <v>2013</v>
      </c>
      <c r="GW42" s="3">
        <f t="shared" si="65"/>
        <v>88</v>
      </c>
      <c r="GX42" s="3">
        <f t="shared" si="128"/>
        <v>2013</v>
      </c>
      <c r="GY42" s="3">
        <f t="shared" si="66"/>
        <v>88</v>
      </c>
      <c r="GZ42" s="3">
        <f t="shared" si="129"/>
        <v>2013</v>
      </c>
    </row>
    <row r="43" spans="2:208">
      <c r="B43" s="7">
        <v>43941</v>
      </c>
      <c r="C43" s="141">
        <f t="shared" si="67"/>
        <v>2128</v>
      </c>
      <c r="D43" s="140">
        <v>95</v>
      </c>
      <c r="E43" s="141">
        <f t="shared" si="68"/>
        <v>2098</v>
      </c>
      <c r="F43">
        <v>0</v>
      </c>
      <c r="G43" s="140">
        <v>85</v>
      </c>
      <c r="H43" s="148">
        <f t="shared" si="69"/>
        <v>2097</v>
      </c>
      <c r="I43">
        <v>0</v>
      </c>
      <c r="J43" s="148">
        <f t="shared" si="5"/>
        <v>84</v>
      </c>
      <c r="K43" s="148">
        <f t="shared" si="70"/>
        <v>2099</v>
      </c>
      <c r="L43" s="3">
        <f t="shared" si="132"/>
        <v>0</v>
      </c>
      <c r="M43">
        <v>84</v>
      </c>
      <c r="N43" s="101"/>
      <c r="O43" s="52">
        <f t="shared" si="134"/>
        <v>2099</v>
      </c>
      <c r="P43">
        <v>84</v>
      </c>
      <c r="Q43" s="3">
        <f t="shared" si="133"/>
        <v>0</v>
      </c>
      <c r="R43" s="3">
        <f t="shared" si="71"/>
        <v>2098</v>
      </c>
      <c r="S43" s="172">
        <v>85</v>
      </c>
      <c r="T43" s="3">
        <f t="shared" si="7"/>
        <v>0</v>
      </c>
      <c r="U43" s="3">
        <f t="shared" si="72"/>
        <v>2098</v>
      </c>
      <c r="V43" s="173">
        <v>85</v>
      </c>
      <c r="W43" s="3">
        <f t="shared" si="8"/>
        <v>0</v>
      </c>
      <c r="X43" s="3">
        <f t="shared" si="73"/>
        <v>2098</v>
      </c>
      <c r="Y43" s="170">
        <v>85</v>
      </c>
      <c r="Z43" s="3">
        <f t="shared" si="9"/>
        <v>0</v>
      </c>
      <c r="AA43" s="3">
        <f t="shared" si="74"/>
        <v>2098</v>
      </c>
      <c r="AB43" s="171">
        <v>85</v>
      </c>
      <c r="AC43" s="3">
        <f t="shared" si="10"/>
        <v>0</v>
      </c>
      <c r="AD43" s="3">
        <f t="shared" si="75"/>
        <v>2098</v>
      </c>
      <c r="AE43" s="166">
        <v>85</v>
      </c>
      <c r="AF43" s="3">
        <f t="shared" si="11"/>
        <v>1</v>
      </c>
      <c r="AG43" s="3">
        <f t="shared" si="76"/>
        <v>2097</v>
      </c>
      <c r="AH43" s="165">
        <v>84</v>
      </c>
      <c r="AI43" s="3">
        <f t="shared" si="12"/>
        <v>0</v>
      </c>
      <c r="AJ43" s="3">
        <f t="shared" si="77"/>
        <v>2097</v>
      </c>
      <c r="AK43" s="164">
        <v>84</v>
      </c>
      <c r="AL43" s="3">
        <f t="shared" si="13"/>
        <v>0</v>
      </c>
      <c r="AM43" s="3">
        <f t="shared" si="78"/>
        <v>2097</v>
      </c>
      <c r="AN43" s="162">
        <v>84</v>
      </c>
      <c r="AO43" s="3">
        <f t="shared" si="14"/>
        <v>0</v>
      </c>
      <c r="AP43" s="3">
        <f t="shared" si="79"/>
        <v>2098</v>
      </c>
      <c r="AQ43" s="161">
        <v>84</v>
      </c>
      <c r="AR43" s="3">
        <f t="shared" si="15"/>
        <v>0</v>
      </c>
      <c r="AS43" s="3">
        <f t="shared" si="80"/>
        <v>2098</v>
      </c>
      <c r="AT43" s="160">
        <v>84</v>
      </c>
      <c r="AU43" s="3">
        <f t="shared" si="16"/>
        <v>0</v>
      </c>
      <c r="AV43" s="3">
        <f t="shared" si="81"/>
        <v>2098</v>
      </c>
      <c r="AW43" s="159">
        <v>84</v>
      </c>
      <c r="AX43" s="3">
        <f t="shared" si="17"/>
        <v>0</v>
      </c>
      <c r="AY43" s="3">
        <f t="shared" si="82"/>
        <v>2098</v>
      </c>
      <c r="AZ43" s="150">
        <v>84</v>
      </c>
      <c r="BA43" s="3">
        <f t="shared" si="18"/>
        <v>0</v>
      </c>
      <c r="BB43" s="3">
        <f t="shared" si="83"/>
        <v>2099</v>
      </c>
      <c r="BC43" s="149">
        <v>84</v>
      </c>
      <c r="BD43" s="3">
        <f t="shared" si="19"/>
        <v>0</v>
      </c>
      <c r="BE43" s="3">
        <f t="shared" si="84"/>
        <v>2099</v>
      </c>
      <c r="BF43" s="147">
        <v>84</v>
      </c>
      <c r="BG43" s="3">
        <f t="shared" si="20"/>
        <v>0</v>
      </c>
      <c r="BH43" s="3">
        <f t="shared" si="85"/>
        <v>2099</v>
      </c>
      <c r="BI43" s="146">
        <v>84</v>
      </c>
      <c r="BJ43" s="3">
        <f t="shared" si="21"/>
        <v>0</v>
      </c>
      <c r="BK43" s="3">
        <f t="shared" si="86"/>
        <v>2099</v>
      </c>
      <c r="BL43" s="145">
        <v>84</v>
      </c>
      <c r="BM43" s="3">
        <f t="shared" si="22"/>
        <v>0</v>
      </c>
      <c r="BN43" s="3">
        <f t="shared" si="87"/>
        <v>2099</v>
      </c>
      <c r="BO43" s="144">
        <v>84</v>
      </c>
      <c r="BP43" s="3">
        <f t="shared" si="23"/>
        <v>0</v>
      </c>
      <c r="BQ43" s="79">
        <f t="shared" si="88"/>
        <v>2099</v>
      </c>
      <c r="BR43" s="142">
        <v>84</v>
      </c>
      <c r="BS43" s="3">
        <f t="shared" si="24"/>
        <v>0</v>
      </c>
      <c r="BT43" s="3">
        <f t="shared" si="89"/>
        <v>2099</v>
      </c>
      <c r="BU43" s="132">
        <v>84</v>
      </c>
      <c r="BV43" s="154">
        <f t="shared" si="25"/>
        <v>0</v>
      </c>
      <c r="BW43" s="57">
        <f t="shared" si="90"/>
        <v>2099</v>
      </c>
      <c r="BX43" s="129">
        <v>84</v>
      </c>
      <c r="BY43" s="52">
        <f t="shared" si="26"/>
        <v>0</v>
      </c>
      <c r="BZ43" s="57">
        <f t="shared" si="91"/>
        <v>2099</v>
      </c>
      <c r="CA43" s="128">
        <v>84</v>
      </c>
      <c r="CB43" s="57">
        <f t="shared" si="27"/>
        <v>0</v>
      </c>
      <c r="CC43" s="52">
        <f t="shared" si="135"/>
        <v>2099</v>
      </c>
      <c r="CD43" s="123">
        <v>84</v>
      </c>
      <c r="CE43" s="57">
        <f t="shared" si="29"/>
        <v>0</v>
      </c>
      <c r="CF43" s="57">
        <f t="shared" si="92"/>
        <v>2101</v>
      </c>
      <c r="CG43" s="122">
        <v>84</v>
      </c>
      <c r="CH43" s="52">
        <f t="shared" si="30"/>
        <v>0</v>
      </c>
      <c r="CI43" s="52">
        <f t="shared" si="93"/>
        <v>2103</v>
      </c>
      <c r="CJ43" s="119">
        <v>84</v>
      </c>
      <c r="CK43" s="57">
        <f t="shared" si="31"/>
        <v>1</v>
      </c>
      <c r="CL43" s="57">
        <f t="shared" si="94"/>
        <v>2100</v>
      </c>
      <c r="CM43" s="118">
        <v>83</v>
      </c>
      <c r="CN43" s="57">
        <f t="shared" si="32"/>
        <v>0</v>
      </c>
      <c r="CO43" s="57">
        <f t="shared" si="136"/>
        <v>2100</v>
      </c>
      <c r="CP43" s="117">
        <v>83</v>
      </c>
      <c r="CQ43" s="57">
        <f t="shared" si="34"/>
        <v>0</v>
      </c>
      <c r="CR43" s="57">
        <f t="shared" si="95"/>
        <v>2100</v>
      </c>
      <c r="CS43" s="116">
        <v>83</v>
      </c>
      <c r="CT43" s="52">
        <f t="shared" si="35"/>
        <v>0</v>
      </c>
      <c r="CU43" s="52">
        <f t="shared" si="96"/>
        <v>2100</v>
      </c>
      <c r="CV43" s="115">
        <v>83</v>
      </c>
      <c r="CW43" s="52">
        <f t="shared" si="36"/>
        <v>0</v>
      </c>
      <c r="CX43" s="57">
        <f t="shared" si="97"/>
        <v>2100</v>
      </c>
      <c r="CY43" s="114">
        <v>83</v>
      </c>
      <c r="CZ43" s="57">
        <f t="shared" si="37"/>
        <v>0</v>
      </c>
      <c r="DA43" s="52">
        <f t="shared" si="98"/>
        <v>2099</v>
      </c>
      <c r="DB43" s="113">
        <v>83</v>
      </c>
      <c r="DC43" s="52">
        <f t="shared" si="38"/>
        <v>-1</v>
      </c>
      <c r="DD43" s="57">
        <f t="shared" si="99"/>
        <v>2098</v>
      </c>
      <c r="DE43" s="104">
        <v>84</v>
      </c>
      <c r="DF43" s="57">
        <f t="shared" si="39"/>
        <v>-1</v>
      </c>
      <c r="DG43" s="57">
        <f t="shared" si="100"/>
        <v>2096</v>
      </c>
      <c r="DH43" s="97">
        <v>85</v>
      </c>
      <c r="DI43" s="57">
        <f t="shared" si="40"/>
        <v>-1</v>
      </c>
      <c r="DJ43" s="52">
        <f t="shared" si="101"/>
        <v>2095</v>
      </c>
      <c r="DK43" s="96">
        <v>86</v>
      </c>
      <c r="DL43" s="52">
        <f t="shared" si="41"/>
        <v>2</v>
      </c>
      <c r="DM43" s="52">
        <f t="shared" si="102"/>
        <v>2093</v>
      </c>
      <c r="DN43" s="95">
        <v>84</v>
      </c>
      <c r="DO43" s="52">
        <f t="shared" si="42"/>
        <v>1</v>
      </c>
      <c r="DP43" s="52">
        <f t="shared" si="103"/>
        <v>2088</v>
      </c>
      <c r="DQ43" s="94">
        <v>83</v>
      </c>
      <c r="DR43" s="52">
        <f t="shared" si="43"/>
        <v>1</v>
      </c>
      <c r="DS43" s="52">
        <f t="shared" si="104"/>
        <v>2087</v>
      </c>
      <c r="DT43" s="87">
        <v>82</v>
      </c>
      <c r="DU43" s="57">
        <f t="shared" si="44"/>
        <v>1</v>
      </c>
      <c r="DV43" s="57">
        <f t="shared" si="105"/>
        <v>2084</v>
      </c>
      <c r="DW43" s="86">
        <v>81</v>
      </c>
      <c r="DX43" s="52">
        <f t="shared" si="45"/>
        <v>6</v>
      </c>
      <c r="DY43" s="52">
        <f t="shared" si="106"/>
        <v>2067</v>
      </c>
      <c r="DZ43" s="85">
        <v>75</v>
      </c>
      <c r="EA43" s="52">
        <f t="shared" si="46"/>
        <v>2</v>
      </c>
      <c r="EB43" s="57">
        <f t="shared" si="107"/>
        <v>2037</v>
      </c>
      <c r="EC43" s="84">
        <v>73</v>
      </c>
      <c r="ED43" s="57">
        <f t="shared" si="47"/>
        <v>1</v>
      </c>
      <c r="EE43" s="57">
        <f t="shared" si="48"/>
        <v>2031</v>
      </c>
      <c r="EF43" s="81">
        <v>72</v>
      </c>
      <c r="EG43" s="52">
        <f t="shared" si="2"/>
        <v>2</v>
      </c>
      <c r="EH43" s="57">
        <f t="shared" si="108"/>
        <v>2023</v>
      </c>
      <c r="EI43" s="83">
        <v>70</v>
      </c>
      <c r="EJ43" s="52">
        <f t="shared" si="49"/>
        <v>16</v>
      </c>
      <c r="EK43" s="57">
        <f t="shared" si="109"/>
        <v>1951</v>
      </c>
      <c r="EL43" s="74">
        <v>54</v>
      </c>
      <c r="EM43" s="52">
        <f t="shared" si="50"/>
        <v>8</v>
      </c>
      <c r="EN43" s="57">
        <f t="shared" si="110"/>
        <v>1896</v>
      </c>
      <c r="EO43" s="70">
        <v>46</v>
      </c>
      <c r="EP43" s="57">
        <f t="shared" si="51"/>
        <v>25</v>
      </c>
      <c r="EQ43" s="57">
        <f t="shared" si="111"/>
        <v>1743</v>
      </c>
      <c r="ER43" s="67">
        <v>21</v>
      </c>
      <c r="ES43" s="57">
        <f t="shared" si="52"/>
        <v>19</v>
      </c>
      <c r="ET43" s="57">
        <f t="shared" si="112"/>
        <v>1560</v>
      </c>
      <c r="EU43" s="64">
        <v>2</v>
      </c>
      <c r="EV43" s="64">
        <f t="shared" si="53"/>
        <v>2</v>
      </c>
      <c r="EW43" s="57"/>
      <c r="EX43" s="63"/>
      <c r="EY43" s="63"/>
      <c r="EZ43" s="52"/>
      <c r="FA43" s="62"/>
      <c r="FB43" s="62"/>
      <c r="FC43" s="52"/>
      <c r="FD43" s="61"/>
      <c r="FE43" s="61"/>
      <c r="FF43" s="52"/>
      <c r="FH43" s="52"/>
      <c r="FI43" s="52"/>
      <c r="FJ43" s="46"/>
      <c r="FN43" s="52"/>
      <c r="FO43" s="52"/>
      <c r="FP43" s="52"/>
      <c r="FQ43" s="106"/>
      <c r="FR43" s="106"/>
      <c r="FS43" s="51"/>
      <c r="FT43" s="51"/>
      <c r="FU43" s="51"/>
      <c r="FV43" s="33"/>
      <c r="FW43" s="108"/>
      <c r="FX43" s="108"/>
      <c r="FY43" s="109"/>
      <c r="FZ43" s="79"/>
      <c r="GA43" s="79"/>
      <c r="GB43" s="79"/>
      <c r="GC43" s="79"/>
      <c r="GD43" s="79"/>
      <c r="GE43" s="79"/>
      <c r="GF43" s="79"/>
      <c r="GH43">
        <v>1580</v>
      </c>
      <c r="GI43">
        <f t="shared" si="125"/>
        <v>40</v>
      </c>
      <c r="GK43" s="121">
        <f t="shared" si="130"/>
        <v>94.428571428571431</v>
      </c>
      <c r="GM43" s="3">
        <f t="shared" si="62"/>
        <v>1</v>
      </c>
      <c r="GS43" s="3">
        <f t="shared" si="63"/>
        <v>85</v>
      </c>
      <c r="GT43" s="3">
        <f t="shared" si="137"/>
        <v>2098</v>
      </c>
      <c r="GU43" s="3">
        <f t="shared" si="64"/>
        <v>85</v>
      </c>
      <c r="GV43" s="3">
        <f t="shared" si="127"/>
        <v>2098</v>
      </c>
      <c r="GW43" s="3">
        <f t="shared" si="65"/>
        <v>85</v>
      </c>
      <c r="GX43" s="3">
        <f t="shared" si="128"/>
        <v>2098</v>
      </c>
      <c r="GY43" s="3">
        <f t="shared" si="66"/>
        <v>85</v>
      </c>
      <c r="GZ43" s="3">
        <f t="shared" si="129"/>
        <v>2098</v>
      </c>
    </row>
    <row r="44" spans="2:208">
      <c r="B44" s="7">
        <v>43942</v>
      </c>
      <c r="C44" s="141">
        <f t="shared" si="67"/>
        <v>2195</v>
      </c>
      <c r="D44" s="140">
        <v>67</v>
      </c>
      <c r="E44" s="141">
        <f t="shared" si="68"/>
        <v>2160</v>
      </c>
      <c r="F44">
        <v>0</v>
      </c>
      <c r="G44" s="140">
        <v>62</v>
      </c>
      <c r="H44" s="148">
        <f t="shared" si="69"/>
        <v>2159</v>
      </c>
      <c r="I44">
        <v>0</v>
      </c>
      <c r="J44" s="148">
        <f t="shared" si="5"/>
        <v>62</v>
      </c>
      <c r="K44" s="148">
        <f t="shared" si="70"/>
        <v>2161</v>
      </c>
      <c r="L44" s="3">
        <f t="shared" si="132"/>
        <v>0</v>
      </c>
      <c r="M44">
        <v>62</v>
      </c>
      <c r="N44" s="101"/>
      <c r="O44" s="52">
        <f t="shared" si="134"/>
        <v>2161</v>
      </c>
      <c r="P44">
        <v>62</v>
      </c>
      <c r="Q44" s="3">
        <f t="shared" si="133"/>
        <v>0</v>
      </c>
      <c r="R44" s="3">
        <f t="shared" si="71"/>
        <v>2160</v>
      </c>
      <c r="S44" s="172">
        <v>62</v>
      </c>
      <c r="T44" s="3">
        <f t="shared" si="7"/>
        <v>0</v>
      </c>
      <c r="U44" s="3">
        <f t="shared" si="72"/>
        <v>2160</v>
      </c>
      <c r="V44" s="173">
        <v>62</v>
      </c>
      <c r="W44" s="3">
        <f t="shared" si="8"/>
        <v>0</v>
      </c>
      <c r="X44" s="3">
        <f t="shared" si="73"/>
        <v>2160</v>
      </c>
      <c r="Y44" s="170">
        <v>62</v>
      </c>
      <c r="Z44" s="3">
        <f t="shared" si="9"/>
        <v>0</v>
      </c>
      <c r="AA44" s="3">
        <f t="shared" si="74"/>
        <v>2160</v>
      </c>
      <c r="AB44" s="171">
        <v>62</v>
      </c>
      <c r="AC44" s="3">
        <f t="shared" si="10"/>
        <v>0</v>
      </c>
      <c r="AD44" s="3">
        <f t="shared" si="75"/>
        <v>2160</v>
      </c>
      <c r="AE44" s="166">
        <v>62</v>
      </c>
      <c r="AF44" s="3">
        <f t="shared" si="11"/>
        <v>0</v>
      </c>
      <c r="AG44" s="3">
        <f t="shared" si="76"/>
        <v>2159</v>
      </c>
      <c r="AH44" s="165">
        <v>62</v>
      </c>
      <c r="AI44" s="3">
        <f t="shared" si="12"/>
        <v>0</v>
      </c>
      <c r="AJ44" s="3">
        <f t="shared" si="77"/>
        <v>2159</v>
      </c>
      <c r="AK44" s="164">
        <v>62</v>
      </c>
      <c r="AL44" s="3">
        <f t="shared" si="13"/>
        <v>0</v>
      </c>
      <c r="AM44" s="3">
        <f t="shared" si="78"/>
        <v>2159</v>
      </c>
      <c r="AN44" s="162">
        <v>62</v>
      </c>
      <c r="AO44" s="3">
        <f t="shared" si="14"/>
        <v>0</v>
      </c>
      <c r="AP44" s="3">
        <f t="shared" si="79"/>
        <v>2160</v>
      </c>
      <c r="AQ44" s="161">
        <v>62</v>
      </c>
      <c r="AR44" s="3">
        <f t="shared" si="15"/>
        <v>0</v>
      </c>
      <c r="AS44" s="3">
        <f t="shared" si="80"/>
        <v>2160</v>
      </c>
      <c r="AT44" s="160">
        <v>62</v>
      </c>
      <c r="AU44" s="3">
        <f t="shared" si="16"/>
        <v>0</v>
      </c>
      <c r="AV44" s="3">
        <f t="shared" si="81"/>
        <v>2160</v>
      </c>
      <c r="AW44" s="159">
        <v>62</v>
      </c>
      <c r="AX44" s="3">
        <f t="shared" si="17"/>
        <v>0</v>
      </c>
      <c r="AY44" s="3">
        <f t="shared" si="82"/>
        <v>2160</v>
      </c>
      <c r="AZ44" s="150">
        <v>62</v>
      </c>
      <c r="BA44" s="3">
        <f t="shared" si="18"/>
        <v>0</v>
      </c>
      <c r="BB44" s="3">
        <f t="shared" si="83"/>
        <v>2161</v>
      </c>
      <c r="BC44" s="149">
        <v>62</v>
      </c>
      <c r="BD44" s="3">
        <f t="shared" si="19"/>
        <v>0</v>
      </c>
      <c r="BE44" s="3">
        <f t="shared" si="84"/>
        <v>2161</v>
      </c>
      <c r="BF44" s="147">
        <v>62</v>
      </c>
      <c r="BG44" s="3">
        <f t="shared" si="20"/>
        <v>0</v>
      </c>
      <c r="BH44" s="3">
        <f t="shared" si="85"/>
        <v>2161</v>
      </c>
      <c r="BI44" s="146">
        <v>62</v>
      </c>
      <c r="BJ44" s="3">
        <f t="shared" si="21"/>
        <v>0</v>
      </c>
      <c r="BK44" s="3">
        <f t="shared" si="86"/>
        <v>2161</v>
      </c>
      <c r="BL44" s="145">
        <v>62</v>
      </c>
      <c r="BM44" s="3">
        <f t="shared" si="22"/>
        <v>0</v>
      </c>
      <c r="BN44" s="3">
        <f t="shared" si="87"/>
        <v>2161</v>
      </c>
      <c r="BO44" s="144">
        <v>62</v>
      </c>
      <c r="BP44" s="3">
        <f t="shared" si="23"/>
        <v>0</v>
      </c>
      <c r="BQ44" s="79">
        <f t="shared" si="88"/>
        <v>2161</v>
      </c>
      <c r="BR44" s="142">
        <v>62</v>
      </c>
      <c r="BS44" s="3">
        <f t="shared" si="24"/>
        <v>0</v>
      </c>
      <c r="BT44" s="3">
        <f t="shared" si="89"/>
        <v>2161</v>
      </c>
      <c r="BU44" s="132">
        <v>62</v>
      </c>
      <c r="BV44" s="154">
        <f t="shared" si="25"/>
        <v>0</v>
      </c>
      <c r="BW44" s="57">
        <f t="shared" si="90"/>
        <v>2161</v>
      </c>
      <c r="BX44" s="129">
        <v>62</v>
      </c>
      <c r="BY44" s="52">
        <f t="shared" si="26"/>
        <v>0</v>
      </c>
      <c r="BZ44" s="57">
        <f t="shared" si="91"/>
        <v>2161</v>
      </c>
      <c r="CA44" s="128">
        <v>62</v>
      </c>
      <c r="CB44" s="57">
        <f t="shared" si="27"/>
        <v>0</v>
      </c>
      <c r="CC44" s="52">
        <f t="shared" si="135"/>
        <v>2161</v>
      </c>
      <c r="CD44" s="123">
        <v>62</v>
      </c>
      <c r="CE44" s="57">
        <f t="shared" si="29"/>
        <v>0</v>
      </c>
      <c r="CF44" s="57">
        <f t="shared" si="92"/>
        <v>2163</v>
      </c>
      <c r="CG44" s="122">
        <v>62</v>
      </c>
      <c r="CH44" s="52">
        <f t="shared" si="30"/>
        <v>1</v>
      </c>
      <c r="CI44" s="52">
        <f t="shared" si="93"/>
        <v>2164</v>
      </c>
      <c r="CJ44" s="119">
        <v>61</v>
      </c>
      <c r="CK44" s="57">
        <f t="shared" si="31"/>
        <v>-1</v>
      </c>
      <c r="CL44" s="57">
        <f t="shared" si="94"/>
        <v>2162</v>
      </c>
      <c r="CM44" s="118">
        <v>62</v>
      </c>
      <c r="CN44" s="57">
        <f t="shared" si="32"/>
        <v>0</v>
      </c>
      <c r="CO44" s="57">
        <f t="shared" si="136"/>
        <v>2162</v>
      </c>
      <c r="CP44" s="117">
        <v>62</v>
      </c>
      <c r="CQ44" s="57">
        <f t="shared" si="34"/>
        <v>0</v>
      </c>
      <c r="CR44" s="57">
        <f t="shared" si="95"/>
        <v>2162</v>
      </c>
      <c r="CS44" s="116">
        <v>62</v>
      </c>
      <c r="CT44" s="52">
        <f t="shared" si="35"/>
        <v>0</v>
      </c>
      <c r="CU44" s="52">
        <f t="shared" si="96"/>
        <v>2162</v>
      </c>
      <c r="CV44" s="115">
        <v>62</v>
      </c>
      <c r="CW44" s="52">
        <f t="shared" si="36"/>
        <v>0</v>
      </c>
      <c r="CX44" s="57">
        <f t="shared" si="97"/>
        <v>2162</v>
      </c>
      <c r="CY44" s="114">
        <v>62</v>
      </c>
      <c r="CZ44" s="57">
        <f t="shared" si="37"/>
        <v>0</v>
      </c>
      <c r="DA44" s="52">
        <f t="shared" si="98"/>
        <v>2161</v>
      </c>
      <c r="DB44" s="113">
        <v>62</v>
      </c>
      <c r="DC44" s="52">
        <f t="shared" si="38"/>
        <v>-1</v>
      </c>
      <c r="DD44" s="57">
        <f t="shared" si="99"/>
        <v>2161</v>
      </c>
      <c r="DE44" s="104">
        <v>63</v>
      </c>
      <c r="DF44" s="57">
        <f t="shared" si="39"/>
        <v>0</v>
      </c>
      <c r="DG44" s="57">
        <f t="shared" si="100"/>
        <v>2159</v>
      </c>
      <c r="DH44" s="97">
        <v>63</v>
      </c>
      <c r="DI44" s="57">
        <f t="shared" si="40"/>
        <v>1</v>
      </c>
      <c r="DJ44" s="52">
        <f t="shared" si="101"/>
        <v>2157</v>
      </c>
      <c r="DK44" s="96">
        <v>62</v>
      </c>
      <c r="DL44" s="52">
        <f t="shared" si="41"/>
        <v>0</v>
      </c>
      <c r="DM44" s="52">
        <f t="shared" si="102"/>
        <v>2155</v>
      </c>
      <c r="DN44" s="95">
        <v>62</v>
      </c>
      <c r="DO44" s="52">
        <f t="shared" si="42"/>
        <v>-1</v>
      </c>
      <c r="DP44" s="52">
        <f t="shared" si="103"/>
        <v>2151</v>
      </c>
      <c r="DQ44" s="94">
        <v>63</v>
      </c>
      <c r="DR44" s="52">
        <f t="shared" si="43"/>
        <v>0</v>
      </c>
      <c r="DS44" s="52">
        <f t="shared" si="104"/>
        <v>2150</v>
      </c>
      <c r="DT44" s="87">
        <v>63</v>
      </c>
      <c r="DU44" s="57">
        <f t="shared" si="44"/>
        <v>3</v>
      </c>
      <c r="DV44" s="57">
        <f t="shared" si="105"/>
        <v>2144</v>
      </c>
      <c r="DW44" s="86">
        <v>60</v>
      </c>
      <c r="DX44" s="52">
        <f t="shared" si="45"/>
        <v>1</v>
      </c>
      <c r="DY44" s="52">
        <f t="shared" si="106"/>
        <v>2126</v>
      </c>
      <c r="DZ44" s="85">
        <v>59</v>
      </c>
      <c r="EA44" s="52">
        <f t="shared" si="46"/>
        <v>9</v>
      </c>
      <c r="EB44" s="57">
        <f t="shared" si="107"/>
        <v>2087</v>
      </c>
      <c r="EC44" s="84">
        <v>50</v>
      </c>
      <c r="ED44" s="57">
        <f t="shared" si="47"/>
        <v>2</v>
      </c>
      <c r="EE44" s="57">
        <f t="shared" si="48"/>
        <v>2079</v>
      </c>
      <c r="EF44" s="81">
        <v>48</v>
      </c>
      <c r="EG44" s="52">
        <f t="shared" si="2"/>
        <v>2</v>
      </c>
      <c r="EH44" s="57">
        <f t="shared" si="108"/>
        <v>2069</v>
      </c>
      <c r="EI44" s="83">
        <v>46</v>
      </c>
      <c r="EJ44" s="52">
        <f t="shared" si="49"/>
        <v>20</v>
      </c>
      <c r="EK44" s="57">
        <f t="shared" si="109"/>
        <v>1977</v>
      </c>
      <c r="EL44" s="74">
        <v>26</v>
      </c>
      <c r="EM44" s="52">
        <f t="shared" si="50"/>
        <v>8</v>
      </c>
      <c r="EN44" s="57">
        <f t="shared" si="110"/>
        <v>1914</v>
      </c>
      <c r="EO44" s="70">
        <v>18</v>
      </c>
      <c r="EP44" s="57">
        <f t="shared" si="51"/>
        <v>15</v>
      </c>
      <c r="EQ44" s="57">
        <f t="shared" si="111"/>
        <v>1746</v>
      </c>
      <c r="ER44" s="67">
        <v>3</v>
      </c>
      <c r="ES44" s="57">
        <f t="shared" si="52"/>
        <v>3</v>
      </c>
      <c r="ET44" s="57"/>
      <c r="EU44" s="64"/>
      <c r="EV44" s="64"/>
      <c r="EW44" s="57"/>
      <c r="EX44" s="63"/>
      <c r="EY44" s="63"/>
      <c r="EZ44" s="52"/>
      <c r="FA44" s="62"/>
      <c r="FB44" s="62"/>
      <c r="FC44" s="52"/>
      <c r="FD44" s="61"/>
      <c r="FE44" s="61"/>
      <c r="FF44" s="52"/>
      <c r="FH44" s="52"/>
      <c r="FI44" s="52"/>
      <c r="FJ44" s="46"/>
      <c r="FN44" s="52"/>
      <c r="FO44" s="52"/>
      <c r="FP44" s="52"/>
      <c r="FQ44" s="106"/>
      <c r="FR44" s="106"/>
      <c r="FS44" s="51"/>
      <c r="FT44" s="51"/>
      <c r="FU44" s="51"/>
      <c r="FV44" s="33"/>
      <c r="FW44" s="108"/>
      <c r="FX44" s="108"/>
      <c r="FY44" s="109"/>
      <c r="FZ44" s="79"/>
      <c r="GA44" s="79"/>
      <c r="GB44" s="79"/>
      <c r="GC44" s="79"/>
      <c r="GD44" s="79"/>
      <c r="GE44" s="79"/>
      <c r="GF44" s="79"/>
      <c r="GH44">
        <v>1765</v>
      </c>
      <c r="GI44">
        <f t="shared" si="125"/>
        <v>185</v>
      </c>
      <c r="GK44" s="121">
        <f t="shared" si="130"/>
        <v>104.57142857142857</v>
      </c>
      <c r="GM44" s="3">
        <f t="shared" si="62"/>
        <v>0</v>
      </c>
      <c r="GS44" s="3">
        <f t="shared" si="63"/>
        <v>62</v>
      </c>
      <c r="GT44" s="3">
        <f t="shared" si="137"/>
        <v>2160</v>
      </c>
      <c r="GU44" s="3">
        <f t="shared" si="64"/>
        <v>62</v>
      </c>
      <c r="GV44" s="3">
        <f t="shared" si="127"/>
        <v>2160</v>
      </c>
      <c r="GW44" s="3">
        <f t="shared" si="65"/>
        <v>62</v>
      </c>
      <c r="GX44" s="3">
        <f t="shared" si="128"/>
        <v>2160</v>
      </c>
      <c r="GY44" s="3">
        <f t="shared" si="66"/>
        <v>62</v>
      </c>
      <c r="GZ44" s="3">
        <f t="shared" si="129"/>
        <v>2160</v>
      </c>
    </row>
    <row r="45" spans="2:208">
      <c r="B45" s="7">
        <v>43943</v>
      </c>
      <c r="C45" s="141">
        <f t="shared" si="67"/>
        <v>2277</v>
      </c>
      <c r="D45" s="140">
        <v>82</v>
      </c>
      <c r="E45" s="141">
        <f t="shared" si="68"/>
        <v>2237</v>
      </c>
      <c r="F45">
        <v>0</v>
      </c>
      <c r="G45" s="140">
        <v>77</v>
      </c>
      <c r="H45" s="148">
        <f t="shared" si="69"/>
        <v>2236</v>
      </c>
      <c r="I45">
        <v>0</v>
      </c>
      <c r="J45" s="148">
        <f t="shared" si="5"/>
        <v>77</v>
      </c>
      <c r="K45" s="148">
        <f t="shared" si="70"/>
        <v>2238</v>
      </c>
      <c r="L45" s="3">
        <f t="shared" si="132"/>
        <v>0</v>
      </c>
      <c r="M45">
        <v>77</v>
      </c>
      <c r="N45" s="101"/>
      <c r="O45" s="52">
        <f t="shared" si="134"/>
        <v>2238</v>
      </c>
      <c r="P45">
        <v>77</v>
      </c>
      <c r="Q45" s="3">
        <f t="shared" si="133"/>
        <v>0</v>
      </c>
      <c r="R45" s="3">
        <f t="shared" si="71"/>
        <v>2237</v>
      </c>
      <c r="S45" s="172">
        <v>77</v>
      </c>
      <c r="T45" s="3">
        <f t="shared" si="7"/>
        <v>0</v>
      </c>
      <c r="U45" s="3">
        <f t="shared" si="72"/>
        <v>2237</v>
      </c>
      <c r="V45" s="173">
        <v>77</v>
      </c>
      <c r="W45" s="3">
        <f t="shared" si="8"/>
        <v>0</v>
      </c>
      <c r="X45" s="3">
        <f t="shared" si="73"/>
        <v>2237</v>
      </c>
      <c r="Y45" s="170">
        <v>77</v>
      </c>
      <c r="Z45" s="3">
        <f t="shared" si="9"/>
        <v>0</v>
      </c>
      <c r="AA45" s="3">
        <f t="shared" si="74"/>
        <v>2237</v>
      </c>
      <c r="AB45" s="171">
        <v>77</v>
      </c>
      <c r="AC45" s="3">
        <f t="shared" si="10"/>
        <v>0</v>
      </c>
      <c r="AD45" s="3">
        <f t="shared" si="75"/>
        <v>2237</v>
      </c>
      <c r="AE45" s="166">
        <v>77</v>
      </c>
      <c r="AF45" s="3">
        <f t="shared" si="11"/>
        <v>0</v>
      </c>
      <c r="AG45" s="3">
        <f t="shared" si="76"/>
        <v>2236</v>
      </c>
      <c r="AH45" s="165">
        <v>77</v>
      </c>
      <c r="AI45" s="3">
        <f t="shared" si="12"/>
        <v>0</v>
      </c>
      <c r="AJ45" s="3">
        <f t="shared" si="77"/>
        <v>2236</v>
      </c>
      <c r="AK45" s="164">
        <v>77</v>
      </c>
      <c r="AL45" s="3">
        <f t="shared" si="13"/>
        <v>0</v>
      </c>
      <c r="AM45" s="3">
        <f t="shared" si="78"/>
        <v>2236</v>
      </c>
      <c r="AN45" s="162">
        <v>77</v>
      </c>
      <c r="AO45" s="3">
        <f t="shared" si="14"/>
        <v>0</v>
      </c>
      <c r="AP45" s="3">
        <f t="shared" si="79"/>
        <v>2237</v>
      </c>
      <c r="AQ45" s="161">
        <v>77</v>
      </c>
      <c r="AR45" s="3">
        <f t="shared" si="15"/>
        <v>0</v>
      </c>
      <c r="AS45" s="3">
        <f t="shared" si="80"/>
        <v>2237</v>
      </c>
      <c r="AT45" s="160">
        <v>77</v>
      </c>
      <c r="AU45" s="3">
        <f t="shared" si="16"/>
        <v>0</v>
      </c>
      <c r="AV45" s="3">
        <f t="shared" si="81"/>
        <v>2237</v>
      </c>
      <c r="AW45" s="159">
        <v>77</v>
      </c>
      <c r="AX45" s="3">
        <f t="shared" si="17"/>
        <v>0</v>
      </c>
      <c r="AY45" s="3">
        <f t="shared" si="82"/>
        <v>2237</v>
      </c>
      <c r="AZ45" s="150">
        <v>77</v>
      </c>
      <c r="BA45" s="3">
        <f t="shared" si="18"/>
        <v>0</v>
      </c>
      <c r="BB45" s="3">
        <f t="shared" si="83"/>
        <v>2238</v>
      </c>
      <c r="BC45" s="149">
        <v>77</v>
      </c>
      <c r="BD45" s="3">
        <f t="shared" si="19"/>
        <v>0</v>
      </c>
      <c r="BE45" s="3">
        <f t="shared" si="84"/>
        <v>2238</v>
      </c>
      <c r="BF45" s="147">
        <v>77</v>
      </c>
      <c r="BG45" s="3">
        <f t="shared" si="20"/>
        <v>0</v>
      </c>
      <c r="BH45" s="3">
        <f t="shared" si="85"/>
        <v>2238</v>
      </c>
      <c r="BI45" s="146">
        <v>77</v>
      </c>
      <c r="BJ45" s="3">
        <f t="shared" si="21"/>
        <v>0</v>
      </c>
      <c r="BK45" s="3">
        <f t="shared" si="86"/>
        <v>2238</v>
      </c>
      <c r="BL45" s="145">
        <v>77</v>
      </c>
      <c r="BM45" s="3">
        <f t="shared" si="22"/>
        <v>0</v>
      </c>
      <c r="BN45" s="3">
        <f t="shared" si="87"/>
        <v>2238</v>
      </c>
      <c r="BO45" s="144">
        <v>77</v>
      </c>
      <c r="BP45" s="3">
        <f t="shared" si="23"/>
        <v>0</v>
      </c>
      <c r="BQ45" s="79">
        <f t="shared" si="88"/>
        <v>2238</v>
      </c>
      <c r="BR45" s="142">
        <v>77</v>
      </c>
      <c r="BS45" s="3">
        <f t="shared" si="24"/>
        <v>0</v>
      </c>
      <c r="BT45" s="3">
        <f t="shared" si="89"/>
        <v>2238</v>
      </c>
      <c r="BU45" s="132">
        <v>77</v>
      </c>
      <c r="BV45" s="154">
        <f t="shared" si="25"/>
        <v>0</v>
      </c>
      <c r="BW45" s="57">
        <f t="shared" si="90"/>
        <v>2238</v>
      </c>
      <c r="BX45" s="129">
        <v>77</v>
      </c>
      <c r="BY45" s="52">
        <f t="shared" si="26"/>
        <v>0</v>
      </c>
      <c r="BZ45" s="57">
        <f t="shared" si="91"/>
        <v>2238</v>
      </c>
      <c r="CA45" s="128">
        <v>77</v>
      </c>
      <c r="CB45" s="57">
        <f t="shared" si="27"/>
        <v>0</v>
      </c>
      <c r="CC45" s="52">
        <f t="shared" si="135"/>
        <v>2238</v>
      </c>
      <c r="CD45" s="123">
        <v>77</v>
      </c>
      <c r="CE45" s="57">
        <f t="shared" si="29"/>
        <v>0</v>
      </c>
      <c r="CF45" s="57">
        <f t="shared" si="92"/>
        <v>2240</v>
      </c>
      <c r="CG45" s="122">
        <v>77</v>
      </c>
      <c r="CH45" s="52">
        <f t="shared" si="30"/>
        <v>-1</v>
      </c>
      <c r="CI45" s="52">
        <f t="shared" si="93"/>
        <v>2242</v>
      </c>
      <c r="CJ45" s="119">
        <v>78</v>
      </c>
      <c r="CK45" s="57">
        <f t="shared" si="31"/>
        <v>1</v>
      </c>
      <c r="CL45" s="57">
        <f t="shared" si="94"/>
        <v>2239</v>
      </c>
      <c r="CM45" s="118">
        <v>77</v>
      </c>
      <c r="CN45" s="57">
        <f t="shared" si="32"/>
        <v>1</v>
      </c>
      <c r="CO45" s="57">
        <f t="shared" si="136"/>
        <v>2238</v>
      </c>
      <c r="CP45" s="117">
        <v>76</v>
      </c>
      <c r="CQ45" s="57">
        <f t="shared" si="34"/>
        <v>0</v>
      </c>
      <c r="CR45" s="57">
        <f t="shared" si="95"/>
        <v>2238</v>
      </c>
      <c r="CS45" s="116">
        <v>76</v>
      </c>
      <c r="CT45" s="52">
        <f t="shared" si="35"/>
        <v>0</v>
      </c>
      <c r="CU45" s="52">
        <f t="shared" si="96"/>
        <v>2238</v>
      </c>
      <c r="CV45" s="115">
        <v>76</v>
      </c>
      <c r="CW45" s="52">
        <f t="shared" si="36"/>
        <v>0</v>
      </c>
      <c r="CX45" s="57">
        <f t="shared" si="97"/>
        <v>2238</v>
      </c>
      <c r="CY45" s="114">
        <v>76</v>
      </c>
      <c r="CZ45" s="57">
        <f t="shared" si="37"/>
        <v>0</v>
      </c>
      <c r="DA45" s="52">
        <f t="shared" si="98"/>
        <v>2237</v>
      </c>
      <c r="DB45" s="113">
        <v>76</v>
      </c>
      <c r="DC45" s="52">
        <f t="shared" si="38"/>
        <v>2</v>
      </c>
      <c r="DD45" s="57">
        <f t="shared" si="99"/>
        <v>2235</v>
      </c>
      <c r="DE45" s="104">
        <v>74</v>
      </c>
      <c r="DF45" s="57">
        <f t="shared" si="39"/>
        <v>2</v>
      </c>
      <c r="DG45" s="57">
        <f t="shared" si="100"/>
        <v>2231</v>
      </c>
      <c r="DH45" s="97">
        <v>72</v>
      </c>
      <c r="DI45" s="57">
        <f t="shared" si="40"/>
        <v>-1</v>
      </c>
      <c r="DJ45" s="52">
        <f t="shared" si="101"/>
        <v>2230</v>
      </c>
      <c r="DK45" s="96">
        <v>73</v>
      </c>
      <c r="DL45" s="52">
        <f t="shared" si="41"/>
        <v>0</v>
      </c>
      <c r="DM45" s="52">
        <f t="shared" si="102"/>
        <v>2228</v>
      </c>
      <c r="DN45" s="95">
        <v>73</v>
      </c>
      <c r="DO45" s="52">
        <f t="shared" si="42"/>
        <v>2</v>
      </c>
      <c r="DP45" s="52">
        <f t="shared" si="103"/>
        <v>2222</v>
      </c>
      <c r="DQ45" s="94">
        <v>71</v>
      </c>
      <c r="DR45" s="52">
        <f t="shared" si="43"/>
        <v>0</v>
      </c>
      <c r="DS45" s="52">
        <f t="shared" si="104"/>
        <v>2221</v>
      </c>
      <c r="DT45" s="87">
        <v>71</v>
      </c>
      <c r="DU45" s="57">
        <f t="shared" si="44"/>
        <v>1</v>
      </c>
      <c r="DV45" s="57">
        <f t="shared" si="105"/>
        <v>2214</v>
      </c>
      <c r="DW45" s="86">
        <v>70</v>
      </c>
      <c r="DX45" s="52">
        <f t="shared" si="45"/>
        <v>2</v>
      </c>
      <c r="DY45" s="52">
        <f t="shared" si="106"/>
        <v>2194</v>
      </c>
      <c r="DZ45" s="85">
        <v>68</v>
      </c>
      <c r="EA45" s="52">
        <f t="shared" si="46"/>
        <v>8</v>
      </c>
      <c r="EB45" s="57">
        <f t="shared" si="107"/>
        <v>2147</v>
      </c>
      <c r="EC45" s="84">
        <v>60</v>
      </c>
      <c r="ED45" s="57">
        <f t="shared" si="47"/>
        <v>9</v>
      </c>
      <c r="EE45" s="57">
        <f t="shared" si="48"/>
        <v>2130</v>
      </c>
      <c r="EF45" s="81">
        <v>51</v>
      </c>
      <c r="EG45" s="52">
        <f t="shared" si="2"/>
        <v>8</v>
      </c>
      <c r="EH45" s="57">
        <f t="shared" si="108"/>
        <v>2112</v>
      </c>
      <c r="EI45" s="83">
        <v>43</v>
      </c>
      <c r="EJ45" s="52">
        <f t="shared" si="49"/>
        <v>17</v>
      </c>
      <c r="EK45" s="57">
        <f t="shared" si="109"/>
        <v>2003</v>
      </c>
      <c r="EL45" s="74">
        <v>26</v>
      </c>
      <c r="EM45" s="52">
        <f t="shared" si="50"/>
        <v>21</v>
      </c>
      <c r="EN45" s="57">
        <f t="shared" si="110"/>
        <v>1919</v>
      </c>
      <c r="EO45" s="70">
        <v>5</v>
      </c>
      <c r="EP45" s="57">
        <f t="shared" si="51"/>
        <v>5</v>
      </c>
      <c r="EQ45" s="57"/>
      <c r="ER45" s="67"/>
      <c r="ES45" s="57"/>
      <c r="ET45" s="57"/>
      <c r="EU45" s="64"/>
      <c r="EV45" s="64"/>
      <c r="EW45" s="57"/>
      <c r="EX45" s="63"/>
      <c r="EY45" s="63"/>
      <c r="EZ45" s="52"/>
      <c r="FA45" s="62"/>
      <c r="FB45" s="62"/>
      <c r="FC45" s="52"/>
      <c r="FD45" s="69"/>
      <c r="FE45" s="69"/>
      <c r="FF45" s="52"/>
      <c r="FH45" s="52"/>
      <c r="FI45" s="52"/>
      <c r="FJ45" s="46"/>
      <c r="FN45" s="52"/>
      <c r="FO45" s="52"/>
      <c r="FP45" s="52"/>
      <c r="FQ45" s="106"/>
      <c r="FR45" s="106"/>
      <c r="FS45" s="51"/>
      <c r="FT45" s="51"/>
      <c r="FU45" s="51"/>
      <c r="FV45" s="33"/>
      <c r="FW45" s="108"/>
      <c r="FX45" s="108"/>
      <c r="FY45" s="109"/>
      <c r="FZ45" s="79"/>
      <c r="GA45" s="79"/>
      <c r="GB45" s="79"/>
      <c r="GC45" s="79"/>
      <c r="GD45" s="79"/>
      <c r="GE45" s="79"/>
      <c r="GF45" s="79"/>
      <c r="GH45">
        <v>1937</v>
      </c>
      <c r="GI45">
        <f t="shared" si="125"/>
        <v>172</v>
      </c>
      <c r="GK45" s="121">
        <f t="shared" si="130"/>
        <v>104.85714285714286</v>
      </c>
      <c r="GM45" s="3">
        <f t="shared" si="62"/>
        <v>0</v>
      </c>
      <c r="GS45" s="3">
        <f t="shared" si="63"/>
        <v>77</v>
      </c>
      <c r="GT45" s="3">
        <f>GT44+GS45</f>
        <v>2237</v>
      </c>
      <c r="GU45" s="3">
        <f t="shared" si="64"/>
        <v>77</v>
      </c>
      <c r="GV45" s="3">
        <f t="shared" si="127"/>
        <v>2237</v>
      </c>
      <c r="GW45" s="3">
        <f t="shared" si="65"/>
        <v>77</v>
      </c>
      <c r="GX45" s="3">
        <f t="shared" si="128"/>
        <v>2237</v>
      </c>
      <c r="GY45" s="3">
        <f t="shared" si="66"/>
        <v>77</v>
      </c>
      <c r="GZ45" s="3">
        <f t="shared" si="129"/>
        <v>2237</v>
      </c>
    </row>
    <row r="46" spans="2:208">
      <c r="B46" s="7">
        <v>43944</v>
      </c>
      <c r="C46" s="141">
        <f t="shared" si="67"/>
        <v>2364</v>
      </c>
      <c r="D46" s="140">
        <v>87</v>
      </c>
      <c r="E46" s="141">
        <f t="shared" si="68"/>
        <v>2323</v>
      </c>
      <c r="F46">
        <v>0</v>
      </c>
      <c r="G46" s="140">
        <v>86</v>
      </c>
      <c r="H46" s="148">
        <f t="shared" si="69"/>
        <v>2322</v>
      </c>
      <c r="I46">
        <v>0</v>
      </c>
      <c r="J46" s="148">
        <f t="shared" si="5"/>
        <v>86</v>
      </c>
      <c r="K46" s="148">
        <f t="shared" si="70"/>
        <v>2324</v>
      </c>
      <c r="L46" s="3">
        <f t="shared" si="132"/>
        <v>0</v>
      </c>
      <c r="M46">
        <v>86</v>
      </c>
      <c r="N46" s="101"/>
      <c r="O46" s="52">
        <f t="shared" si="134"/>
        <v>2324</v>
      </c>
      <c r="P46">
        <v>86</v>
      </c>
      <c r="Q46" s="3">
        <f t="shared" si="133"/>
        <v>0</v>
      </c>
      <c r="R46" s="3">
        <f t="shared" si="71"/>
        <v>2323</v>
      </c>
      <c r="S46" s="172">
        <v>86</v>
      </c>
      <c r="T46" s="3">
        <f t="shared" si="7"/>
        <v>0</v>
      </c>
      <c r="U46" s="3">
        <f t="shared" si="72"/>
        <v>2323</v>
      </c>
      <c r="V46" s="173">
        <v>86</v>
      </c>
      <c r="W46" s="3">
        <f t="shared" si="8"/>
        <v>0</v>
      </c>
      <c r="X46" s="3">
        <f t="shared" si="73"/>
        <v>2323</v>
      </c>
      <c r="Y46" s="170">
        <v>86</v>
      </c>
      <c r="Z46" s="3">
        <f t="shared" si="9"/>
        <v>0</v>
      </c>
      <c r="AA46" s="3">
        <f t="shared" si="74"/>
        <v>2323</v>
      </c>
      <c r="AB46" s="171">
        <v>86</v>
      </c>
      <c r="AC46" s="3">
        <f t="shared" si="10"/>
        <v>0</v>
      </c>
      <c r="AD46" s="3">
        <f t="shared" si="75"/>
        <v>2323</v>
      </c>
      <c r="AE46" s="166">
        <v>86</v>
      </c>
      <c r="AF46" s="3">
        <f t="shared" si="11"/>
        <v>0</v>
      </c>
      <c r="AG46" s="3">
        <f t="shared" si="76"/>
        <v>2322</v>
      </c>
      <c r="AH46" s="165">
        <v>86</v>
      </c>
      <c r="AI46" s="3">
        <f t="shared" si="12"/>
        <v>0</v>
      </c>
      <c r="AJ46" s="3">
        <f t="shared" si="77"/>
        <v>2322</v>
      </c>
      <c r="AK46" s="164">
        <v>86</v>
      </c>
      <c r="AL46" s="3">
        <f t="shared" si="13"/>
        <v>0</v>
      </c>
      <c r="AM46" s="3">
        <f t="shared" si="78"/>
        <v>2322</v>
      </c>
      <c r="AN46" s="162">
        <v>86</v>
      </c>
      <c r="AO46" s="3">
        <f t="shared" si="14"/>
        <v>0</v>
      </c>
      <c r="AP46" s="3">
        <f t="shared" si="79"/>
        <v>2323</v>
      </c>
      <c r="AQ46" s="161">
        <v>86</v>
      </c>
      <c r="AR46" s="3">
        <f t="shared" si="15"/>
        <v>0</v>
      </c>
      <c r="AS46" s="3">
        <f t="shared" si="80"/>
        <v>2323</v>
      </c>
      <c r="AT46" s="160">
        <v>86</v>
      </c>
      <c r="AU46" s="3">
        <f t="shared" si="16"/>
        <v>0</v>
      </c>
      <c r="AV46" s="3">
        <f t="shared" si="81"/>
        <v>2323</v>
      </c>
      <c r="AW46" s="159">
        <v>86</v>
      </c>
      <c r="AX46" s="3">
        <f t="shared" si="17"/>
        <v>0</v>
      </c>
      <c r="AY46" s="3">
        <f t="shared" si="82"/>
        <v>2323</v>
      </c>
      <c r="AZ46" s="150">
        <v>86</v>
      </c>
      <c r="BA46" s="3">
        <f t="shared" si="18"/>
        <v>0</v>
      </c>
      <c r="BB46" s="3">
        <f t="shared" si="83"/>
        <v>2324</v>
      </c>
      <c r="BC46" s="149">
        <v>86</v>
      </c>
      <c r="BD46" s="3">
        <f t="shared" si="19"/>
        <v>0</v>
      </c>
      <c r="BE46" s="3">
        <f t="shared" si="84"/>
        <v>2324</v>
      </c>
      <c r="BF46" s="147">
        <v>86</v>
      </c>
      <c r="BG46" s="3">
        <f t="shared" si="20"/>
        <v>0</v>
      </c>
      <c r="BH46" s="3">
        <f t="shared" si="85"/>
        <v>2324</v>
      </c>
      <c r="BI46" s="146">
        <v>86</v>
      </c>
      <c r="BJ46" s="3">
        <f t="shared" si="21"/>
        <v>0</v>
      </c>
      <c r="BK46" s="3">
        <f t="shared" si="86"/>
        <v>2324</v>
      </c>
      <c r="BL46" s="145">
        <v>86</v>
      </c>
      <c r="BM46" s="3">
        <f t="shared" si="22"/>
        <v>0</v>
      </c>
      <c r="BN46" s="3">
        <f t="shared" si="87"/>
        <v>2324</v>
      </c>
      <c r="BO46" s="144">
        <v>86</v>
      </c>
      <c r="BP46" s="3">
        <f t="shared" si="23"/>
        <v>0</v>
      </c>
      <c r="BQ46" s="79">
        <f t="shared" si="88"/>
        <v>2324</v>
      </c>
      <c r="BR46" s="142">
        <v>86</v>
      </c>
      <c r="BS46" s="3">
        <f t="shared" si="24"/>
        <v>0</v>
      </c>
      <c r="BT46" s="3">
        <f t="shared" si="89"/>
        <v>2324</v>
      </c>
      <c r="BU46" s="132">
        <v>86</v>
      </c>
      <c r="BV46" s="154">
        <f t="shared" si="25"/>
        <v>0</v>
      </c>
      <c r="BW46" s="57">
        <f t="shared" si="90"/>
        <v>2324</v>
      </c>
      <c r="BX46" s="129">
        <v>86</v>
      </c>
      <c r="BY46" s="52">
        <f t="shared" si="26"/>
        <v>0</v>
      </c>
      <c r="BZ46" s="57">
        <f t="shared" si="91"/>
        <v>2324</v>
      </c>
      <c r="CA46" s="128">
        <v>86</v>
      </c>
      <c r="CB46" s="57">
        <f t="shared" si="27"/>
        <v>0</v>
      </c>
      <c r="CC46" s="52">
        <f t="shared" si="135"/>
        <v>2324</v>
      </c>
      <c r="CD46" s="123">
        <v>86</v>
      </c>
      <c r="CE46" s="57">
        <f t="shared" si="29"/>
        <v>1</v>
      </c>
      <c r="CF46" s="57">
        <f t="shared" si="92"/>
        <v>2325</v>
      </c>
      <c r="CG46" s="122">
        <v>85</v>
      </c>
      <c r="CH46" s="52">
        <f t="shared" si="30"/>
        <v>1</v>
      </c>
      <c r="CI46" s="52">
        <f t="shared" si="93"/>
        <v>2326</v>
      </c>
      <c r="CJ46" s="119">
        <v>84</v>
      </c>
      <c r="CK46" s="57">
        <f t="shared" si="31"/>
        <v>1</v>
      </c>
      <c r="CL46" s="57">
        <f t="shared" si="94"/>
        <v>2322</v>
      </c>
      <c r="CM46" s="118">
        <v>83</v>
      </c>
      <c r="CN46" s="57">
        <f t="shared" si="32"/>
        <v>0</v>
      </c>
      <c r="CO46" s="57">
        <f t="shared" si="136"/>
        <v>2321</v>
      </c>
      <c r="CP46" s="117">
        <v>83</v>
      </c>
      <c r="CQ46" s="57">
        <f t="shared" si="34"/>
        <v>0</v>
      </c>
      <c r="CR46" s="57">
        <f t="shared" si="95"/>
        <v>2321</v>
      </c>
      <c r="CS46" s="116">
        <v>83</v>
      </c>
      <c r="CT46" s="52">
        <f t="shared" si="35"/>
        <v>0</v>
      </c>
      <c r="CU46" s="52">
        <f t="shared" si="96"/>
        <v>2321</v>
      </c>
      <c r="CV46" s="115">
        <v>83</v>
      </c>
      <c r="CW46" s="52">
        <f t="shared" si="36"/>
        <v>0</v>
      </c>
      <c r="CX46" s="57">
        <f t="shared" si="97"/>
        <v>2321</v>
      </c>
      <c r="CY46" s="114">
        <v>83</v>
      </c>
      <c r="CZ46" s="57">
        <f t="shared" si="37"/>
        <v>0</v>
      </c>
      <c r="DA46" s="52">
        <f t="shared" si="98"/>
        <v>2320</v>
      </c>
      <c r="DB46" s="113">
        <v>83</v>
      </c>
      <c r="DC46" s="52">
        <f t="shared" si="38"/>
        <v>1</v>
      </c>
      <c r="DD46" s="57">
        <f t="shared" si="99"/>
        <v>2317</v>
      </c>
      <c r="DE46" s="104">
        <v>82</v>
      </c>
      <c r="DF46" s="57">
        <f t="shared" si="39"/>
        <v>0</v>
      </c>
      <c r="DG46" s="57">
        <f t="shared" si="100"/>
        <v>2313</v>
      </c>
      <c r="DH46" s="97">
        <v>82</v>
      </c>
      <c r="DI46" s="57">
        <f t="shared" si="40"/>
        <v>1</v>
      </c>
      <c r="DJ46" s="52">
        <f t="shared" si="101"/>
        <v>2311</v>
      </c>
      <c r="DK46" s="96">
        <v>81</v>
      </c>
      <c r="DL46" s="52">
        <f t="shared" si="41"/>
        <v>1</v>
      </c>
      <c r="DM46" s="52">
        <f t="shared" si="102"/>
        <v>2308</v>
      </c>
      <c r="DN46" s="95">
        <v>80</v>
      </c>
      <c r="DO46" s="52">
        <f t="shared" si="42"/>
        <v>4</v>
      </c>
      <c r="DP46" s="52">
        <f t="shared" si="103"/>
        <v>2298</v>
      </c>
      <c r="DQ46" s="94">
        <v>76</v>
      </c>
      <c r="DR46" s="52">
        <f t="shared" si="43"/>
        <v>0</v>
      </c>
      <c r="DS46" s="52">
        <f t="shared" si="104"/>
        <v>2297</v>
      </c>
      <c r="DT46" s="87">
        <v>76</v>
      </c>
      <c r="DU46" s="57">
        <f t="shared" si="44"/>
        <v>3</v>
      </c>
      <c r="DV46" s="57">
        <f t="shared" si="105"/>
        <v>2287</v>
      </c>
      <c r="DW46" s="86">
        <v>73</v>
      </c>
      <c r="DX46" s="52">
        <f t="shared" si="45"/>
        <v>8</v>
      </c>
      <c r="DY46" s="52">
        <f t="shared" si="106"/>
        <v>2259</v>
      </c>
      <c r="DZ46" s="85">
        <v>65</v>
      </c>
      <c r="EA46" s="52">
        <f t="shared" si="46"/>
        <v>11</v>
      </c>
      <c r="EB46" s="57">
        <f t="shared" si="107"/>
        <v>2201</v>
      </c>
      <c r="EC46" s="84">
        <v>54</v>
      </c>
      <c r="ED46" s="57">
        <f t="shared" si="47"/>
        <v>7</v>
      </c>
      <c r="EE46" s="57">
        <f t="shared" si="48"/>
        <v>2177</v>
      </c>
      <c r="EF46" s="81">
        <v>47</v>
      </c>
      <c r="EG46" s="52">
        <f t="shared" si="2"/>
        <v>6</v>
      </c>
      <c r="EH46" s="57">
        <f t="shared" si="108"/>
        <v>2153</v>
      </c>
      <c r="EI46" s="83">
        <v>41</v>
      </c>
      <c r="EJ46" s="52">
        <f t="shared" si="49"/>
        <v>38</v>
      </c>
      <c r="EK46" s="57">
        <f t="shared" si="109"/>
        <v>2006</v>
      </c>
      <c r="EL46" s="74">
        <v>3</v>
      </c>
      <c r="EM46" s="52">
        <f t="shared" si="50"/>
        <v>3</v>
      </c>
      <c r="EN46" s="52"/>
      <c r="EO46" s="70"/>
      <c r="EP46" s="52"/>
      <c r="EQ46" s="57"/>
      <c r="ER46" s="67"/>
      <c r="ES46" s="57"/>
      <c r="ET46" s="57"/>
      <c r="EU46" s="64"/>
      <c r="EV46" s="64"/>
      <c r="EW46" s="57"/>
      <c r="EX46" s="63"/>
      <c r="EY46" s="63"/>
      <c r="EZ46" s="52"/>
      <c r="FA46" s="62"/>
      <c r="FB46" s="62"/>
      <c r="FC46" s="52"/>
      <c r="FD46" s="69"/>
      <c r="FE46" s="69"/>
      <c r="FF46" s="52"/>
      <c r="FH46" s="52"/>
      <c r="FI46" s="52"/>
      <c r="FJ46" s="46"/>
      <c r="FN46" s="52"/>
      <c r="FO46" s="52"/>
      <c r="FP46" s="52"/>
      <c r="FQ46" s="106"/>
      <c r="FR46" s="106"/>
      <c r="FS46" s="51"/>
      <c r="FT46" s="51"/>
      <c r="FU46" s="51"/>
      <c r="FV46" s="33"/>
      <c r="FW46" s="108"/>
      <c r="FX46" s="108"/>
      <c r="FY46" s="109"/>
      <c r="FZ46" s="79"/>
      <c r="GA46" s="79"/>
      <c r="GB46" s="79"/>
      <c r="GC46" s="79"/>
      <c r="GD46" s="79"/>
      <c r="GE46" s="79"/>
      <c r="GF46" s="79"/>
      <c r="GH46">
        <v>2021</v>
      </c>
      <c r="GI46">
        <f t="shared" si="125"/>
        <v>84</v>
      </c>
      <c r="GK46" s="121">
        <f t="shared" si="130"/>
        <v>98.285714285714292</v>
      </c>
      <c r="GM46" s="3">
        <f t="shared" si="62"/>
        <v>0</v>
      </c>
      <c r="GS46" s="3">
        <f t="shared" si="63"/>
        <v>86</v>
      </c>
      <c r="GT46" s="3">
        <f t="shared" si="137"/>
        <v>2323</v>
      </c>
      <c r="GU46" s="3">
        <f t="shared" si="64"/>
        <v>86</v>
      </c>
      <c r="GV46" s="3">
        <f t="shared" si="127"/>
        <v>2323</v>
      </c>
      <c r="GW46" s="3">
        <f t="shared" si="65"/>
        <v>86</v>
      </c>
      <c r="GX46" s="3">
        <f t="shared" si="128"/>
        <v>2323</v>
      </c>
      <c r="GY46" s="3">
        <f t="shared" si="66"/>
        <v>86</v>
      </c>
      <c r="GZ46" s="3">
        <f t="shared" si="129"/>
        <v>2323</v>
      </c>
    </row>
    <row r="47" spans="2:208">
      <c r="B47" s="7">
        <v>43945</v>
      </c>
      <c r="C47" s="141">
        <f t="shared" si="67"/>
        <v>2452</v>
      </c>
      <c r="D47" s="140">
        <v>88</v>
      </c>
      <c r="E47" s="141">
        <f t="shared" si="68"/>
        <v>2412</v>
      </c>
      <c r="F47">
        <v>0</v>
      </c>
      <c r="G47" s="140">
        <v>89</v>
      </c>
      <c r="H47" s="148">
        <f t="shared" si="69"/>
        <v>2411</v>
      </c>
      <c r="I47">
        <v>0</v>
      </c>
      <c r="J47" s="148">
        <f t="shared" si="5"/>
        <v>89</v>
      </c>
      <c r="K47" s="148">
        <f t="shared" si="70"/>
        <v>2412</v>
      </c>
      <c r="L47" s="3">
        <f t="shared" si="132"/>
        <v>0</v>
      </c>
      <c r="M47">
        <v>88</v>
      </c>
      <c r="N47" s="136">
        <f t="shared" ref="N47:N72" si="138">P47-BU47</f>
        <v>0</v>
      </c>
      <c r="O47" s="52">
        <f t="shared" si="134"/>
        <v>2412</v>
      </c>
      <c r="P47">
        <v>88</v>
      </c>
      <c r="Q47" s="3">
        <f t="shared" si="133"/>
        <v>0</v>
      </c>
      <c r="R47" s="3">
        <f t="shared" si="71"/>
        <v>2412</v>
      </c>
      <c r="S47" s="172">
        <v>89</v>
      </c>
      <c r="T47" s="3">
        <f t="shared" si="7"/>
        <v>0</v>
      </c>
      <c r="U47" s="3">
        <f t="shared" si="72"/>
        <v>2412</v>
      </c>
      <c r="V47" s="173">
        <v>89</v>
      </c>
      <c r="W47" s="3">
        <f t="shared" si="8"/>
        <v>0</v>
      </c>
      <c r="X47" s="3">
        <f t="shared" si="73"/>
        <v>2412</v>
      </c>
      <c r="Y47" s="170">
        <v>89</v>
      </c>
      <c r="Z47" s="3">
        <f t="shared" si="9"/>
        <v>0</v>
      </c>
      <c r="AA47" s="3">
        <f t="shared" si="74"/>
        <v>2412</v>
      </c>
      <c r="AB47" s="171">
        <v>89</v>
      </c>
      <c r="AC47" s="3">
        <f t="shared" si="10"/>
        <v>0</v>
      </c>
      <c r="AD47" s="3">
        <f t="shared" si="75"/>
        <v>2412</v>
      </c>
      <c r="AE47" s="166">
        <v>89</v>
      </c>
      <c r="AF47" s="3">
        <f t="shared" si="11"/>
        <v>0</v>
      </c>
      <c r="AG47" s="3">
        <f t="shared" si="76"/>
        <v>2411</v>
      </c>
      <c r="AH47" s="165">
        <v>89</v>
      </c>
      <c r="AI47" s="3">
        <f t="shared" si="12"/>
        <v>0</v>
      </c>
      <c r="AJ47" s="3">
        <f t="shared" si="77"/>
        <v>2411</v>
      </c>
      <c r="AK47" s="164">
        <v>89</v>
      </c>
      <c r="AL47" s="3">
        <f t="shared" si="13"/>
        <v>0</v>
      </c>
      <c r="AM47" s="3">
        <f t="shared" si="78"/>
        <v>2411</v>
      </c>
      <c r="AN47" s="162">
        <v>89</v>
      </c>
      <c r="AO47" s="3">
        <f t="shared" si="14"/>
        <v>0</v>
      </c>
      <c r="AP47" s="3">
        <f t="shared" si="79"/>
        <v>2412</v>
      </c>
      <c r="AQ47" s="161">
        <v>89</v>
      </c>
      <c r="AR47" s="3">
        <f t="shared" si="15"/>
        <v>0</v>
      </c>
      <c r="AS47" s="3">
        <f t="shared" si="80"/>
        <v>2412</v>
      </c>
      <c r="AT47" s="160">
        <v>89</v>
      </c>
      <c r="AU47" s="3">
        <f t="shared" si="16"/>
        <v>1</v>
      </c>
      <c r="AV47" s="3">
        <f t="shared" si="81"/>
        <v>2411</v>
      </c>
      <c r="AW47" s="159">
        <v>88</v>
      </c>
      <c r="AX47" s="3">
        <f t="shared" si="17"/>
        <v>0</v>
      </c>
      <c r="AY47" s="3">
        <f t="shared" si="82"/>
        <v>2411</v>
      </c>
      <c r="AZ47" s="150">
        <v>88</v>
      </c>
      <c r="BA47" s="3">
        <f t="shared" si="18"/>
        <v>0</v>
      </c>
      <c r="BB47" s="3">
        <f t="shared" si="83"/>
        <v>2412</v>
      </c>
      <c r="BC47" s="149">
        <v>88</v>
      </c>
      <c r="BD47" s="3">
        <f t="shared" si="19"/>
        <v>0</v>
      </c>
      <c r="BE47" s="3">
        <f t="shared" si="84"/>
        <v>2412</v>
      </c>
      <c r="BF47" s="147">
        <v>88</v>
      </c>
      <c r="BG47" s="3">
        <f t="shared" si="20"/>
        <v>0</v>
      </c>
      <c r="BH47" s="3">
        <f t="shared" si="85"/>
        <v>2412</v>
      </c>
      <c r="BI47" s="146">
        <v>88</v>
      </c>
      <c r="BJ47" s="3">
        <f t="shared" si="21"/>
        <v>0</v>
      </c>
      <c r="BK47" s="3">
        <f t="shared" si="86"/>
        <v>2412</v>
      </c>
      <c r="BL47" s="145">
        <v>88</v>
      </c>
      <c r="BM47" s="3">
        <f t="shared" si="22"/>
        <v>0</v>
      </c>
      <c r="BN47" s="3">
        <f t="shared" si="87"/>
        <v>2412</v>
      </c>
      <c r="BO47" s="144">
        <v>88</v>
      </c>
      <c r="BP47" s="3">
        <f t="shared" si="23"/>
        <v>0</v>
      </c>
      <c r="BQ47" s="79">
        <f t="shared" si="88"/>
        <v>2412</v>
      </c>
      <c r="BR47" s="142">
        <v>88</v>
      </c>
      <c r="BS47" s="3">
        <f t="shared" si="24"/>
        <v>0</v>
      </c>
      <c r="BT47" s="3">
        <f t="shared" si="89"/>
        <v>2412</v>
      </c>
      <c r="BU47" s="132">
        <v>88</v>
      </c>
      <c r="BV47" s="154">
        <f t="shared" si="25"/>
        <v>0</v>
      </c>
      <c r="BW47" s="57">
        <f t="shared" si="90"/>
        <v>2412</v>
      </c>
      <c r="BX47" s="129">
        <v>88</v>
      </c>
      <c r="BY47" s="52">
        <f t="shared" si="26"/>
        <v>0</v>
      </c>
      <c r="BZ47" s="57">
        <f t="shared" si="91"/>
        <v>2412</v>
      </c>
      <c r="CA47" s="128">
        <v>88</v>
      </c>
      <c r="CB47" s="57">
        <f t="shared" si="27"/>
        <v>0</v>
      </c>
      <c r="CC47" s="52">
        <f t="shared" si="135"/>
        <v>2412</v>
      </c>
      <c r="CD47" s="123">
        <v>88</v>
      </c>
      <c r="CE47" s="57">
        <f t="shared" si="29"/>
        <v>0</v>
      </c>
      <c r="CF47" s="57">
        <f t="shared" si="92"/>
        <v>2413</v>
      </c>
      <c r="CG47" s="122">
        <v>88</v>
      </c>
      <c r="CH47" s="52">
        <f t="shared" si="30"/>
        <v>2</v>
      </c>
      <c r="CI47" s="52">
        <f t="shared" si="93"/>
        <v>2412</v>
      </c>
      <c r="CJ47" s="119">
        <v>86</v>
      </c>
      <c r="CK47" s="57">
        <f t="shared" si="31"/>
        <v>1</v>
      </c>
      <c r="CL47" s="57">
        <f t="shared" si="94"/>
        <v>2407</v>
      </c>
      <c r="CM47" s="118">
        <v>85</v>
      </c>
      <c r="CN47" s="57">
        <f t="shared" si="32"/>
        <v>0</v>
      </c>
      <c r="CO47" s="57">
        <f t="shared" si="136"/>
        <v>2406</v>
      </c>
      <c r="CP47" s="117">
        <v>85</v>
      </c>
      <c r="CQ47" s="57">
        <f t="shared" si="34"/>
        <v>0</v>
      </c>
      <c r="CR47" s="57">
        <f t="shared" si="95"/>
        <v>2406</v>
      </c>
      <c r="CS47" s="116">
        <v>85</v>
      </c>
      <c r="CT47" s="52">
        <f t="shared" si="35"/>
        <v>0</v>
      </c>
      <c r="CU47" s="52">
        <f t="shared" si="96"/>
        <v>2406</v>
      </c>
      <c r="CV47" s="115">
        <v>85</v>
      </c>
      <c r="CW47" s="52">
        <f t="shared" si="36"/>
        <v>0</v>
      </c>
      <c r="CX47" s="57">
        <f t="shared" si="97"/>
        <v>2406</v>
      </c>
      <c r="CY47" s="114">
        <v>85</v>
      </c>
      <c r="CZ47" s="57">
        <f t="shared" si="37"/>
        <v>0</v>
      </c>
      <c r="DA47" s="52">
        <f t="shared" si="98"/>
        <v>2405</v>
      </c>
      <c r="DB47" s="113">
        <v>85</v>
      </c>
      <c r="DC47" s="52">
        <f t="shared" si="38"/>
        <v>0</v>
      </c>
      <c r="DD47" s="57">
        <f t="shared" si="99"/>
        <v>2402</v>
      </c>
      <c r="DE47" s="104">
        <v>85</v>
      </c>
      <c r="DF47" s="57">
        <f t="shared" si="39"/>
        <v>0</v>
      </c>
      <c r="DG47" s="57">
        <f t="shared" si="100"/>
        <v>2398</v>
      </c>
      <c r="DH47" s="97">
        <v>85</v>
      </c>
      <c r="DI47" s="57">
        <f t="shared" si="40"/>
        <v>3</v>
      </c>
      <c r="DJ47" s="52">
        <f t="shared" si="101"/>
        <v>2393</v>
      </c>
      <c r="DK47" s="96">
        <v>82</v>
      </c>
      <c r="DL47" s="52">
        <f t="shared" si="41"/>
        <v>0</v>
      </c>
      <c r="DM47" s="52">
        <f t="shared" si="102"/>
        <v>2390</v>
      </c>
      <c r="DN47" s="95">
        <v>82</v>
      </c>
      <c r="DO47" s="52">
        <f t="shared" si="42"/>
        <v>6</v>
      </c>
      <c r="DP47" s="52">
        <f t="shared" si="103"/>
        <v>2374</v>
      </c>
      <c r="DQ47" s="94">
        <v>76</v>
      </c>
      <c r="DR47" s="52">
        <f t="shared" si="43"/>
        <v>0</v>
      </c>
      <c r="DS47" s="52">
        <f t="shared" si="104"/>
        <v>2373</v>
      </c>
      <c r="DT47" s="87">
        <v>76</v>
      </c>
      <c r="DU47" s="57">
        <f t="shared" si="44"/>
        <v>5</v>
      </c>
      <c r="DV47" s="57">
        <f t="shared" si="105"/>
        <v>2358</v>
      </c>
      <c r="DW47" s="86">
        <v>71</v>
      </c>
      <c r="DX47" s="52">
        <f t="shared" si="45"/>
        <v>21</v>
      </c>
      <c r="DY47" s="52">
        <f t="shared" si="106"/>
        <v>2309</v>
      </c>
      <c r="DZ47" s="85">
        <v>50</v>
      </c>
      <c r="EA47" s="52">
        <f t="shared" si="46"/>
        <v>6</v>
      </c>
      <c r="EB47" s="57">
        <f t="shared" si="107"/>
        <v>2245</v>
      </c>
      <c r="EC47" s="84">
        <v>44</v>
      </c>
      <c r="ED47" s="57">
        <f t="shared" si="47"/>
        <v>14</v>
      </c>
      <c r="EE47" s="57">
        <f t="shared" si="48"/>
        <v>2207</v>
      </c>
      <c r="EF47" s="81">
        <v>30</v>
      </c>
      <c r="EG47" s="52">
        <f t="shared" si="2"/>
        <v>11</v>
      </c>
      <c r="EH47" s="57">
        <f t="shared" si="108"/>
        <v>2172</v>
      </c>
      <c r="EI47" s="83">
        <v>19</v>
      </c>
      <c r="EJ47" s="52">
        <f t="shared" si="49"/>
        <v>19</v>
      </c>
      <c r="EK47" s="57"/>
      <c r="EL47" s="74"/>
      <c r="EM47" s="52"/>
      <c r="EN47" s="52"/>
      <c r="EO47" s="70"/>
      <c r="EP47" s="52"/>
      <c r="EQ47" s="57"/>
      <c r="ER47" s="67"/>
      <c r="ES47" s="57"/>
      <c r="ET47" s="57"/>
      <c r="EU47" s="64"/>
      <c r="EV47" s="64"/>
      <c r="EW47" s="57"/>
      <c r="EX47" s="63"/>
      <c r="EY47" s="63"/>
      <c r="EZ47" s="52"/>
      <c r="FA47" s="62"/>
      <c r="FB47" s="62"/>
      <c r="FC47" s="52"/>
      <c r="FD47" s="69"/>
      <c r="FE47" s="69"/>
      <c r="FF47" s="52"/>
      <c r="FH47" s="52"/>
      <c r="FI47" s="52"/>
      <c r="FJ47" s="46"/>
      <c r="FN47" s="52"/>
      <c r="FO47" s="52"/>
      <c r="FP47" s="52"/>
      <c r="FQ47" s="106"/>
      <c r="FR47" s="106"/>
      <c r="FS47" s="51"/>
      <c r="FT47" s="51"/>
      <c r="FU47" s="51"/>
      <c r="FV47" s="33"/>
      <c r="FW47" s="108"/>
      <c r="FX47" s="108"/>
      <c r="FY47" s="109"/>
      <c r="FZ47" s="79"/>
      <c r="GA47" s="79"/>
      <c r="GB47" s="79"/>
      <c r="GC47" s="79"/>
      <c r="GD47" s="79"/>
      <c r="GE47" s="79"/>
      <c r="GF47" s="79"/>
      <c r="GH47">
        <v>2152</v>
      </c>
      <c r="GI47">
        <f t="shared" si="125"/>
        <v>131</v>
      </c>
      <c r="GK47" s="121">
        <f t="shared" si="130"/>
        <v>107.42857142857143</v>
      </c>
      <c r="GM47" s="3">
        <f t="shared" si="62"/>
        <v>0</v>
      </c>
      <c r="GS47" s="3">
        <f t="shared" si="63"/>
        <v>89</v>
      </c>
      <c r="GT47" s="3">
        <f>GT46+GS47</f>
        <v>2412</v>
      </c>
      <c r="GU47" s="3">
        <f t="shared" si="64"/>
        <v>89</v>
      </c>
      <c r="GV47" s="3">
        <f t="shared" si="127"/>
        <v>2412</v>
      </c>
      <c r="GW47" s="3">
        <f t="shared" si="65"/>
        <v>89</v>
      </c>
      <c r="GX47" s="3">
        <f t="shared" si="128"/>
        <v>2412</v>
      </c>
      <c r="GY47" s="3">
        <f t="shared" si="66"/>
        <v>89</v>
      </c>
      <c r="GZ47" s="3">
        <f t="shared" si="129"/>
        <v>2412</v>
      </c>
    </row>
    <row r="48" spans="2:208">
      <c r="B48" s="7">
        <v>43946</v>
      </c>
      <c r="C48" s="141">
        <f t="shared" si="67"/>
        <v>2522</v>
      </c>
      <c r="D48" s="140">
        <v>70</v>
      </c>
      <c r="E48" s="141">
        <f t="shared" si="68"/>
        <v>2485</v>
      </c>
      <c r="F48">
        <v>0</v>
      </c>
      <c r="G48" s="140">
        <v>73</v>
      </c>
      <c r="H48" s="148">
        <f t="shared" si="69"/>
        <v>2484</v>
      </c>
      <c r="I48">
        <v>0</v>
      </c>
      <c r="J48" s="148">
        <f t="shared" si="5"/>
        <v>73</v>
      </c>
      <c r="K48" s="148">
        <f t="shared" si="70"/>
        <v>2485</v>
      </c>
      <c r="L48" s="3">
        <f t="shared" si="132"/>
        <v>0</v>
      </c>
      <c r="M48">
        <v>73</v>
      </c>
      <c r="N48" s="136">
        <f t="shared" si="138"/>
        <v>0</v>
      </c>
      <c r="O48" s="52">
        <f t="shared" si="134"/>
        <v>2484</v>
      </c>
      <c r="P48">
        <v>72</v>
      </c>
      <c r="Q48" s="3">
        <f t="shared" si="133"/>
        <v>0</v>
      </c>
      <c r="R48" s="3">
        <f t="shared" si="71"/>
        <v>2485</v>
      </c>
      <c r="S48" s="172">
        <v>73</v>
      </c>
      <c r="T48" s="3">
        <f t="shared" si="7"/>
        <v>0</v>
      </c>
      <c r="U48" s="3">
        <f t="shared" si="72"/>
        <v>2485</v>
      </c>
      <c r="V48" s="173">
        <v>73</v>
      </c>
      <c r="W48" s="3">
        <f t="shared" si="8"/>
        <v>0</v>
      </c>
      <c r="X48" s="3">
        <f t="shared" si="73"/>
        <v>2485</v>
      </c>
      <c r="Y48" s="170">
        <v>73</v>
      </c>
      <c r="Z48" s="3">
        <f t="shared" si="9"/>
        <v>0</v>
      </c>
      <c r="AA48" s="3">
        <f t="shared" si="74"/>
        <v>2485</v>
      </c>
      <c r="AB48" s="171">
        <v>73</v>
      </c>
      <c r="AC48" s="3">
        <f t="shared" si="10"/>
        <v>0</v>
      </c>
      <c r="AD48" s="3">
        <f t="shared" si="75"/>
        <v>2485</v>
      </c>
      <c r="AE48" s="166">
        <v>73</v>
      </c>
      <c r="AF48" s="3">
        <f t="shared" si="11"/>
        <v>0</v>
      </c>
      <c r="AG48" s="3">
        <f t="shared" si="76"/>
        <v>2484</v>
      </c>
      <c r="AH48" s="165">
        <v>73</v>
      </c>
      <c r="AI48" s="3">
        <f t="shared" si="12"/>
        <v>0</v>
      </c>
      <c r="AJ48" s="3">
        <f t="shared" si="77"/>
        <v>2484</v>
      </c>
      <c r="AK48" s="164">
        <v>73</v>
      </c>
      <c r="AL48" s="3">
        <f t="shared" si="13"/>
        <v>0</v>
      </c>
      <c r="AM48" s="3">
        <f t="shared" si="78"/>
        <v>2484</v>
      </c>
      <c r="AN48" s="162">
        <v>73</v>
      </c>
      <c r="AO48" s="3">
        <f t="shared" si="14"/>
        <v>0</v>
      </c>
      <c r="AP48" s="3">
        <f t="shared" si="79"/>
        <v>2485</v>
      </c>
      <c r="AQ48" s="161">
        <v>73</v>
      </c>
      <c r="AR48" s="3">
        <f t="shared" si="15"/>
        <v>0</v>
      </c>
      <c r="AS48" s="3">
        <f t="shared" si="80"/>
        <v>2485</v>
      </c>
      <c r="AT48" s="160">
        <v>73</v>
      </c>
      <c r="AU48" s="3">
        <f t="shared" si="16"/>
        <v>0</v>
      </c>
      <c r="AV48" s="3">
        <f t="shared" si="81"/>
        <v>2484</v>
      </c>
      <c r="AW48" s="159">
        <v>73</v>
      </c>
      <c r="AX48" s="3">
        <f t="shared" si="17"/>
        <v>0</v>
      </c>
      <c r="AY48" s="3">
        <f t="shared" si="82"/>
        <v>2484</v>
      </c>
      <c r="AZ48" s="150">
        <v>73</v>
      </c>
      <c r="BA48" s="3">
        <f t="shared" si="18"/>
        <v>0</v>
      </c>
      <c r="BB48" s="3">
        <f t="shared" si="83"/>
        <v>2485</v>
      </c>
      <c r="BC48" s="149">
        <v>73</v>
      </c>
      <c r="BD48" s="3">
        <f t="shared" si="19"/>
        <v>0</v>
      </c>
      <c r="BE48" s="3">
        <f t="shared" si="84"/>
        <v>2485</v>
      </c>
      <c r="BF48" s="147">
        <v>73</v>
      </c>
      <c r="BG48" s="3">
        <f t="shared" si="20"/>
        <v>0</v>
      </c>
      <c r="BH48" s="3">
        <f t="shared" si="85"/>
        <v>2485</v>
      </c>
      <c r="BI48" s="146">
        <v>73</v>
      </c>
      <c r="BJ48" s="3">
        <f t="shared" si="21"/>
        <v>0</v>
      </c>
      <c r="BK48" s="3">
        <f t="shared" si="86"/>
        <v>2485</v>
      </c>
      <c r="BL48" s="145">
        <v>73</v>
      </c>
      <c r="BM48" s="3">
        <f t="shared" si="22"/>
        <v>0</v>
      </c>
      <c r="BN48" s="3">
        <f t="shared" si="87"/>
        <v>2485</v>
      </c>
      <c r="BO48" s="144">
        <v>73</v>
      </c>
      <c r="BP48" s="3">
        <f t="shared" si="23"/>
        <v>0</v>
      </c>
      <c r="BQ48" s="79">
        <f t="shared" si="88"/>
        <v>2485</v>
      </c>
      <c r="BR48" s="142">
        <v>73</v>
      </c>
      <c r="BS48" s="3">
        <f t="shared" si="24"/>
        <v>1</v>
      </c>
      <c r="BT48" s="3">
        <f t="shared" si="89"/>
        <v>2484</v>
      </c>
      <c r="BU48" s="132">
        <v>72</v>
      </c>
      <c r="BV48" s="154">
        <f t="shared" si="25"/>
        <v>0</v>
      </c>
      <c r="BW48" s="57">
        <f t="shared" si="90"/>
        <v>2484</v>
      </c>
      <c r="BX48" s="129">
        <v>72</v>
      </c>
      <c r="BY48" s="52">
        <f t="shared" si="26"/>
        <v>0</v>
      </c>
      <c r="BZ48" s="57">
        <f t="shared" si="91"/>
        <v>2484</v>
      </c>
      <c r="CA48" s="128">
        <v>72</v>
      </c>
      <c r="CB48" s="57">
        <f t="shared" si="27"/>
        <v>0</v>
      </c>
      <c r="CC48" s="52">
        <f t="shared" si="135"/>
        <v>2484</v>
      </c>
      <c r="CD48" s="123">
        <v>72</v>
      </c>
      <c r="CE48" s="57">
        <f t="shared" si="29"/>
        <v>0</v>
      </c>
      <c r="CF48" s="57">
        <f t="shared" si="92"/>
        <v>2485</v>
      </c>
      <c r="CG48" s="122">
        <v>72</v>
      </c>
      <c r="CH48" s="52">
        <f t="shared" si="30"/>
        <v>0</v>
      </c>
      <c r="CI48" s="52">
        <f t="shared" si="93"/>
        <v>2484</v>
      </c>
      <c r="CJ48" s="119">
        <v>72</v>
      </c>
      <c r="CK48" s="57">
        <f t="shared" si="31"/>
        <v>0</v>
      </c>
      <c r="CL48" s="57">
        <f t="shared" si="94"/>
        <v>2479</v>
      </c>
      <c r="CM48" s="118">
        <v>72</v>
      </c>
      <c r="CN48" s="57">
        <f t="shared" si="32"/>
        <v>1</v>
      </c>
      <c r="CO48" s="57">
        <f t="shared" si="136"/>
        <v>2477</v>
      </c>
      <c r="CP48" s="117">
        <v>71</v>
      </c>
      <c r="CQ48" s="57">
        <f t="shared" si="34"/>
        <v>0</v>
      </c>
      <c r="CR48" s="57">
        <f t="shared" si="95"/>
        <v>2477</v>
      </c>
      <c r="CS48" s="116">
        <v>71</v>
      </c>
      <c r="CT48" s="52">
        <f t="shared" si="35"/>
        <v>-2</v>
      </c>
      <c r="CU48" s="52">
        <f t="shared" si="96"/>
        <v>2479</v>
      </c>
      <c r="CV48" s="115">
        <v>73</v>
      </c>
      <c r="CW48" s="52">
        <f t="shared" si="36"/>
        <v>0</v>
      </c>
      <c r="CX48" s="57">
        <f t="shared" si="97"/>
        <v>2479</v>
      </c>
      <c r="CY48" s="114">
        <v>73</v>
      </c>
      <c r="CZ48" s="57">
        <f t="shared" si="37"/>
        <v>0</v>
      </c>
      <c r="DA48" s="52">
        <f t="shared" si="98"/>
        <v>2478</v>
      </c>
      <c r="DB48" s="113">
        <v>73</v>
      </c>
      <c r="DC48" s="52">
        <f t="shared" si="38"/>
        <v>4</v>
      </c>
      <c r="DD48" s="57">
        <f t="shared" si="99"/>
        <v>2471</v>
      </c>
      <c r="DE48" s="104">
        <v>69</v>
      </c>
      <c r="DF48" s="57">
        <f t="shared" si="39"/>
        <v>0</v>
      </c>
      <c r="DG48" s="57">
        <f t="shared" si="100"/>
        <v>2467</v>
      </c>
      <c r="DH48" s="97">
        <v>69</v>
      </c>
      <c r="DI48" s="57">
        <f t="shared" si="40"/>
        <v>7</v>
      </c>
      <c r="DJ48" s="52">
        <f t="shared" si="101"/>
        <v>2455</v>
      </c>
      <c r="DK48" s="96">
        <v>62</v>
      </c>
      <c r="DL48" s="52">
        <f t="shared" si="41"/>
        <v>3</v>
      </c>
      <c r="DM48" s="52">
        <f t="shared" si="102"/>
        <v>2449</v>
      </c>
      <c r="DN48" s="95">
        <v>59</v>
      </c>
      <c r="DO48" s="52">
        <f t="shared" si="42"/>
        <v>3</v>
      </c>
      <c r="DP48" s="52">
        <f t="shared" si="103"/>
        <v>2430</v>
      </c>
      <c r="DQ48" s="94">
        <v>56</v>
      </c>
      <c r="DR48" s="52">
        <f t="shared" si="43"/>
        <v>0</v>
      </c>
      <c r="DS48" s="52">
        <f t="shared" si="104"/>
        <v>2429</v>
      </c>
      <c r="DT48" s="87">
        <v>56</v>
      </c>
      <c r="DU48" s="57">
        <f t="shared" si="44"/>
        <v>8</v>
      </c>
      <c r="DV48" s="57">
        <f t="shared" si="105"/>
        <v>2406</v>
      </c>
      <c r="DW48" s="86">
        <v>48</v>
      </c>
      <c r="DX48" s="52">
        <f t="shared" si="45"/>
        <v>9</v>
      </c>
      <c r="DY48" s="52">
        <f t="shared" si="106"/>
        <v>2348</v>
      </c>
      <c r="DZ48" s="85">
        <v>39</v>
      </c>
      <c r="EA48" s="52">
        <f t="shared" si="46"/>
        <v>10</v>
      </c>
      <c r="EB48" s="57">
        <f t="shared" si="107"/>
        <v>2274</v>
      </c>
      <c r="EC48" s="84">
        <v>29</v>
      </c>
      <c r="ED48" s="57">
        <f t="shared" si="47"/>
        <v>8</v>
      </c>
      <c r="EE48" s="57">
        <f t="shared" si="48"/>
        <v>2228</v>
      </c>
      <c r="EF48" s="81">
        <v>21</v>
      </c>
      <c r="EG48" s="52">
        <f t="shared" si="2"/>
        <v>21</v>
      </c>
      <c r="EH48" s="57"/>
      <c r="EJ48" s="158">
        <v>1</v>
      </c>
      <c r="EK48" s="57"/>
      <c r="EL48" s="74"/>
      <c r="EM48" s="52"/>
      <c r="EN48" s="52"/>
      <c r="EO48" s="70"/>
      <c r="EP48" s="52"/>
      <c r="EQ48" s="57"/>
      <c r="ER48" s="67"/>
      <c r="ES48" s="57"/>
      <c r="ET48" s="57"/>
      <c r="EU48" s="64"/>
      <c r="EV48" s="64"/>
      <c r="EW48" s="57"/>
      <c r="EX48" s="63"/>
      <c r="EY48" s="63"/>
      <c r="EZ48" s="52"/>
      <c r="FA48" s="62"/>
      <c r="FB48" s="62"/>
      <c r="FC48" s="52"/>
      <c r="FD48" s="69"/>
      <c r="FE48" s="69"/>
      <c r="FF48" s="52"/>
      <c r="FH48" s="52"/>
      <c r="FI48" s="52"/>
      <c r="FJ48" s="46"/>
      <c r="FN48" s="52"/>
      <c r="FO48" s="52"/>
      <c r="FP48" s="52"/>
      <c r="FQ48" s="106"/>
      <c r="FR48" s="106"/>
      <c r="FS48" s="51"/>
      <c r="FT48" s="51"/>
      <c r="FU48" s="51"/>
      <c r="FV48" s="33"/>
      <c r="FW48" s="108"/>
      <c r="FX48" s="108"/>
      <c r="FY48" s="109"/>
      <c r="FZ48" s="79"/>
      <c r="GA48" s="79"/>
      <c r="GB48" s="79"/>
      <c r="GC48" s="79"/>
      <c r="GD48" s="79"/>
      <c r="GE48" s="79"/>
      <c r="GF48" s="79"/>
      <c r="GH48">
        <v>2192</v>
      </c>
      <c r="GI48">
        <f t="shared" si="125"/>
        <v>40</v>
      </c>
      <c r="GK48" s="121">
        <f t="shared" si="130"/>
        <v>97.285714285714292</v>
      </c>
      <c r="GM48" s="3">
        <f t="shared" si="62"/>
        <v>0</v>
      </c>
      <c r="GS48" s="3">
        <f t="shared" si="63"/>
        <v>73</v>
      </c>
      <c r="GT48" s="3">
        <f t="shared" si="137"/>
        <v>2485</v>
      </c>
      <c r="GU48" s="3">
        <f t="shared" si="64"/>
        <v>73</v>
      </c>
      <c r="GV48" s="3">
        <f t="shared" si="127"/>
        <v>2485</v>
      </c>
      <c r="GW48" s="3">
        <f t="shared" si="65"/>
        <v>73</v>
      </c>
      <c r="GX48" s="3">
        <f t="shared" si="128"/>
        <v>2485</v>
      </c>
      <c r="GY48" s="3">
        <f t="shared" si="66"/>
        <v>73</v>
      </c>
      <c r="GZ48" s="3">
        <f t="shared" si="129"/>
        <v>2485</v>
      </c>
    </row>
    <row r="49" spans="2:208">
      <c r="B49" s="7">
        <v>43947</v>
      </c>
      <c r="C49" s="141">
        <f t="shared" si="67"/>
        <v>2595</v>
      </c>
      <c r="D49" s="140">
        <v>73</v>
      </c>
      <c r="E49" s="141">
        <f t="shared" si="68"/>
        <v>2560</v>
      </c>
      <c r="F49">
        <v>0</v>
      </c>
      <c r="G49" s="140">
        <v>75</v>
      </c>
      <c r="H49" s="148">
        <f t="shared" si="69"/>
        <v>2559</v>
      </c>
      <c r="I49">
        <v>0</v>
      </c>
      <c r="J49" s="148">
        <f t="shared" si="5"/>
        <v>75</v>
      </c>
      <c r="K49" s="148">
        <f t="shared" si="70"/>
        <v>2560</v>
      </c>
      <c r="L49" s="3">
        <f t="shared" si="132"/>
        <v>0</v>
      </c>
      <c r="M49">
        <v>75</v>
      </c>
      <c r="N49" s="136">
        <f t="shared" si="138"/>
        <v>0</v>
      </c>
      <c r="O49" s="52">
        <f t="shared" si="134"/>
        <v>2559</v>
      </c>
      <c r="P49">
        <v>75</v>
      </c>
      <c r="Q49" s="3">
        <f t="shared" si="133"/>
        <v>0</v>
      </c>
      <c r="R49" s="3">
        <f t="shared" si="71"/>
        <v>2560</v>
      </c>
      <c r="S49" s="172">
        <v>75</v>
      </c>
      <c r="T49" s="3">
        <f t="shared" si="7"/>
        <v>0</v>
      </c>
      <c r="U49" s="3">
        <f t="shared" si="72"/>
        <v>2560</v>
      </c>
      <c r="V49" s="173">
        <v>75</v>
      </c>
      <c r="W49" s="3">
        <f t="shared" si="8"/>
        <v>0</v>
      </c>
      <c r="X49" s="3">
        <f t="shared" si="73"/>
        <v>2560</v>
      </c>
      <c r="Y49" s="170">
        <v>75</v>
      </c>
      <c r="Z49" s="3">
        <f t="shared" si="9"/>
        <v>0</v>
      </c>
      <c r="AA49" s="3">
        <f t="shared" si="74"/>
        <v>2560</v>
      </c>
      <c r="AB49" s="171">
        <v>75</v>
      </c>
      <c r="AC49" s="3">
        <f t="shared" si="10"/>
        <v>0</v>
      </c>
      <c r="AD49" s="3">
        <f t="shared" si="75"/>
        <v>2560</v>
      </c>
      <c r="AE49" s="166">
        <v>75</v>
      </c>
      <c r="AF49" s="3">
        <f t="shared" si="11"/>
        <v>0</v>
      </c>
      <c r="AG49" s="3">
        <f t="shared" si="76"/>
        <v>2559</v>
      </c>
      <c r="AH49" s="165">
        <v>75</v>
      </c>
      <c r="AI49" s="3">
        <f t="shared" si="12"/>
        <v>0</v>
      </c>
      <c r="AJ49" s="3">
        <f t="shared" si="77"/>
        <v>2559</v>
      </c>
      <c r="AK49" s="164">
        <v>75</v>
      </c>
      <c r="AL49" s="3">
        <f t="shared" si="13"/>
        <v>0</v>
      </c>
      <c r="AM49" s="3">
        <f t="shared" si="78"/>
        <v>2559</v>
      </c>
      <c r="AN49" s="162">
        <v>75</v>
      </c>
      <c r="AO49" s="3">
        <f t="shared" si="14"/>
        <v>0</v>
      </c>
      <c r="AP49" s="3">
        <f t="shared" si="79"/>
        <v>2560</v>
      </c>
      <c r="AQ49" s="161">
        <v>75</v>
      </c>
      <c r="AR49" s="3">
        <f t="shared" si="15"/>
        <v>0</v>
      </c>
      <c r="AS49" s="3">
        <f t="shared" si="80"/>
        <v>2560</v>
      </c>
      <c r="AT49" s="160">
        <v>75</v>
      </c>
      <c r="AU49" s="3">
        <f t="shared" si="16"/>
        <v>0</v>
      </c>
      <c r="AV49" s="3">
        <f t="shared" si="81"/>
        <v>2559</v>
      </c>
      <c r="AW49" s="159">
        <v>75</v>
      </c>
      <c r="AX49" s="3">
        <f t="shared" si="17"/>
        <v>0</v>
      </c>
      <c r="AY49" s="3">
        <f t="shared" si="82"/>
        <v>2559</v>
      </c>
      <c r="AZ49" s="150">
        <v>75</v>
      </c>
      <c r="BA49" s="3">
        <f t="shared" si="18"/>
        <v>0</v>
      </c>
      <c r="BB49" s="3">
        <f t="shared" si="83"/>
        <v>2560</v>
      </c>
      <c r="BC49" s="149">
        <v>75</v>
      </c>
      <c r="BD49" s="3">
        <f t="shared" si="19"/>
        <v>0</v>
      </c>
      <c r="BE49" s="3">
        <f t="shared" si="84"/>
        <v>2560</v>
      </c>
      <c r="BF49" s="147">
        <v>75</v>
      </c>
      <c r="BG49" s="3">
        <f t="shared" si="20"/>
        <v>0</v>
      </c>
      <c r="BH49" s="3">
        <f t="shared" si="85"/>
        <v>2560</v>
      </c>
      <c r="BI49" s="146">
        <v>75</v>
      </c>
      <c r="BJ49" s="3">
        <f t="shared" si="21"/>
        <v>0</v>
      </c>
      <c r="BK49" s="3">
        <f t="shared" si="86"/>
        <v>2560</v>
      </c>
      <c r="BL49" s="145">
        <v>75</v>
      </c>
      <c r="BM49" s="3">
        <f t="shared" si="22"/>
        <v>0</v>
      </c>
      <c r="BN49" s="3">
        <f t="shared" si="87"/>
        <v>2560</v>
      </c>
      <c r="BO49" s="144">
        <v>75</v>
      </c>
      <c r="BP49" s="3">
        <f t="shared" si="23"/>
        <v>0</v>
      </c>
      <c r="BQ49" s="79">
        <f t="shared" si="88"/>
        <v>2560</v>
      </c>
      <c r="BR49" s="142">
        <v>75</v>
      </c>
      <c r="BS49" s="3">
        <f t="shared" si="24"/>
        <v>0</v>
      </c>
      <c r="BT49" s="3">
        <f t="shared" si="89"/>
        <v>2559</v>
      </c>
      <c r="BU49" s="132">
        <v>75</v>
      </c>
      <c r="BV49" s="154">
        <f t="shared" si="25"/>
        <v>0</v>
      </c>
      <c r="BW49" s="57">
        <f t="shared" si="90"/>
        <v>2559</v>
      </c>
      <c r="BX49" s="129">
        <v>75</v>
      </c>
      <c r="BY49" s="52">
        <f t="shared" si="26"/>
        <v>0</v>
      </c>
      <c r="BZ49" s="57">
        <f t="shared" si="91"/>
        <v>2559</v>
      </c>
      <c r="CA49" s="128">
        <v>75</v>
      </c>
      <c r="CB49" s="57">
        <f t="shared" si="27"/>
        <v>0</v>
      </c>
      <c r="CC49" s="52">
        <f t="shared" si="135"/>
        <v>2559</v>
      </c>
      <c r="CD49" s="123">
        <v>75</v>
      </c>
      <c r="CE49" s="57">
        <f t="shared" si="29"/>
        <v>0</v>
      </c>
      <c r="CF49" s="57">
        <f t="shared" si="92"/>
        <v>2560</v>
      </c>
      <c r="CG49" s="122">
        <v>75</v>
      </c>
      <c r="CH49" s="52">
        <f t="shared" si="30"/>
        <v>1</v>
      </c>
      <c r="CI49" s="52">
        <f t="shared" si="93"/>
        <v>2558</v>
      </c>
      <c r="CJ49" s="119">
        <v>74</v>
      </c>
      <c r="CK49" s="57">
        <f t="shared" si="31"/>
        <v>0</v>
      </c>
      <c r="CL49" s="57">
        <f t="shared" si="94"/>
        <v>2553</v>
      </c>
      <c r="CM49" s="118">
        <v>74</v>
      </c>
      <c r="CN49" s="57">
        <f t="shared" si="32"/>
        <v>2</v>
      </c>
      <c r="CO49" s="57">
        <f t="shared" si="136"/>
        <v>2549</v>
      </c>
      <c r="CP49" s="117">
        <v>72</v>
      </c>
      <c r="CQ49" s="57">
        <f t="shared" si="34"/>
        <v>0</v>
      </c>
      <c r="CR49" s="57">
        <f t="shared" si="95"/>
        <v>2549</v>
      </c>
      <c r="CS49" s="116">
        <v>72</v>
      </c>
      <c r="CT49" s="52">
        <f t="shared" si="35"/>
        <v>2</v>
      </c>
      <c r="CU49" s="52">
        <f t="shared" si="96"/>
        <v>2549</v>
      </c>
      <c r="CV49" s="115">
        <v>70</v>
      </c>
      <c r="CW49" s="52">
        <f t="shared" si="36"/>
        <v>0</v>
      </c>
      <c r="CX49" s="57">
        <f t="shared" si="97"/>
        <v>2549</v>
      </c>
      <c r="CY49" s="114">
        <v>70</v>
      </c>
      <c r="CZ49" s="57">
        <f t="shared" si="37"/>
        <v>0</v>
      </c>
      <c r="DA49" s="52">
        <f t="shared" si="98"/>
        <v>2548</v>
      </c>
      <c r="DB49" s="113">
        <v>70</v>
      </c>
      <c r="DC49" s="52">
        <f t="shared" si="38"/>
        <v>1</v>
      </c>
      <c r="DD49" s="57">
        <f t="shared" si="99"/>
        <v>2540</v>
      </c>
      <c r="DE49" s="104">
        <v>69</v>
      </c>
      <c r="DF49" s="57">
        <f t="shared" si="39"/>
        <v>1</v>
      </c>
      <c r="DG49" s="57">
        <f t="shared" si="100"/>
        <v>2535</v>
      </c>
      <c r="DH49" s="97">
        <v>68</v>
      </c>
      <c r="DI49" s="57">
        <f t="shared" si="40"/>
        <v>2</v>
      </c>
      <c r="DJ49" s="52">
        <f t="shared" si="101"/>
        <v>2521</v>
      </c>
      <c r="DK49" s="96">
        <v>66</v>
      </c>
      <c r="DL49" s="52">
        <f t="shared" si="41"/>
        <v>3</v>
      </c>
      <c r="DM49" s="52">
        <f t="shared" si="102"/>
        <v>2512</v>
      </c>
      <c r="DN49" s="95">
        <v>63</v>
      </c>
      <c r="DO49" s="52">
        <f t="shared" si="42"/>
        <v>3</v>
      </c>
      <c r="DP49" s="52">
        <f t="shared" si="103"/>
        <v>2490</v>
      </c>
      <c r="DQ49" s="94">
        <v>60</v>
      </c>
      <c r="DR49" s="52">
        <f t="shared" si="43"/>
        <v>0</v>
      </c>
      <c r="DS49" s="52">
        <f t="shared" si="104"/>
        <v>2489</v>
      </c>
      <c r="DT49" s="87">
        <v>60</v>
      </c>
      <c r="DU49" s="57">
        <f t="shared" si="44"/>
        <v>8</v>
      </c>
      <c r="DV49" s="57">
        <f t="shared" si="105"/>
        <v>2458</v>
      </c>
      <c r="DW49" s="86">
        <v>52</v>
      </c>
      <c r="DX49" s="52">
        <f t="shared" si="45"/>
        <v>7</v>
      </c>
      <c r="DY49" s="52">
        <f t="shared" si="106"/>
        <v>2393</v>
      </c>
      <c r="DZ49" s="85">
        <v>45</v>
      </c>
      <c r="EA49" s="52">
        <f t="shared" si="46"/>
        <v>5</v>
      </c>
      <c r="EB49" s="57">
        <f t="shared" si="107"/>
        <v>2314</v>
      </c>
      <c r="EC49" s="84">
        <v>40</v>
      </c>
      <c r="ED49" s="57">
        <f t="shared" si="47"/>
        <v>17</v>
      </c>
      <c r="EE49" s="57">
        <f t="shared" si="48"/>
        <v>2251</v>
      </c>
      <c r="EF49" s="81">
        <v>23</v>
      </c>
      <c r="EG49" s="52">
        <f t="shared" si="2"/>
        <v>23</v>
      </c>
      <c r="EH49" s="57"/>
      <c r="EI49" s="2"/>
      <c r="EJ49" s="52"/>
      <c r="EK49" s="57"/>
      <c r="EL49" s="74"/>
      <c r="EM49" s="52"/>
      <c r="EN49" s="52"/>
      <c r="EO49" s="70"/>
      <c r="EP49" s="52"/>
      <c r="EQ49" s="57"/>
      <c r="ER49" s="67"/>
      <c r="ES49" s="57"/>
      <c r="ET49" s="57"/>
      <c r="EU49" s="64"/>
      <c r="EV49" s="64"/>
      <c r="EW49" s="57"/>
      <c r="EX49" s="63"/>
      <c r="EY49" s="63"/>
      <c r="EZ49" s="52"/>
      <c r="FA49" s="62"/>
      <c r="FB49" s="62"/>
      <c r="FC49" s="52"/>
      <c r="FD49" s="80"/>
      <c r="FE49" s="80"/>
      <c r="FF49" s="52"/>
      <c r="FH49" s="52"/>
      <c r="FI49" s="52"/>
      <c r="FJ49" s="46"/>
      <c r="FN49" s="52"/>
      <c r="FO49" s="52"/>
      <c r="FP49" s="52"/>
      <c r="FQ49" s="106"/>
      <c r="FR49" s="106"/>
      <c r="FS49" s="51"/>
      <c r="FT49" s="51"/>
      <c r="FU49" s="51"/>
      <c r="FV49" s="33"/>
      <c r="FW49" s="108"/>
      <c r="FX49" s="108"/>
      <c r="FY49" s="109"/>
      <c r="FZ49" s="79"/>
      <c r="GA49" s="79"/>
      <c r="GB49" s="79"/>
      <c r="GC49" s="79"/>
      <c r="GD49" s="79"/>
      <c r="GE49" s="79"/>
      <c r="GF49" s="79"/>
      <c r="GH49">
        <v>2194</v>
      </c>
      <c r="GI49">
        <f t="shared" si="125"/>
        <v>2</v>
      </c>
      <c r="GK49" s="121">
        <f t="shared" si="130"/>
        <v>93.428571428571431</v>
      </c>
      <c r="GM49" s="3">
        <f t="shared" si="62"/>
        <v>0</v>
      </c>
      <c r="GS49" s="3">
        <f t="shared" si="63"/>
        <v>75</v>
      </c>
      <c r="GT49" s="3">
        <f t="shared" si="137"/>
        <v>2560</v>
      </c>
      <c r="GU49" s="3">
        <f t="shared" si="64"/>
        <v>75</v>
      </c>
      <c r="GV49" s="3">
        <f t="shared" si="127"/>
        <v>2560</v>
      </c>
      <c r="GW49" s="3">
        <f t="shared" si="65"/>
        <v>75</v>
      </c>
      <c r="GX49" s="3">
        <f t="shared" si="128"/>
        <v>2560</v>
      </c>
      <c r="GY49" s="3">
        <f t="shared" si="66"/>
        <v>75</v>
      </c>
      <c r="GZ49" s="3">
        <f t="shared" si="129"/>
        <v>2560</v>
      </c>
    </row>
    <row r="50" spans="2:208">
      <c r="B50" s="7">
        <v>43948</v>
      </c>
      <c r="C50" s="141">
        <f t="shared" si="67"/>
        <v>2669</v>
      </c>
      <c r="D50" s="139">
        <v>74</v>
      </c>
      <c r="E50" s="141">
        <f t="shared" si="68"/>
        <v>2633</v>
      </c>
      <c r="F50">
        <v>0</v>
      </c>
      <c r="G50" s="139">
        <v>73</v>
      </c>
      <c r="H50" s="148">
        <f t="shared" si="69"/>
        <v>2632</v>
      </c>
      <c r="I50">
        <v>0</v>
      </c>
      <c r="J50" s="148">
        <f t="shared" si="5"/>
        <v>73</v>
      </c>
      <c r="K50" s="148">
        <f t="shared" si="70"/>
        <v>2634</v>
      </c>
      <c r="L50" s="3">
        <f t="shared" si="132"/>
        <v>0</v>
      </c>
      <c r="M50">
        <v>74</v>
      </c>
      <c r="N50" s="136">
        <f t="shared" si="138"/>
        <v>0</v>
      </c>
      <c r="O50" s="52">
        <f t="shared" si="134"/>
        <v>2633</v>
      </c>
      <c r="P50">
        <v>74</v>
      </c>
      <c r="Q50" s="3">
        <f t="shared" si="133"/>
        <v>0</v>
      </c>
      <c r="R50" s="3">
        <f t="shared" si="71"/>
        <v>2633</v>
      </c>
      <c r="S50" s="172">
        <v>73</v>
      </c>
      <c r="T50" s="3">
        <f t="shared" si="7"/>
        <v>0</v>
      </c>
      <c r="U50" s="3">
        <f t="shared" si="72"/>
        <v>2633</v>
      </c>
      <c r="V50" s="173">
        <v>73</v>
      </c>
      <c r="W50" s="3">
        <f t="shared" si="8"/>
        <v>0</v>
      </c>
      <c r="X50" s="3">
        <f t="shared" si="73"/>
        <v>2633</v>
      </c>
      <c r="Y50" s="170">
        <v>73</v>
      </c>
      <c r="Z50" s="3">
        <f t="shared" si="9"/>
        <v>0</v>
      </c>
      <c r="AA50" s="3">
        <f t="shared" si="74"/>
        <v>2633</v>
      </c>
      <c r="AB50" s="171">
        <v>73</v>
      </c>
      <c r="AC50" s="3">
        <f t="shared" si="10"/>
        <v>0</v>
      </c>
      <c r="AD50" s="3">
        <f t="shared" si="75"/>
        <v>2633</v>
      </c>
      <c r="AE50" s="166">
        <v>73</v>
      </c>
      <c r="AF50" s="3">
        <f t="shared" si="11"/>
        <v>0</v>
      </c>
      <c r="AG50" s="3">
        <f t="shared" si="76"/>
        <v>2632</v>
      </c>
      <c r="AH50" s="165">
        <v>73</v>
      </c>
      <c r="AI50" s="3">
        <f t="shared" si="12"/>
        <v>0</v>
      </c>
      <c r="AJ50" s="3">
        <f t="shared" si="77"/>
        <v>2632</v>
      </c>
      <c r="AK50" s="164">
        <v>73</v>
      </c>
      <c r="AL50" s="3">
        <f t="shared" si="13"/>
        <v>0</v>
      </c>
      <c r="AM50" s="3">
        <f t="shared" si="78"/>
        <v>2632</v>
      </c>
      <c r="AN50" s="162">
        <v>73</v>
      </c>
      <c r="AO50" s="3">
        <f t="shared" si="14"/>
        <v>0</v>
      </c>
      <c r="AP50" s="3">
        <f t="shared" si="79"/>
        <v>2633</v>
      </c>
      <c r="AQ50" s="161">
        <v>73</v>
      </c>
      <c r="AR50" s="3">
        <f t="shared" si="15"/>
        <v>0</v>
      </c>
      <c r="AS50" s="3">
        <f t="shared" si="80"/>
        <v>2633</v>
      </c>
      <c r="AT50" s="160">
        <v>73</v>
      </c>
      <c r="AU50" s="3">
        <f t="shared" si="16"/>
        <v>-1</v>
      </c>
      <c r="AV50" s="3">
        <f t="shared" si="81"/>
        <v>2633</v>
      </c>
      <c r="AW50" s="159">
        <v>74</v>
      </c>
      <c r="AX50" s="3">
        <f t="shared" si="17"/>
        <v>0</v>
      </c>
      <c r="AY50" s="3">
        <f t="shared" si="82"/>
        <v>2633</v>
      </c>
      <c r="AZ50" s="150">
        <v>74</v>
      </c>
      <c r="BA50" s="3">
        <f t="shared" si="18"/>
        <v>0</v>
      </c>
      <c r="BB50" s="3">
        <f t="shared" si="83"/>
        <v>2634</v>
      </c>
      <c r="BC50" s="149">
        <v>74</v>
      </c>
      <c r="BD50" s="3">
        <f t="shared" si="19"/>
        <v>0</v>
      </c>
      <c r="BE50" s="3">
        <f t="shared" si="84"/>
        <v>2634</v>
      </c>
      <c r="BF50" s="147">
        <v>74</v>
      </c>
      <c r="BG50" s="3">
        <f t="shared" si="20"/>
        <v>0</v>
      </c>
      <c r="BH50" s="3">
        <f t="shared" si="85"/>
        <v>2634</v>
      </c>
      <c r="BI50" s="146">
        <v>74</v>
      </c>
      <c r="BJ50" s="3">
        <f t="shared" si="21"/>
        <v>0</v>
      </c>
      <c r="BK50" s="3">
        <f t="shared" si="86"/>
        <v>2634</v>
      </c>
      <c r="BL50" s="145">
        <v>74</v>
      </c>
      <c r="BM50" s="3">
        <f t="shared" si="22"/>
        <v>0</v>
      </c>
      <c r="BN50" s="3">
        <f t="shared" si="87"/>
        <v>2634</v>
      </c>
      <c r="BO50" s="144">
        <v>74</v>
      </c>
      <c r="BP50" s="3">
        <f t="shared" si="23"/>
        <v>0</v>
      </c>
      <c r="BQ50" s="79">
        <f t="shared" si="88"/>
        <v>2634</v>
      </c>
      <c r="BR50" s="142">
        <v>74</v>
      </c>
      <c r="BS50" s="3">
        <f t="shared" si="24"/>
        <v>0</v>
      </c>
      <c r="BT50" s="3">
        <f t="shared" si="89"/>
        <v>2633</v>
      </c>
      <c r="BU50" s="132">
        <v>74</v>
      </c>
      <c r="BV50" s="154">
        <f t="shared" si="25"/>
        <v>0</v>
      </c>
      <c r="BW50" s="57">
        <f t="shared" si="90"/>
        <v>2633</v>
      </c>
      <c r="BX50" s="129">
        <v>74</v>
      </c>
      <c r="BY50" s="52">
        <f t="shared" si="26"/>
        <v>0</v>
      </c>
      <c r="BZ50" s="57">
        <f t="shared" si="91"/>
        <v>2633</v>
      </c>
      <c r="CA50" s="128">
        <v>74</v>
      </c>
      <c r="CB50" s="57">
        <f t="shared" si="27"/>
        <v>0</v>
      </c>
      <c r="CC50" s="52">
        <f t="shared" si="135"/>
        <v>2633</v>
      </c>
      <c r="CD50" s="123">
        <v>74</v>
      </c>
      <c r="CE50" s="57">
        <f t="shared" si="29"/>
        <v>0</v>
      </c>
      <c r="CF50" s="57">
        <f t="shared" si="92"/>
        <v>2634</v>
      </c>
      <c r="CG50" s="122">
        <v>74</v>
      </c>
      <c r="CH50" s="52">
        <f t="shared" si="30"/>
        <v>0</v>
      </c>
      <c r="CI50" s="52">
        <f t="shared" si="93"/>
        <v>2632</v>
      </c>
      <c r="CJ50" s="119">
        <v>74</v>
      </c>
      <c r="CK50" s="57">
        <f t="shared" si="31"/>
        <v>0</v>
      </c>
      <c r="CL50" s="57">
        <f t="shared" si="94"/>
        <v>2627</v>
      </c>
      <c r="CM50" s="118">
        <v>74</v>
      </c>
      <c r="CN50" s="57">
        <f t="shared" si="32"/>
        <v>1</v>
      </c>
      <c r="CO50" s="57">
        <f t="shared" si="136"/>
        <v>2622</v>
      </c>
      <c r="CP50" s="117">
        <v>73</v>
      </c>
      <c r="CQ50" s="57">
        <f t="shared" si="34"/>
        <v>0</v>
      </c>
      <c r="CR50" s="57">
        <f t="shared" si="95"/>
        <v>2622</v>
      </c>
      <c r="CS50" s="116">
        <v>73</v>
      </c>
      <c r="CT50" s="52">
        <f t="shared" si="35"/>
        <v>1</v>
      </c>
      <c r="CU50" s="52">
        <f t="shared" si="96"/>
        <v>2621</v>
      </c>
      <c r="CV50" s="115">
        <v>72</v>
      </c>
      <c r="CW50" s="52">
        <f t="shared" si="36"/>
        <v>0</v>
      </c>
      <c r="CX50" s="57">
        <f t="shared" si="97"/>
        <v>2621</v>
      </c>
      <c r="CY50" s="114">
        <v>72</v>
      </c>
      <c r="CZ50" s="57">
        <f t="shared" si="37"/>
        <v>1</v>
      </c>
      <c r="DA50" s="52">
        <f t="shared" si="98"/>
        <v>2619</v>
      </c>
      <c r="DB50" s="113">
        <v>71</v>
      </c>
      <c r="DC50" s="52">
        <f t="shared" si="38"/>
        <v>-1</v>
      </c>
      <c r="DD50" s="57">
        <f t="shared" si="99"/>
        <v>2612</v>
      </c>
      <c r="DE50" s="104">
        <v>72</v>
      </c>
      <c r="DF50" s="57">
        <f t="shared" si="39"/>
        <v>1</v>
      </c>
      <c r="DG50" s="57">
        <f t="shared" si="100"/>
        <v>2606</v>
      </c>
      <c r="DH50" s="97">
        <v>71</v>
      </c>
      <c r="DI50" s="57">
        <f t="shared" si="40"/>
        <v>5</v>
      </c>
      <c r="DJ50" s="52">
        <f t="shared" si="101"/>
        <v>2587</v>
      </c>
      <c r="DK50" s="96">
        <v>66</v>
      </c>
      <c r="DL50" s="52">
        <f t="shared" si="41"/>
        <v>4</v>
      </c>
      <c r="DM50" s="52">
        <f t="shared" si="102"/>
        <v>2574</v>
      </c>
      <c r="DN50" s="95">
        <v>62</v>
      </c>
      <c r="DO50" s="52">
        <f t="shared" si="42"/>
        <v>8</v>
      </c>
      <c r="DP50" s="52">
        <f t="shared" si="103"/>
        <v>2544</v>
      </c>
      <c r="DQ50" s="94">
        <v>54</v>
      </c>
      <c r="DR50" s="52">
        <f t="shared" si="43"/>
        <v>0</v>
      </c>
      <c r="DS50" s="52">
        <f t="shared" si="104"/>
        <v>2543</v>
      </c>
      <c r="DT50" s="87">
        <v>54</v>
      </c>
      <c r="DU50" s="57">
        <f t="shared" si="44"/>
        <v>5</v>
      </c>
      <c r="DV50" s="57">
        <f t="shared" si="105"/>
        <v>2507</v>
      </c>
      <c r="DW50" s="86">
        <v>49</v>
      </c>
      <c r="DX50" s="52">
        <f t="shared" si="45"/>
        <v>14</v>
      </c>
      <c r="DY50" s="52">
        <f t="shared" si="106"/>
        <v>2428</v>
      </c>
      <c r="DZ50" s="85">
        <v>35</v>
      </c>
      <c r="EA50" s="52">
        <f t="shared" si="46"/>
        <v>14</v>
      </c>
      <c r="EB50" s="57">
        <f t="shared" si="107"/>
        <v>2335</v>
      </c>
      <c r="EC50" s="84">
        <v>21</v>
      </c>
      <c r="ED50" s="57">
        <f t="shared" si="47"/>
        <v>19</v>
      </c>
      <c r="EE50" s="57">
        <f t="shared" si="48"/>
        <v>2253</v>
      </c>
      <c r="EF50" s="81">
        <v>2</v>
      </c>
      <c r="EG50" s="52">
        <f t="shared" si="2"/>
        <v>2</v>
      </c>
      <c r="EH50" s="57"/>
      <c r="EI50" s="2"/>
      <c r="EJ50" s="52"/>
      <c r="EK50" s="57"/>
      <c r="EL50" s="74"/>
      <c r="EM50" s="52"/>
      <c r="EN50" s="52"/>
      <c r="EO50" s="70"/>
      <c r="EP50" s="52"/>
      <c r="EQ50" s="57"/>
      <c r="ER50" s="67"/>
      <c r="ES50" s="57"/>
      <c r="ET50" s="57"/>
      <c r="EU50" s="64"/>
      <c r="EV50" s="64"/>
      <c r="EW50" s="57"/>
      <c r="EX50" s="63"/>
      <c r="EY50" s="63"/>
      <c r="EZ50" s="52"/>
      <c r="FA50" s="62"/>
      <c r="FB50" s="62"/>
      <c r="FC50" s="52"/>
      <c r="FD50" s="80"/>
      <c r="FE50" s="80"/>
      <c r="FF50" s="52"/>
      <c r="FH50" s="52"/>
      <c r="FI50" s="52"/>
      <c r="FJ50" s="46"/>
      <c r="FN50" s="52"/>
      <c r="FO50" s="52"/>
      <c r="FP50" s="52"/>
      <c r="FQ50" s="106"/>
      <c r="FR50" s="106"/>
      <c r="FS50" s="51"/>
      <c r="FT50" s="51"/>
      <c r="FU50" s="51"/>
      <c r="FV50" s="33"/>
      <c r="FW50" s="108"/>
      <c r="FX50" s="108"/>
      <c r="FY50" s="109"/>
      <c r="FZ50" s="79"/>
      <c r="GA50" s="79"/>
      <c r="GB50" s="79"/>
      <c r="GC50" s="79"/>
      <c r="GD50" s="79"/>
      <c r="GE50" s="79"/>
      <c r="GF50" s="79"/>
      <c r="GH50">
        <v>2274</v>
      </c>
      <c r="GI50">
        <f t="shared" si="125"/>
        <v>80</v>
      </c>
      <c r="GK50" s="121">
        <f t="shared" si="130"/>
        <v>99.142857142857139</v>
      </c>
      <c r="GM50" s="3">
        <f t="shared" si="62"/>
        <v>0</v>
      </c>
      <c r="GS50" s="3">
        <f t="shared" si="63"/>
        <v>73</v>
      </c>
      <c r="GT50" s="3">
        <f t="shared" si="137"/>
        <v>2633</v>
      </c>
      <c r="GU50" s="3">
        <f t="shared" si="64"/>
        <v>73</v>
      </c>
      <c r="GV50" s="3">
        <f t="shared" si="127"/>
        <v>2633</v>
      </c>
      <c r="GW50" s="3">
        <f t="shared" si="65"/>
        <v>73</v>
      </c>
      <c r="GX50" s="3">
        <f t="shared" si="128"/>
        <v>2633</v>
      </c>
      <c r="GY50" s="3">
        <f t="shared" si="66"/>
        <v>73</v>
      </c>
      <c r="GZ50" s="3">
        <f t="shared" si="129"/>
        <v>2633</v>
      </c>
    </row>
    <row r="51" spans="2:208">
      <c r="B51" s="7">
        <v>43949</v>
      </c>
      <c r="C51" s="141">
        <f t="shared" si="67"/>
        <v>2752</v>
      </c>
      <c r="D51" s="138">
        <v>83</v>
      </c>
      <c r="E51" s="141">
        <f t="shared" si="68"/>
        <v>2715</v>
      </c>
      <c r="F51">
        <v>0</v>
      </c>
      <c r="G51" s="138">
        <v>82</v>
      </c>
      <c r="H51" s="148">
        <f t="shared" si="69"/>
        <v>2714</v>
      </c>
      <c r="I51">
        <v>0</v>
      </c>
      <c r="J51" s="148">
        <f t="shared" si="5"/>
        <v>82</v>
      </c>
      <c r="K51" s="148">
        <f t="shared" si="70"/>
        <v>2713</v>
      </c>
      <c r="L51" s="3">
        <f t="shared" si="132"/>
        <v>0</v>
      </c>
      <c r="M51">
        <v>79</v>
      </c>
      <c r="N51" s="136">
        <f t="shared" si="138"/>
        <v>-1</v>
      </c>
      <c r="O51" s="52">
        <f t="shared" si="134"/>
        <v>2711</v>
      </c>
      <c r="P51">
        <v>78</v>
      </c>
      <c r="Q51" s="3">
        <f t="shared" si="133"/>
        <v>0</v>
      </c>
      <c r="R51" s="3">
        <f t="shared" si="71"/>
        <v>2715</v>
      </c>
      <c r="S51" s="172">
        <v>82</v>
      </c>
      <c r="T51" s="3">
        <f t="shared" si="7"/>
        <v>0</v>
      </c>
      <c r="U51" s="3">
        <f t="shared" si="72"/>
        <v>2715</v>
      </c>
      <c r="V51" s="173">
        <v>82</v>
      </c>
      <c r="W51" s="3">
        <f t="shared" si="8"/>
        <v>0</v>
      </c>
      <c r="X51" s="3">
        <f t="shared" si="73"/>
        <v>2715</v>
      </c>
      <c r="Y51" s="170">
        <v>82</v>
      </c>
      <c r="Z51" s="3">
        <f t="shared" si="9"/>
        <v>0</v>
      </c>
      <c r="AA51" s="3">
        <f t="shared" si="74"/>
        <v>2715</v>
      </c>
      <c r="AB51" s="171">
        <v>82</v>
      </c>
      <c r="AC51" s="3">
        <f t="shared" si="10"/>
        <v>0</v>
      </c>
      <c r="AD51" s="3">
        <f t="shared" si="75"/>
        <v>2715</v>
      </c>
      <c r="AE51" s="166">
        <v>82</v>
      </c>
      <c r="AF51" s="3">
        <f t="shared" si="11"/>
        <v>0</v>
      </c>
      <c r="AG51" s="3">
        <f t="shared" si="76"/>
        <v>2714</v>
      </c>
      <c r="AH51" s="165">
        <v>82</v>
      </c>
      <c r="AI51" s="3">
        <f t="shared" si="12"/>
        <v>0</v>
      </c>
      <c r="AJ51" s="3">
        <f t="shared" si="77"/>
        <v>2714</v>
      </c>
      <c r="AK51" s="164">
        <v>82</v>
      </c>
      <c r="AL51" s="3">
        <f t="shared" si="13"/>
        <v>0</v>
      </c>
      <c r="AM51" s="3">
        <f t="shared" si="78"/>
        <v>2714</v>
      </c>
      <c r="AN51" s="162">
        <v>82</v>
      </c>
      <c r="AO51" s="3">
        <f t="shared" si="14"/>
        <v>1</v>
      </c>
      <c r="AP51" s="3">
        <f t="shared" si="79"/>
        <v>2714</v>
      </c>
      <c r="AQ51" s="161">
        <v>81</v>
      </c>
      <c r="AR51" s="3">
        <f t="shared" si="15"/>
        <v>0</v>
      </c>
      <c r="AS51" s="3">
        <f t="shared" si="80"/>
        <v>2714</v>
      </c>
      <c r="AT51" s="160">
        <v>81</v>
      </c>
      <c r="AU51" s="3">
        <f t="shared" si="16"/>
        <v>0</v>
      </c>
      <c r="AV51" s="3">
        <f t="shared" si="81"/>
        <v>2714</v>
      </c>
      <c r="AW51" s="159">
        <v>81</v>
      </c>
      <c r="AX51" s="3">
        <f t="shared" si="17"/>
        <v>1</v>
      </c>
      <c r="AY51" s="3">
        <f t="shared" si="82"/>
        <v>2713</v>
      </c>
      <c r="AZ51" s="150">
        <v>80</v>
      </c>
      <c r="BA51" s="3">
        <f t="shared" si="18"/>
        <v>1</v>
      </c>
      <c r="BB51" s="3">
        <f t="shared" si="83"/>
        <v>2713</v>
      </c>
      <c r="BC51" s="149">
        <v>79</v>
      </c>
      <c r="BD51" s="3">
        <f t="shared" si="19"/>
        <v>0</v>
      </c>
      <c r="BE51" s="3">
        <f t="shared" si="84"/>
        <v>2713</v>
      </c>
      <c r="BF51" s="147">
        <v>79</v>
      </c>
      <c r="BG51" s="3">
        <f t="shared" si="20"/>
        <v>0</v>
      </c>
      <c r="BH51" s="3">
        <f t="shared" si="85"/>
        <v>2713</v>
      </c>
      <c r="BI51" s="146">
        <v>79</v>
      </c>
      <c r="BJ51" s="3">
        <f t="shared" si="21"/>
        <v>0</v>
      </c>
      <c r="BK51" s="3">
        <f t="shared" si="86"/>
        <v>2713</v>
      </c>
      <c r="BL51" s="145">
        <v>79</v>
      </c>
      <c r="BM51" s="3">
        <f t="shared" si="22"/>
        <v>0</v>
      </c>
      <c r="BN51" s="3">
        <f t="shared" si="87"/>
        <v>2713</v>
      </c>
      <c r="BO51" s="144">
        <v>79</v>
      </c>
      <c r="BP51" s="3">
        <f t="shared" si="23"/>
        <v>0</v>
      </c>
      <c r="BQ51" s="79">
        <f t="shared" si="88"/>
        <v>2713</v>
      </c>
      <c r="BR51" s="142">
        <v>79</v>
      </c>
      <c r="BS51" s="3">
        <f t="shared" si="24"/>
        <v>0</v>
      </c>
      <c r="BT51" s="3">
        <f t="shared" si="89"/>
        <v>2712</v>
      </c>
      <c r="BU51" s="132">
        <v>79</v>
      </c>
      <c r="BV51" s="154">
        <f t="shared" si="25"/>
        <v>1</v>
      </c>
      <c r="BW51" s="57">
        <f t="shared" si="90"/>
        <v>2711</v>
      </c>
      <c r="BX51" s="129">
        <v>78</v>
      </c>
      <c r="BY51" s="52">
        <f t="shared" si="26"/>
        <v>0</v>
      </c>
      <c r="BZ51" s="57">
        <f t="shared" si="91"/>
        <v>2711</v>
      </c>
      <c r="CA51" s="128">
        <v>78</v>
      </c>
      <c r="CB51" s="57">
        <f t="shared" si="27"/>
        <v>0</v>
      </c>
      <c r="CC51" s="52">
        <f t="shared" si="135"/>
        <v>2711</v>
      </c>
      <c r="CD51" s="123">
        <v>78</v>
      </c>
      <c r="CE51" s="57">
        <f t="shared" si="29"/>
        <v>0</v>
      </c>
      <c r="CF51" s="57">
        <f t="shared" si="92"/>
        <v>2712</v>
      </c>
      <c r="CG51" s="122">
        <v>78</v>
      </c>
      <c r="CH51" s="52">
        <f t="shared" si="30"/>
        <v>3</v>
      </c>
      <c r="CI51" s="52">
        <f t="shared" si="93"/>
        <v>2707</v>
      </c>
      <c r="CJ51" s="119">
        <v>75</v>
      </c>
      <c r="CK51" s="57">
        <f t="shared" si="31"/>
        <v>1</v>
      </c>
      <c r="CL51" s="57">
        <f t="shared" si="94"/>
        <v>2701</v>
      </c>
      <c r="CM51" s="118">
        <v>74</v>
      </c>
      <c r="CN51" s="57">
        <f t="shared" si="32"/>
        <v>1</v>
      </c>
      <c r="CO51" s="57">
        <f t="shared" si="136"/>
        <v>2695</v>
      </c>
      <c r="CP51" s="117">
        <v>73</v>
      </c>
      <c r="CQ51" s="57">
        <f t="shared" si="34"/>
        <v>1</v>
      </c>
      <c r="CR51" s="57">
        <f t="shared" si="95"/>
        <v>2694</v>
      </c>
      <c r="CS51" s="116">
        <v>72</v>
      </c>
      <c r="CT51" s="52">
        <f t="shared" si="35"/>
        <v>0</v>
      </c>
      <c r="CU51" s="52">
        <f t="shared" si="96"/>
        <v>2693</v>
      </c>
      <c r="CV51" s="115">
        <v>72</v>
      </c>
      <c r="CW51" s="52">
        <f t="shared" si="36"/>
        <v>0</v>
      </c>
      <c r="CX51" s="57">
        <f t="shared" si="97"/>
        <v>2693</v>
      </c>
      <c r="CY51" s="114">
        <v>72</v>
      </c>
      <c r="CZ51" s="57">
        <f t="shared" si="37"/>
        <v>3</v>
      </c>
      <c r="DA51" s="52">
        <f t="shared" si="98"/>
        <v>2688</v>
      </c>
      <c r="DB51" s="113">
        <v>69</v>
      </c>
      <c r="DC51" s="52">
        <f t="shared" si="38"/>
        <v>3</v>
      </c>
      <c r="DD51" s="57">
        <f t="shared" si="99"/>
        <v>2678</v>
      </c>
      <c r="DE51" s="104">
        <v>66</v>
      </c>
      <c r="DF51" s="57">
        <f t="shared" si="39"/>
        <v>3</v>
      </c>
      <c r="DG51" s="57">
        <f t="shared" si="100"/>
        <v>2669</v>
      </c>
      <c r="DH51" s="97">
        <v>63</v>
      </c>
      <c r="DI51" s="57">
        <f t="shared" si="40"/>
        <v>12</v>
      </c>
      <c r="DJ51" s="52">
        <f t="shared" si="101"/>
        <v>2638</v>
      </c>
      <c r="DK51" s="96">
        <v>51</v>
      </c>
      <c r="DL51" s="52">
        <f t="shared" si="41"/>
        <v>6</v>
      </c>
      <c r="DM51" s="52">
        <f t="shared" si="102"/>
        <v>2619</v>
      </c>
      <c r="DN51" s="95">
        <v>45</v>
      </c>
      <c r="DO51" s="52">
        <f t="shared" si="42"/>
        <v>4</v>
      </c>
      <c r="DP51" s="52">
        <f t="shared" si="103"/>
        <v>2585</v>
      </c>
      <c r="DQ51" s="94">
        <v>41</v>
      </c>
      <c r="DR51" s="52">
        <f t="shared" si="43"/>
        <v>0</v>
      </c>
      <c r="DS51" s="52">
        <f t="shared" si="104"/>
        <v>2584</v>
      </c>
      <c r="DT51" s="87">
        <v>41</v>
      </c>
      <c r="DU51" s="57">
        <f t="shared" si="44"/>
        <v>7</v>
      </c>
      <c r="DV51" s="57">
        <f t="shared" si="105"/>
        <v>2541</v>
      </c>
      <c r="DW51" s="86">
        <v>34</v>
      </c>
      <c r="DX51" s="52">
        <f t="shared" si="45"/>
        <v>17</v>
      </c>
      <c r="DY51" s="52">
        <f t="shared" si="106"/>
        <v>2445</v>
      </c>
      <c r="DZ51" s="85">
        <v>17</v>
      </c>
      <c r="EA51" s="52">
        <f t="shared" si="46"/>
        <v>15</v>
      </c>
      <c r="EB51" s="57">
        <f t="shared" si="107"/>
        <v>2337</v>
      </c>
      <c r="EC51" s="84">
        <v>2</v>
      </c>
      <c r="ED51" s="57">
        <f t="shared" si="47"/>
        <v>2</v>
      </c>
      <c r="EE51" s="57"/>
      <c r="EF51" s="81"/>
      <c r="EG51" s="52"/>
      <c r="EH51" s="57"/>
      <c r="EI51" s="2"/>
      <c r="EJ51" s="52"/>
      <c r="EK51" s="57"/>
      <c r="EL51" s="74"/>
      <c r="EM51" s="52"/>
      <c r="EN51" s="52"/>
      <c r="EO51" s="70"/>
      <c r="EP51" s="52"/>
      <c r="EQ51" s="57"/>
      <c r="ER51" s="67"/>
      <c r="ES51" s="57"/>
      <c r="ET51" s="57"/>
      <c r="EU51" s="64"/>
      <c r="EV51" s="64"/>
      <c r="EW51" s="57"/>
      <c r="EX51" s="63"/>
      <c r="EY51" s="63"/>
      <c r="EZ51" s="52"/>
      <c r="FA51" s="62"/>
      <c r="FB51" s="62"/>
      <c r="FC51" s="52"/>
      <c r="FD51" s="83"/>
      <c r="FE51" s="83"/>
      <c r="FF51" s="52"/>
      <c r="FH51" s="52"/>
      <c r="FI51" s="52"/>
      <c r="FJ51" s="46"/>
      <c r="FN51" s="13"/>
      <c r="FO51" s="13"/>
      <c r="FP51" s="52"/>
      <c r="FQ51" s="42"/>
      <c r="FR51" s="42"/>
      <c r="FV51" s="33"/>
      <c r="FW51" s="14"/>
      <c r="FX51" s="14"/>
      <c r="FY51" s="17"/>
      <c r="GH51">
        <v>2355</v>
      </c>
      <c r="GI51">
        <f t="shared" si="125"/>
        <v>81</v>
      </c>
      <c r="GK51" s="121">
        <f t="shared" si="130"/>
        <v>84.285714285714292</v>
      </c>
      <c r="GM51" s="3">
        <f t="shared" si="62"/>
        <v>1</v>
      </c>
      <c r="GS51" s="3">
        <f t="shared" si="63"/>
        <v>82</v>
      </c>
      <c r="GT51" s="3">
        <f t="shared" si="137"/>
        <v>2715</v>
      </c>
      <c r="GU51" s="3">
        <f t="shared" si="64"/>
        <v>82</v>
      </c>
      <c r="GV51" s="3">
        <f t="shared" si="127"/>
        <v>2715</v>
      </c>
      <c r="GW51" s="3">
        <f t="shared" si="65"/>
        <v>82</v>
      </c>
      <c r="GX51" s="3">
        <f t="shared" si="128"/>
        <v>2715</v>
      </c>
      <c r="GY51" s="3">
        <f t="shared" si="66"/>
        <v>82</v>
      </c>
      <c r="GZ51" s="3">
        <f t="shared" si="129"/>
        <v>2715</v>
      </c>
    </row>
    <row r="52" spans="2:208">
      <c r="B52" s="7">
        <v>43950</v>
      </c>
      <c r="C52" s="141">
        <f t="shared" si="67"/>
        <v>2829</v>
      </c>
      <c r="D52" s="138">
        <v>77</v>
      </c>
      <c r="E52" s="141">
        <f t="shared" si="68"/>
        <v>2797</v>
      </c>
      <c r="F52">
        <v>0</v>
      </c>
      <c r="G52" s="138">
        <v>82</v>
      </c>
      <c r="H52" s="148">
        <f t="shared" si="69"/>
        <v>2796</v>
      </c>
      <c r="I52">
        <v>0</v>
      </c>
      <c r="J52" s="148">
        <f t="shared" si="5"/>
        <v>82</v>
      </c>
      <c r="K52" s="148">
        <f t="shared" si="70"/>
        <v>2796</v>
      </c>
      <c r="L52" s="3">
        <f t="shared" si="132"/>
        <v>0</v>
      </c>
      <c r="M52">
        <v>83</v>
      </c>
      <c r="N52" s="136">
        <f t="shared" si="138"/>
        <v>0</v>
      </c>
      <c r="O52" s="52">
        <f t="shared" si="134"/>
        <v>2793</v>
      </c>
      <c r="P52">
        <v>82</v>
      </c>
      <c r="Q52" s="3">
        <f t="shared" si="133"/>
        <v>0</v>
      </c>
      <c r="R52" s="3">
        <f t="shared" si="71"/>
        <v>2798</v>
      </c>
      <c r="S52" s="172">
        <v>83</v>
      </c>
      <c r="T52" s="3">
        <f t="shared" si="7"/>
        <v>0</v>
      </c>
      <c r="U52" s="3">
        <f t="shared" si="72"/>
        <v>2798</v>
      </c>
      <c r="V52" s="173">
        <v>83</v>
      </c>
      <c r="W52" s="3">
        <f t="shared" si="8"/>
        <v>1</v>
      </c>
      <c r="X52" s="3">
        <f t="shared" si="73"/>
        <v>2797</v>
      </c>
      <c r="Y52" s="170">
        <v>82</v>
      </c>
      <c r="Z52" s="3">
        <f t="shared" si="9"/>
        <v>0</v>
      </c>
      <c r="AA52" s="3">
        <f t="shared" si="74"/>
        <v>2797</v>
      </c>
      <c r="AB52" s="171">
        <v>82</v>
      </c>
      <c r="AC52" s="3">
        <f t="shared" si="10"/>
        <v>0</v>
      </c>
      <c r="AD52" s="3">
        <f t="shared" si="75"/>
        <v>2797</v>
      </c>
      <c r="AE52" s="166">
        <v>82</v>
      </c>
      <c r="AF52" s="3">
        <f t="shared" si="11"/>
        <v>0</v>
      </c>
      <c r="AG52" s="3">
        <f t="shared" si="76"/>
        <v>2796</v>
      </c>
      <c r="AH52" s="165">
        <v>82</v>
      </c>
      <c r="AI52" s="3">
        <f t="shared" si="12"/>
        <v>0</v>
      </c>
      <c r="AJ52" s="3">
        <f t="shared" si="77"/>
        <v>2796</v>
      </c>
      <c r="AK52" s="164">
        <v>82</v>
      </c>
      <c r="AL52" s="3">
        <f t="shared" si="13"/>
        <v>0</v>
      </c>
      <c r="AM52" s="3">
        <f t="shared" si="78"/>
        <v>2796</v>
      </c>
      <c r="AN52" s="162">
        <v>82</v>
      </c>
      <c r="AO52" s="3">
        <f t="shared" si="14"/>
        <v>0</v>
      </c>
      <c r="AP52" s="3">
        <f t="shared" si="79"/>
        <v>2796</v>
      </c>
      <c r="AQ52" s="161">
        <v>82</v>
      </c>
      <c r="AR52" s="3">
        <f t="shared" si="15"/>
        <v>0</v>
      </c>
      <c r="AS52" s="3">
        <f t="shared" si="80"/>
        <v>2796</v>
      </c>
      <c r="AT52" s="160">
        <v>82</v>
      </c>
      <c r="AU52" s="3">
        <f t="shared" si="16"/>
        <v>0</v>
      </c>
      <c r="AV52" s="3">
        <f t="shared" si="81"/>
        <v>2796</v>
      </c>
      <c r="AW52" s="159">
        <v>82</v>
      </c>
      <c r="AX52" s="3">
        <f t="shared" si="17"/>
        <v>-1</v>
      </c>
      <c r="AY52" s="3">
        <f t="shared" si="82"/>
        <v>2796</v>
      </c>
      <c r="AZ52" s="150">
        <v>83</v>
      </c>
      <c r="BA52" s="3">
        <f t="shared" si="18"/>
        <v>0</v>
      </c>
      <c r="BB52" s="3">
        <f t="shared" si="83"/>
        <v>2796</v>
      </c>
      <c r="BC52" s="149">
        <v>83</v>
      </c>
      <c r="BD52" s="3">
        <f t="shared" si="19"/>
        <v>1</v>
      </c>
      <c r="BE52" s="3">
        <f t="shared" si="84"/>
        <v>2795</v>
      </c>
      <c r="BF52" s="147">
        <v>82</v>
      </c>
      <c r="BG52" s="3">
        <f t="shared" si="20"/>
        <v>0</v>
      </c>
      <c r="BH52" s="3">
        <f t="shared" si="85"/>
        <v>2795</v>
      </c>
      <c r="BI52" s="146">
        <v>82</v>
      </c>
      <c r="BJ52" s="3">
        <f t="shared" si="21"/>
        <v>0</v>
      </c>
      <c r="BK52" s="3">
        <f t="shared" si="86"/>
        <v>2795</v>
      </c>
      <c r="BL52" s="145">
        <v>82</v>
      </c>
      <c r="BM52" s="3">
        <f t="shared" si="22"/>
        <v>0</v>
      </c>
      <c r="BN52" s="3">
        <f t="shared" si="87"/>
        <v>2795</v>
      </c>
      <c r="BO52" s="144">
        <v>82</v>
      </c>
      <c r="BP52" s="3">
        <f t="shared" si="23"/>
        <v>0</v>
      </c>
      <c r="BQ52" s="79">
        <f t="shared" si="88"/>
        <v>2795</v>
      </c>
      <c r="BR52" s="142">
        <v>82</v>
      </c>
      <c r="BS52" s="3">
        <f t="shared" si="24"/>
        <v>0</v>
      </c>
      <c r="BT52" s="3">
        <f t="shared" si="89"/>
        <v>2794</v>
      </c>
      <c r="BU52" s="132">
        <v>82</v>
      </c>
      <c r="BV52" s="154">
        <f t="shared" si="25"/>
        <v>0</v>
      </c>
      <c r="BW52" s="57">
        <f t="shared" si="90"/>
        <v>2793</v>
      </c>
      <c r="BX52" s="129">
        <v>82</v>
      </c>
      <c r="BY52" s="52">
        <f t="shared" si="26"/>
        <v>0</v>
      </c>
      <c r="BZ52" s="57">
        <f t="shared" si="91"/>
        <v>2793</v>
      </c>
      <c r="CA52" s="128">
        <v>82</v>
      </c>
      <c r="CB52" s="57">
        <f t="shared" si="27"/>
        <v>0</v>
      </c>
      <c r="CC52" s="52">
        <f t="shared" si="135"/>
        <v>2793</v>
      </c>
      <c r="CD52" s="123">
        <v>82</v>
      </c>
      <c r="CE52" s="57">
        <f t="shared" si="29"/>
        <v>0</v>
      </c>
      <c r="CF52" s="57">
        <f t="shared" si="92"/>
        <v>2794</v>
      </c>
      <c r="CG52" s="122">
        <v>82</v>
      </c>
      <c r="CH52" s="52">
        <f t="shared" si="30"/>
        <v>1</v>
      </c>
      <c r="CI52" s="52">
        <f t="shared" si="93"/>
        <v>2788</v>
      </c>
      <c r="CJ52" s="119">
        <v>81</v>
      </c>
      <c r="CK52" s="57">
        <f t="shared" si="31"/>
        <v>1</v>
      </c>
      <c r="CL52" s="57">
        <f t="shared" si="94"/>
        <v>2781</v>
      </c>
      <c r="CM52" s="118">
        <v>80</v>
      </c>
      <c r="CN52" s="57">
        <f t="shared" si="32"/>
        <v>4</v>
      </c>
      <c r="CO52" s="57">
        <f t="shared" si="136"/>
        <v>2771</v>
      </c>
      <c r="CP52" s="117">
        <v>76</v>
      </c>
      <c r="CQ52" s="57">
        <f t="shared" si="34"/>
        <v>0</v>
      </c>
      <c r="CR52" s="57">
        <f t="shared" si="95"/>
        <v>2770</v>
      </c>
      <c r="CS52" s="116">
        <v>76</v>
      </c>
      <c r="CT52" s="52">
        <f t="shared" si="35"/>
        <v>1</v>
      </c>
      <c r="CU52" s="52">
        <f t="shared" si="96"/>
        <v>2768</v>
      </c>
      <c r="CV52" s="115">
        <v>75</v>
      </c>
      <c r="CW52" s="52">
        <f t="shared" si="36"/>
        <v>0</v>
      </c>
      <c r="CX52" s="57">
        <f t="shared" si="97"/>
        <v>2768</v>
      </c>
      <c r="CY52" s="114">
        <v>75</v>
      </c>
      <c r="CZ52" s="57">
        <f t="shared" si="37"/>
        <v>4</v>
      </c>
      <c r="DA52" s="52">
        <f t="shared" si="98"/>
        <v>2759</v>
      </c>
      <c r="DB52" s="113">
        <v>71</v>
      </c>
      <c r="DC52" s="52">
        <f t="shared" si="38"/>
        <v>5</v>
      </c>
      <c r="DD52" s="57">
        <f t="shared" si="99"/>
        <v>2744</v>
      </c>
      <c r="DE52" s="104">
        <v>66</v>
      </c>
      <c r="DF52" s="57">
        <f t="shared" si="39"/>
        <v>4</v>
      </c>
      <c r="DG52" s="57">
        <f t="shared" si="100"/>
        <v>2731</v>
      </c>
      <c r="DH52" s="97">
        <v>62</v>
      </c>
      <c r="DI52" s="57">
        <f t="shared" si="40"/>
        <v>7</v>
      </c>
      <c r="DJ52" s="52">
        <f t="shared" si="101"/>
        <v>2693</v>
      </c>
      <c r="DK52" s="96">
        <v>55</v>
      </c>
      <c r="DL52" s="52">
        <f t="shared" si="41"/>
        <v>10</v>
      </c>
      <c r="DM52" s="52">
        <f t="shared" si="102"/>
        <v>2664</v>
      </c>
      <c r="DN52" s="95">
        <v>45</v>
      </c>
      <c r="DO52" s="52">
        <f t="shared" si="42"/>
        <v>4</v>
      </c>
      <c r="DP52" s="52">
        <f t="shared" si="103"/>
        <v>2626</v>
      </c>
      <c r="DQ52" s="94">
        <v>41</v>
      </c>
      <c r="DR52" s="52">
        <f t="shared" si="43"/>
        <v>0</v>
      </c>
      <c r="DS52" s="52">
        <f t="shared" si="104"/>
        <v>2625</v>
      </c>
      <c r="DT52" s="87">
        <v>41</v>
      </c>
      <c r="DU52" s="57">
        <f t="shared" si="44"/>
        <v>15</v>
      </c>
      <c r="DV52" s="57">
        <f t="shared" si="105"/>
        <v>2567</v>
      </c>
      <c r="DW52" s="86">
        <v>26</v>
      </c>
      <c r="DX52" s="52">
        <f t="shared" si="45"/>
        <v>22</v>
      </c>
      <c r="DY52" s="52">
        <f t="shared" si="106"/>
        <v>2449</v>
      </c>
      <c r="DZ52" s="85">
        <v>4</v>
      </c>
      <c r="EA52" s="52">
        <f t="shared" si="46"/>
        <v>4</v>
      </c>
      <c r="EB52" s="52"/>
      <c r="EC52" s="84"/>
      <c r="ED52" s="57"/>
      <c r="EE52" s="57"/>
      <c r="EF52" s="81"/>
      <c r="EG52" s="52"/>
      <c r="EH52" s="57"/>
      <c r="EI52" s="2"/>
      <c r="EJ52" s="52"/>
      <c r="EK52" s="57"/>
      <c r="EL52" s="74"/>
      <c r="EM52" s="52"/>
      <c r="EN52" s="52"/>
      <c r="EO52" s="70"/>
      <c r="EP52" s="52"/>
      <c r="EQ52" s="57"/>
      <c r="ER52" s="67"/>
      <c r="ES52" s="57"/>
      <c r="ET52" s="57"/>
      <c r="EU52" s="64"/>
      <c r="EV52" s="64"/>
      <c r="EW52" s="57"/>
      <c r="EX52" s="63"/>
      <c r="EY52" s="63"/>
      <c r="EZ52" s="52"/>
      <c r="FA52" s="62"/>
      <c r="FB52" s="62"/>
      <c r="FC52" s="52"/>
      <c r="FD52" s="83"/>
      <c r="FE52" s="83"/>
      <c r="FF52" s="52"/>
      <c r="FH52" s="52"/>
      <c r="FI52" s="52"/>
      <c r="FJ52" s="46"/>
      <c r="FN52" s="13"/>
      <c r="FO52" s="13"/>
      <c r="FP52" s="52"/>
      <c r="FQ52" s="42"/>
      <c r="FR52" s="42"/>
      <c r="FV52" s="33"/>
      <c r="FW52" s="14"/>
      <c r="FX52" s="14"/>
      <c r="FY52" s="17"/>
      <c r="GH52">
        <v>2462</v>
      </c>
      <c r="GI52">
        <f t="shared" si="125"/>
        <v>107</v>
      </c>
      <c r="GK52" s="121">
        <f t="shared" si="130"/>
        <v>75</v>
      </c>
      <c r="GM52" s="3">
        <f t="shared" si="62"/>
        <v>0</v>
      </c>
      <c r="GS52" s="3">
        <f t="shared" si="63"/>
        <v>82</v>
      </c>
      <c r="GT52" s="3">
        <f>GT51+GS52</f>
        <v>2797</v>
      </c>
      <c r="GU52" s="3">
        <f t="shared" si="64"/>
        <v>82</v>
      </c>
      <c r="GV52" s="3">
        <f>GV51+GU52</f>
        <v>2797</v>
      </c>
      <c r="GW52" s="3">
        <f t="shared" si="65"/>
        <v>82</v>
      </c>
      <c r="GX52" s="3">
        <f t="shared" si="128"/>
        <v>2797</v>
      </c>
      <c r="GY52" s="3">
        <f t="shared" si="66"/>
        <v>82</v>
      </c>
      <c r="GZ52" s="3">
        <f t="shared" si="129"/>
        <v>2797</v>
      </c>
    </row>
    <row r="53" spans="2:208" ht="15.5" customHeight="1">
      <c r="B53" s="7">
        <v>43951</v>
      </c>
      <c r="C53" s="141">
        <f t="shared" si="67"/>
        <v>2892</v>
      </c>
      <c r="D53" s="138">
        <v>63</v>
      </c>
      <c r="E53" s="141">
        <f t="shared" si="68"/>
        <v>2875</v>
      </c>
      <c r="F53">
        <v>0</v>
      </c>
      <c r="G53" s="138">
        <v>78</v>
      </c>
      <c r="H53" s="148">
        <f t="shared" si="69"/>
        <v>2874</v>
      </c>
      <c r="I53">
        <v>0</v>
      </c>
      <c r="J53" s="148">
        <f t="shared" si="5"/>
        <v>78</v>
      </c>
      <c r="K53" s="148">
        <f t="shared" si="70"/>
        <v>2874</v>
      </c>
      <c r="L53" s="3">
        <f t="shared" si="132"/>
        <v>0</v>
      </c>
      <c r="M53">
        <v>78</v>
      </c>
      <c r="N53" s="136">
        <f t="shared" si="138"/>
        <v>-1</v>
      </c>
      <c r="O53" s="52">
        <f t="shared" si="134"/>
        <v>2868</v>
      </c>
      <c r="P53">
        <v>75</v>
      </c>
      <c r="Q53" s="3">
        <f t="shared" si="133"/>
        <v>0</v>
      </c>
      <c r="R53" s="3">
        <f t="shared" si="71"/>
        <v>2876</v>
      </c>
      <c r="S53" s="172">
        <v>78</v>
      </c>
      <c r="T53" s="3">
        <f t="shared" si="7"/>
        <v>0</v>
      </c>
      <c r="U53" s="3">
        <f t="shared" si="72"/>
        <v>2876</v>
      </c>
      <c r="V53" s="173">
        <v>78</v>
      </c>
      <c r="W53" s="3">
        <f t="shared" si="8"/>
        <v>0</v>
      </c>
      <c r="X53" s="3">
        <f t="shared" si="73"/>
        <v>2875</v>
      </c>
      <c r="Y53" s="170">
        <v>78</v>
      </c>
      <c r="Z53" s="3">
        <f t="shared" si="9"/>
        <v>0</v>
      </c>
      <c r="AA53" s="3">
        <f t="shared" si="74"/>
        <v>2875</v>
      </c>
      <c r="AB53" s="171">
        <v>78</v>
      </c>
      <c r="AC53" s="3">
        <f t="shared" si="10"/>
        <v>0</v>
      </c>
      <c r="AD53" s="3">
        <f t="shared" si="75"/>
        <v>2875</v>
      </c>
      <c r="AE53" s="166">
        <v>78</v>
      </c>
      <c r="AF53" s="3">
        <f t="shared" si="11"/>
        <v>0</v>
      </c>
      <c r="AG53" s="3">
        <f t="shared" si="76"/>
        <v>2874</v>
      </c>
      <c r="AH53" s="165">
        <v>78</v>
      </c>
      <c r="AI53" s="3">
        <f t="shared" si="12"/>
        <v>0</v>
      </c>
      <c r="AJ53" s="3">
        <f t="shared" si="77"/>
        <v>2874</v>
      </c>
      <c r="AK53" s="164">
        <v>78</v>
      </c>
      <c r="AL53" s="3">
        <f t="shared" si="13"/>
        <v>0</v>
      </c>
      <c r="AM53" s="3">
        <f t="shared" si="78"/>
        <v>2874</v>
      </c>
      <c r="AN53" s="162">
        <v>78</v>
      </c>
      <c r="AO53" s="3">
        <f t="shared" si="14"/>
        <v>0</v>
      </c>
      <c r="AP53" s="3">
        <f t="shared" si="79"/>
        <v>2874</v>
      </c>
      <c r="AQ53" s="161">
        <v>78</v>
      </c>
      <c r="AR53" s="3">
        <f t="shared" si="15"/>
        <v>0</v>
      </c>
      <c r="AS53" s="3">
        <f t="shared" si="80"/>
        <v>2874</v>
      </c>
      <c r="AT53" s="160">
        <v>78</v>
      </c>
      <c r="AU53" s="3">
        <f t="shared" si="16"/>
        <v>0</v>
      </c>
      <c r="AV53" s="3">
        <f t="shared" si="81"/>
        <v>2874</v>
      </c>
      <c r="AW53" s="159">
        <v>78</v>
      </c>
      <c r="AX53" s="3">
        <f t="shared" si="17"/>
        <v>0</v>
      </c>
      <c r="AY53" s="3">
        <f t="shared" si="82"/>
        <v>2874</v>
      </c>
      <c r="AZ53" s="150">
        <v>78</v>
      </c>
      <c r="BA53" s="3">
        <f t="shared" si="18"/>
        <v>0</v>
      </c>
      <c r="BB53" s="3">
        <f t="shared" si="83"/>
        <v>2874</v>
      </c>
      <c r="BC53" s="149">
        <v>78</v>
      </c>
      <c r="BD53" s="3">
        <f t="shared" si="19"/>
        <v>0</v>
      </c>
      <c r="BE53" s="3">
        <f t="shared" si="84"/>
        <v>2873</v>
      </c>
      <c r="BF53" s="147">
        <v>78</v>
      </c>
      <c r="BG53" s="3">
        <f t="shared" si="20"/>
        <v>0</v>
      </c>
      <c r="BH53" s="3">
        <f t="shared" si="85"/>
        <v>2873</v>
      </c>
      <c r="BI53" s="146">
        <v>78</v>
      </c>
      <c r="BJ53" s="3">
        <f t="shared" si="21"/>
        <v>0</v>
      </c>
      <c r="BK53" s="3">
        <f t="shared" si="86"/>
        <v>2873</v>
      </c>
      <c r="BL53" s="145">
        <v>78</v>
      </c>
      <c r="BM53" s="3">
        <f t="shared" si="22"/>
        <v>1</v>
      </c>
      <c r="BN53" s="3">
        <f t="shared" si="87"/>
        <v>2872</v>
      </c>
      <c r="BO53" s="144">
        <v>77</v>
      </c>
      <c r="BP53" s="3">
        <f t="shared" si="23"/>
        <v>1</v>
      </c>
      <c r="BQ53" s="79">
        <f t="shared" si="88"/>
        <v>2871</v>
      </c>
      <c r="BR53" s="142">
        <v>76</v>
      </c>
      <c r="BS53" s="3">
        <f t="shared" si="24"/>
        <v>0</v>
      </c>
      <c r="BT53" s="3">
        <f t="shared" si="89"/>
        <v>2870</v>
      </c>
      <c r="BU53" s="132">
        <v>76</v>
      </c>
      <c r="BV53" s="154">
        <f t="shared" si="25"/>
        <v>1</v>
      </c>
      <c r="BW53" s="57">
        <f t="shared" si="90"/>
        <v>2868</v>
      </c>
      <c r="BX53" s="129">
        <v>75</v>
      </c>
      <c r="BY53" s="52">
        <f t="shared" si="26"/>
        <v>0</v>
      </c>
      <c r="BZ53" s="57">
        <f t="shared" si="91"/>
        <v>2868</v>
      </c>
      <c r="CA53" s="128">
        <v>75</v>
      </c>
      <c r="CB53" s="57">
        <f t="shared" si="27"/>
        <v>0</v>
      </c>
      <c r="CC53" s="52">
        <f t="shared" si="135"/>
        <v>2868</v>
      </c>
      <c r="CD53" s="123">
        <v>75</v>
      </c>
      <c r="CE53" s="57">
        <f t="shared" si="29"/>
        <v>1</v>
      </c>
      <c r="CF53" s="57">
        <f t="shared" si="92"/>
        <v>2868</v>
      </c>
      <c r="CG53" s="122">
        <v>74</v>
      </c>
      <c r="CH53" s="52">
        <f t="shared" si="30"/>
        <v>2</v>
      </c>
      <c r="CI53" s="52">
        <f t="shared" si="93"/>
        <v>2860</v>
      </c>
      <c r="CJ53" s="119">
        <v>72</v>
      </c>
      <c r="CK53" s="57">
        <f t="shared" si="31"/>
        <v>0</v>
      </c>
      <c r="CL53" s="57">
        <f t="shared" si="94"/>
        <v>2853</v>
      </c>
      <c r="CM53" s="118">
        <v>72</v>
      </c>
      <c r="CN53" s="57">
        <f t="shared" si="32"/>
        <v>2</v>
      </c>
      <c r="CO53" s="57">
        <f t="shared" si="136"/>
        <v>2841</v>
      </c>
      <c r="CP53" s="117">
        <v>70</v>
      </c>
      <c r="CQ53" s="57">
        <f t="shared" si="34"/>
        <v>0</v>
      </c>
      <c r="CR53" s="57">
        <f t="shared" si="95"/>
        <v>2840</v>
      </c>
      <c r="CS53" s="116">
        <v>70</v>
      </c>
      <c r="CT53" s="52">
        <f t="shared" si="35"/>
        <v>1</v>
      </c>
      <c r="CU53" s="52">
        <f t="shared" si="96"/>
        <v>2837</v>
      </c>
      <c r="CV53" s="115">
        <v>69</v>
      </c>
      <c r="CW53" s="52">
        <f t="shared" si="36"/>
        <v>0</v>
      </c>
      <c r="CX53" s="57">
        <f t="shared" si="97"/>
        <v>2837</v>
      </c>
      <c r="CY53" s="114">
        <v>69</v>
      </c>
      <c r="CZ53" s="57">
        <f t="shared" si="37"/>
        <v>5</v>
      </c>
      <c r="DA53" s="52">
        <f t="shared" si="98"/>
        <v>2823</v>
      </c>
      <c r="DB53" s="113">
        <v>64</v>
      </c>
      <c r="DC53" s="52">
        <f t="shared" si="38"/>
        <v>6</v>
      </c>
      <c r="DD53" s="57">
        <f t="shared" si="99"/>
        <v>2802</v>
      </c>
      <c r="DE53" s="104">
        <v>58</v>
      </c>
      <c r="DF53" s="57">
        <f t="shared" si="39"/>
        <v>10</v>
      </c>
      <c r="DG53" s="57">
        <f t="shared" si="100"/>
        <v>2779</v>
      </c>
      <c r="DH53" s="97">
        <v>48</v>
      </c>
      <c r="DI53" s="57">
        <f t="shared" si="40"/>
        <v>8</v>
      </c>
      <c r="DJ53" s="52">
        <f t="shared" si="101"/>
        <v>2733</v>
      </c>
      <c r="DK53" s="96">
        <v>40</v>
      </c>
      <c r="DL53" s="52">
        <f t="shared" si="41"/>
        <v>7</v>
      </c>
      <c r="DM53" s="52">
        <f t="shared" si="102"/>
        <v>2697</v>
      </c>
      <c r="DN53" s="95">
        <v>33</v>
      </c>
      <c r="DO53" s="52">
        <f t="shared" si="42"/>
        <v>11</v>
      </c>
      <c r="DP53" s="52">
        <f t="shared" si="103"/>
        <v>2648</v>
      </c>
      <c r="DQ53" s="94">
        <v>22</v>
      </c>
      <c r="DR53" s="52">
        <f t="shared" si="43"/>
        <v>4</v>
      </c>
      <c r="DS53" s="52">
        <f t="shared" si="104"/>
        <v>2643</v>
      </c>
      <c r="DT53" s="87">
        <v>18</v>
      </c>
      <c r="DU53" s="57">
        <f t="shared" si="44"/>
        <v>9</v>
      </c>
      <c r="DV53" s="57">
        <f t="shared" si="105"/>
        <v>2576</v>
      </c>
      <c r="DW53" s="86">
        <v>9</v>
      </c>
      <c r="DX53" s="52">
        <f t="shared" si="45"/>
        <v>9</v>
      </c>
      <c r="DY53" s="52"/>
      <c r="DZ53" s="85"/>
      <c r="EA53" s="52"/>
      <c r="EB53" s="52"/>
      <c r="EC53" s="84"/>
      <c r="ED53" s="57"/>
      <c r="EE53" s="57"/>
      <c r="EF53" s="81"/>
      <c r="EG53" s="52"/>
      <c r="EH53" s="57"/>
      <c r="EI53" s="2"/>
      <c r="EJ53" s="52"/>
      <c r="EK53" s="57"/>
      <c r="EL53" s="74"/>
      <c r="EM53" s="52"/>
      <c r="EN53" s="52"/>
      <c r="EO53" s="70"/>
      <c r="EP53" s="52"/>
      <c r="EQ53" s="57"/>
      <c r="ER53" s="67"/>
      <c r="ES53" s="57"/>
      <c r="ET53" s="57"/>
      <c r="EU53" s="64"/>
      <c r="EV53" s="64"/>
      <c r="EW53" s="57"/>
      <c r="EX53" s="63"/>
      <c r="EY53" s="63"/>
      <c r="EZ53" s="52"/>
      <c r="FA53" s="62"/>
      <c r="FB53" s="62"/>
      <c r="FC53" s="52"/>
      <c r="FD53" s="83"/>
      <c r="FE53" s="83"/>
      <c r="FF53" s="52"/>
      <c r="FH53" s="52"/>
      <c r="FI53" s="52"/>
      <c r="FJ53" s="46"/>
      <c r="FN53" s="13"/>
      <c r="FO53" s="13"/>
      <c r="FP53" s="52"/>
      <c r="FQ53" s="42"/>
      <c r="FR53" s="42"/>
      <c r="FV53" s="33"/>
      <c r="FW53" s="14"/>
      <c r="FX53" s="14"/>
      <c r="FY53" s="17"/>
      <c r="GH53">
        <v>2586</v>
      </c>
      <c r="GI53">
        <f t="shared" si="125"/>
        <v>124</v>
      </c>
      <c r="GK53" s="121">
        <f t="shared" si="130"/>
        <v>80.714285714285708</v>
      </c>
      <c r="GM53" s="3">
        <f t="shared" si="62"/>
        <v>0</v>
      </c>
      <c r="GS53" s="3">
        <f t="shared" si="63"/>
        <v>78</v>
      </c>
      <c r="GT53" s="3">
        <f t="shared" si="137"/>
        <v>2875</v>
      </c>
      <c r="GU53" s="3">
        <f t="shared" si="64"/>
        <v>78</v>
      </c>
      <c r="GV53" s="3">
        <f t="shared" si="127"/>
        <v>2875</v>
      </c>
      <c r="GW53" s="3">
        <f t="shared" si="65"/>
        <v>78</v>
      </c>
      <c r="GX53" s="3">
        <f t="shared" si="128"/>
        <v>2875</v>
      </c>
      <c r="GY53" s="3">
        <f t="shared" si="66"/>
        <v>78</v>
      </c>
      <c r="GZ53" s="3">
        <f t="shared" si="129"/>
        <v>2875</v>
      </c>
    </row>
    <row r="54" spans="2:208" ht="15.5" customHeight="1">
      <c r="B54" s="7">
        <v>43952</v>
      </c>
      <c r="C54" s="141">
        <f t="shared" si="67"/>
        <v>2959</v>
      </c>
      <c r="D54" s="138">
        <v>67</v>
      </c>
      <c r="E54" s="141">
        <f t="shared" si="68"/>
        <v>2953</v>
      </c>
      <c r="F54">
        <v>0</v>
      </c>
      <c r="G54" s="138">
        <v>78</v>
      </c>
      <c r="H54" s="148">
        <f t="shared" si="69"/>
        <v>2952</v>
      </c>
      <c r="I54">
        <v>0</v>
      </c>
      <c r="J54" s="148">
        <f t="shared" si="5"/>
        <v>78</v>
      </c>
      <c r="K54" s="148">
        <f t="shared" si="70"/>
        <v>2952</v>
      </c>
      <c r="L54" s="3">
        <f t="shared" si="132"/>
        <v>0</v>
      </c>
      <c r="M54">
        <v>78</v>
      </c>
      <c r="N54" s="136">
        <f t="shared" si="138"/>
        <v>-2</v>
      </c>
      <c r="O54" s="52">
        <f t="shared" si="134"/>
        <v>2943</v>
      </c>
      <c r="P54">
        <v>75</v>
      </c>
      <c r="Q54" s="3">
        <f t="shared" si="133"/>
        <v>0</v>
      </c>
      <c r="R54" s="3">
        <f t="shared" si="71"/>
        <v>2954</v>
      </c>
      <c r="S54" s="172">
        <v>78</v>
      </c>
      <c r="T54" s="3">
        <f t="shared" si="7"/>
        <v>0</v>
      </c>
      <c r="U54" s="3">
        <f t="shared" si="72"/>
        <v>2954</v>
      </c>
      <c r="V54" s="173">
        <v>78</v>
      </c>
      <c r="W54" s="3">
        <f t="shared" si="8"/>
        <v>0</v>
      </c>
      <c r="X54" s="3">
        <f t="shared" si="73"/>
        <v>2953</v>
      </c>
      <c r="Y54" s="170">
        <v>78</v>
      </c>
      <c r="Z54" s="3">
        <f t="shared" si="9"/>
        <v>0</v>
      </c>
      <c r="AA54" s="3">
        <f t="shared" si="74"/>
        <v>2953</v>
      </c>
      <c r="AB54" s="171">
        <v>78</v>
      </c>
      <c r="AC54" s="3">
        <f t="shared" si="10"/>
        <v>0</v>
      </c>
      <c r="AD54" s="3">
        <f t="shared" si="75"/>
        <v>2953</v>
      </c>
      <c r="AE54" s="166">
        <v>78</v>
      </c>
      <c r="AF54" s="3">
        <f t="shared" si="11"/>
        <v>0</v>
      </c>
      <c r="AG54" s="3">
        <f t="shared" si="76"/>
        <v>2952</v>
      </c>
      <c r="AH54" s="165">
        <v>78</v>
      </c>
      <c r="AI54" s="3">
        <f t="shared" si="12"/>
        <v>0</v>
      </c>
      <c r="AJ54" s="3">
        <f t="shared" si="77"/>
        <v>2952</v>
      </c>
      <c r="AK54" s="164">
        <v>78</v>
      </c>
      <c r="AL54" s="3">
        <f t="shared" si="13"/>
        <v>0</v>
      </c>
      <c r="AM54" s="3">
        <f t="shared" si="78"/>
        <v>2952</v>
      </c>
      <c r="AN54" s="162">
        <v>78</v>
      </c>
      <c r="AO54" s="3">
        <f t="shared" si="14"/>
        <v>0</v>
      </c>
      <c r="AP54" s="3">
        <f t="shared" si="79"/>
        <v>2952</v>
      </c>
      <c r="AQ54" s="161">
        <v>78</v>
      </c>
      <c r="AR54" s="3">
        <f t="shared" si="15"/>
        <v>0</v>
      </c>
      <c r="AS54" s="3">
        <f t="shared" si="80"/>
        <v>2952</v>
      </c>
      <c r="AT54" s="160">
        <v>78</v>
      </c>
      <c r="AU54" s="3">
        <f t="shared" si="16"/>
        <v>0</v>
      </c>
      <c r="AV54" s="3">
        <f t="shared" si="81"/>
        <v>2952</v>
      </c>
      <c r="AW54" s="159">
        <v>78</v>
      </c>
      <c r="AX54" s="3">
        <f t="shared" si="17"/>
        <v>0</v>
      </c>
      <c r="AY54" s="3">
        <f t="shared" si="82"/>
        <v>2952</v>
      </c>
      <c r="AZ54" s="150">
        <v>78</v>
      </c>
      <c r="BA54" s="3">
        <f t="shared" si="18"/>
        <v>0</v>
      </c>
      <c r="BB54" s="3">
        <f t="shared" si="83"/>
        <v>2952</v>
      </c>
      <c r="BC54" s="149">
        <v>78</v>
      </c>
      <c r="BD54" s="3">
        <f t="shared" si="19"/>
        <v>1</v>
      </c>
      <c r="BE54" s="3">
        <f t="shared" si="84"/>
        <v>2950</v>
      </c>
      <c r="BF54" s="147">
        <v>77</v>
      </c>
      <c r="BG54" s="3">
        <f t="shared" si="20"/>
        <v>0</v>
      </c>
      <c r="BH54" s="3">
        <f t="shared" si="85"/>
        <v>2950</v>
      </c>
      <c r="BI54" s="146">
        <v>77</v>
      </c>
      <c r="BJ54" s="3">
        <f t="shared" si="21"/>
        <v>0</v>
      </c>
      <c r="BK54" s="3">
        <f t="shared" si="86"/>
        <v>2950</v>
      </c>
      <c r="BL54" s="145">
        <v>77</v>
      </c>
      <c r="BM54" s="3">
        <f t="shared" si="22"/>
        <v>0</v>
      </c>
      <c r="BN54" s="3">
        <f t="shared" si="87"/>
        <v>2949</v>
      </c>
      <c r="BO54" s="144">
        <v>77</v>
      </c>
      <c r="BP54" s="3">
        <f t="shared" si="23"/>
        <v>0</v>
      </c>
      <c r="BQ54" s="79">
        <f t="shared" si="88"/>
        <v>2948</v>
      </c>
      <c r="BR54" s="142">
        <v>77</v>
      </c>
      <c r="BS54" s="3">
        <f t="shared" si="24"/>
        <v>0</v>
      </c>
      <c r="BT54" s="3">
        <f t="shared" si="89"/>
        <v>2947</v>
      </c>
      <c r="BU54" s="132">
        <v>77</v>
      </c>
      <c r="BV54" s="154">
        <f t="shared" si="25"/>
        <v>2</v>
      </c>
      <c r="BW54" s="57">
        <f t="shared" si="90"/>
        <v>2943</v>
      </c>
      <c r="BX54" s="129">
        <v>75</v>
      </c>
      <c r="BY54" s="52">
        <f t="shared" si="26"/>
        <v>0</v>
      </c>
      <c r="BZ54" s="57">
        <f t="shared" si="91"/>
        <v>2943</v>
      </c>
      <c r="CA54" s="128">
        <v>75</v>
      </c>
      <c r="CB54" s="57">
        <f t="shared" si="27"/>
        <v>0</v>
      </c>
      <c r="CC54" s="52">
        <f t="shared" si="135"/>
        <v>2943</v>
      </c>
      <c r="CD54" s="123">
        <v>75</v>
      </c>
      <c r="CE54" s="57">
        <f t="shared" si="29"/>
        <v>1</v>
      </c>
      <c r="CF54" s="57">
        <f t="shared" si="92"/>
        <v>2942</v>
      </c>
      <c r="CG54" s="122">
        <v>74</v>
      </c>
      <c r="CH54" s="52">
        <f t="shared" si="30"/>
        <v>0</v>
      </c>
      <c r="CI54" s="52">
        <f t="shared" si="93"/>
        <v>2934</v>
      </c>
      <c r="CJ54" s="119">
        <v>74</v>
      </c>
      <c r="CK54" s="57">
        <f t="shared" si="31"/>
        <v>1</v>
      </c>
      <c r="CL54" s="57">
        <f t="shared" si="94"/>
        <v>2926</v>
      </c>
      <c r="CM54" s="118">
        <v>73</v>
      </c>
      <c r="CN54" s="57">
        <f t="shared" si="32"/>
        <v>5</v>
      </c>
      <c r="CO54" s="57">
        <f t="shared" si="136"/>
        <v>2909</v>
      </c>
      <c r="CP54" s="117">
        <v>68</v>
      </c>
      <c r="CQ54" s="57">
        <f t="shared" si="34"/>
        <v>1</v>
      </c>
      <c r="CR54" s="57">
        <f t="shared" si="95"/>
        <v>2907</v>
      </c>
      <c r="CS54" s="116">
        <v>67</v>
      </c>
      <c r="CT54" s="52">
        <f t="shared" si="35"/>
        <v>0</v>
      </c>
      <c r="CU54" s="52">
        <f t="shared" si="96"/>
        <v>2904</v>
      </c>
      <c r="CV54" s="115">
        <v>67</v>
      </c>
      <c r="CW54" s="52">
        <f t="shared" si="36"/>
        <v>0</v>
      </c>
      <c r="CX54" s="57">
        <f t="shared" si="97"/>
        <v>2904</v>
      </c>
      <c r="CY54" s="114">
        <v>67</v>
      </c>
      <c r="CZ54" s="57">
        <f t="shared" si="37"/>
        <v>0</v>
      </c>
      <c r="DA54" s="52">
        <f t="shared" si="98"/>
        <v>2890</v>
      </c>
      <c r="DB54" s="113">
        <v>67</v>
      </c>
      <c r="DC54" s="52">
        <f t="shared" si="38"/>
        <v>20</v>
      </c>
      <c r="DD54" s="57">
        <f t="shared" si="99"/>
        <v>2849</v>
      </c>
      <c r="DE54" s="104">
        <v>47</v>
      </c>
      <c r="DF54" s="57">
        <f t="shared" si="39"/>
        <v>10</v>
      </c>
      <c r="DG54" s="57">
        <f t="shared" si="100"/>
        <v>2816</v>
      </c>
      <c r="DH54" s="97">
        <v>37</v>
      </c>
      <c r="DI54" s="57">
        <f t="shared" si="40"/>
        <v>5</v>
      </c>
      <c r="DJ54" s="52">
        <f t="shared" si="101"/>
        <v>2765</v>
      </c>
      <c r="DK54" s="96">
        <v>32</v>
      </c>
      <c r="DL54" s="52">
        <f t="shared" si="41"/>
        <v>10</v>
      </c>
      <c r="DM54" s="52">
        <f t="shared" si="102"/>
        <v>2719</v>
      </c>
      <c r="DN54" s="95">
        <v>22</v>
      </c>
      <c r="DO54" s="52">
        <f t="shared" si="42"/>
        <v>12</v>
      </c>
      <c r="DP54" s="52">
        <f t="shared" si="103"/>
        <v>2658</v>
      </c>
      <c r="DQ54" s="94">
        <v>10</v>
      </c>
      <c r="DR54" s="52">
        <f t="shared" si="43"/>
        <v>10</v>
      </c>
      <c r="DS54" s="52"/>
      <c r="DT54" s="87"/>
      <c r="DU54" s="153">
        <v>1</v>
      </c>
      <c r="DV54" s="57"/>
      <c r="DW54" s="86"/>
      <c r="DX54" s="52"/>
      <c r="DY54" s="52"/>
      <c r="DZ54" s="85"/>
      <c r="EA54" s="52"/>
      <c r="EB54" s="52"/>
      <c r="EC54" s="84"/>
      <c r="ED54" s="57"/>
      <c r="EE54" s="57"/>
      <c r="EF54" s="81"/>
      <c r="EG54" s="52"/>
      <c r="EH54" s="57"/>
      <c r="EI54" s="2"/>
      <c r="EJ54" s="52"/>
      <c r="EK54" s="57"/>
      <c r="EL54" s="74"/>
      <c r="EM54" s="52"/>
      <c r="EN54" s="52"/>
      <c r="EO54" s="70"/>
      <c r="EP54" s="52"/>
      <c r="EQ54" s="57"/>
      <c r="ER54" s="67"/>
      <c r="ES54" s="57"/>
      <c r="ET54" s="57"/>
      <c r="EU54" s="64"/>
      <c r="EV54" s="64"/>
      <c r="EW54" s="57"/>
      <c r="EX54" s="63"/>
      <c r="EY54" s="63"/>
      <c r="EZ54" s="52"/>
      <c r="FA54" s="62"/>
      <c r="FB54" s="62"/>
      <c r="FC54" s="52"/>
      <c r="FD54" s="93"/>
      <c r="FE54" s="93"/>
      <c r="FF54" s="52"/>
      <c r="FH54" s="52"/>
      <c r="FI54" s="52"/>
      <c r="FJ54" s="46"/>
      <c r="FN54" s="13"/>
      <c r="FO54" s="13"/>
      <c r="FP54" s="52"/>
      <c r="FQ54" s="42"/>
      <c r="FR54" s="42"/>
      <c r="FV54" s="33"/>
      <c r="FW54" s="14"/>
      <c r="FX54" s="14"/>
      <c r="FY54" s="17"/>
      <c r="GH54">
        <v>2653</v>
      </c>
      <c r="GI54">
        <f t="shared" si="125"/>
        <v>67</v>
      </c>
      <c r="GK54" s="121">
        <f t="shared" si="130"/>
        <v>71.571428571428569</v>
      </c>
      <c r="GM54" s="3">
        <f t="shared" si="62"/>
        <v>0</v>
      </c>
      <c r="GS54" s="3">
        <f t="shared" si="63"/>
        <v>78</v>
      </c>
      <c r="GT54" s="3">
        <f t="shared" si="137"/>
        <v>2953</v>
      </c>
      <c r="GU54" s="3">
        <f t="shared" si="64"/>
        <v>78</v>
      </c>
      <c r="GV54" s="3">
        <f t="shared" si="127"/>
        <v>2953</v>
      </c>
      <c r="GW54" s="3">
        <f t="shared" si="65"/>
        <v>78</v>
      </c>
      <c r="GX54" s="3">
        <f t="shared" si="128"/>
        <v>2953</v>
      </c>
      <c r="GY54" s="3">
        <f t="shared" si="66"/>
        <v>78</v>
      </c>
      <c r="GZ54" s="3">
        <f t="shared" si="129"/>
        <v>2953</v>
      </c>
    </row>
    <row r="55" spans="2:208" ht="15.5" customHeight="1">
      <c r="B55" s="7">
        <v>43953</v>
      </c>
      <c r="C55" s="141">
        <f t="shared" si="67"/>
        <v>3030</v>
      </c>
      <c r="D55" s="138">
        <v>71</v>
      </c>
      <c r="E55" s="141">
        <f t="shared" si="68"/>
        <v>3026</v>
      </c>
      <c r="F55">
        <v>0</v>
      </c>
      <c r="G55" s="138">
        <v>73</v>
      </c>
      <c r="H55" s="148">
        <f t="shared" si="69"/>
        <v>3025</v>
      </c>
      <c r="I55">
        <v>0</v>
      </c>
      <c r="J55" s="148">
        <f t="shared" si="5"/>
        <v>73</v>
      </c>
      <c r="K55" s="148">
        <f t="shared" si="70"/>
        <v>3024</v>
      </c>
      <c r="L55" s="3">
        <f t="shared" si="132"/>
        <v>0</v>
      </c>
      <c r="M55">
        <v>72</v>
      </c>
      <c r="N55" s="136">
        <f t="shared" si="138"/>
        <v>-1</v>
      </c>
      <c r="O55" s="52">
        <f t="shared" si="134"/>
        <v>3014</v>
      </c>
      <c r="P55">
        <v>71</v>
      </c>
      <c r="Q55" s="3">
        <f t="shared" si="133"/>
        <v>0</v>
      </c>
      <c r="R55" s="3">
        <f t="shared" si="71"/>
        <v>3027</v>
      </c>
      <c r="S55" s="172">
        <v>73</v>
      </c>
      <c r="T55" s="3">
        <f t="shared" si="7"/>
        <v>0</v>
      </c>
      <c r="U55" s="3">
        <f t="shared" si="72"/>
        <v>3027</v>
      </c>
      <c r="V55" s="173">
        <v>73</v>
      </c>
      <c r="W55" s="3">
        <f t="shared" si="8"/>
        <v>0</v>
      </c>
      <c r="X55" s="3">
        <f t="shared" si="73"/>
        <v>3026</v>
      </c>
      <c r="Y55" s="170">
        <v>73</v>
      </c>
      <c r="Z55" s="3">
        <f t="shared" si="9"/>
        <v>0</v>
      </c>
      <c r="AA55" s="3">
        <f t="shared" si="74"/>
        <v>3026</v>
      </c>
      <c r="AB55" s="171">
        <v>73</v>
      </c>
      <c r="AC55" s="3">
        <f t="shared" si="10"/>
        <v>0</v>
      </c>
      <c r="AD55" s="3">
        <f t="shared" si="75"/>
        <v>3026</v>
      </c>
      <c r="AE55" s="166">
        <v>73</v>
      </c>
      <c r="AF55" s="3">
        <f t="shared" si="11"/>
        <v>0</v>
      </c>
      <c r="AG55" s="3">
        <f t="shared" si="76"/>
        <v>3025</v>
      </c>
      <c r="AH55" s="165">
        <v>73</v>
      </c>
      <c r="AI55" s="3">
        <f t="shared" si="12"/>
        <v>0</v>
      </c>
      <c r="AJ55" s="3">
        <f t="shared" si="77"/>
        <v>3025</v>
      </c>
      <c r="AK55" s="164">
        <v>73</v>
      </c>
      <c r="AL55" s="3">
        <f t="shared" si="13"/>
        <v>0</v>
      </c>
      <c r="AM55" s="3">
        <f t="shared" si="78"/>
        <v>3025</v>
      </c>
      <c r="AN55" s="162">
        <v>73</v>
      </c>
      <c r="AO55" s="3">
        <f t="shared" si="14"/>
        <v>0</v>
      </c>
      <c r="AP55" s="3">
        <f t="shared" si="79"/>
        <v>3025</v>
      </c>
      <c r="AQ55" s="161">
        <v>73</v>
      </c>
      <c r="AR55" s="3">
        <f t="shared" si="15"/>
        <v>0</v>
      </c>
      <c r="AS55" s="3">
        <f t="shared" si="80"/>
        <v>3025</v>
      </c>
      <c r="AT55" s="160">
        <v>73</v>
      </c>
      <c r="AU55" s="3">
        <f t="shared" si="16"/>
        <v>0</v>
      </c>
      <c r="AV55" s="3">
        <f t="shared" si="81"/>
        <v>3025</v>
      </c>
      <c r="AW55" s="159">
        <v>73</v>
      </c>
      <c r="AX55" s="3">
        <f t="shared" si="17"/>
        <v>1</v>
      </c>
      <c r="AY55" s="3">
        <f t="shared" si="82"/>
        <v>3024</v>
      </c>
      <c r="AZ55" s="150">
        <v>72</v>
      </c>
      <c r="BA55" s="3">
        <f t="shared" si="18"/>
        <v>0</v>
      </c>
      <c r="BB55" s="3">
        <f t="shared" si="83"/>
        <v>3024</v>
      </c>
      <c r="BC55" s="149">
        <v>72</v>
      </c>
      <c r="BD55" s="3">
        <f t="shared" si="19"/>
        <v>0</v>
      </c>
      <c r="BE55" s="3">
        <f t="shared" si="84"/>
        <v>3022</v>
      </c>
      <c r="BF55" s="147">
        <v>72</v>
      </c>
      <c r="BG55" s="3">
        <f t="shared" si="20"/>
        <v>0</v>
      </c>
      <c r="BH55" s="3">
        <f t="shared" si="85"/>
        <v>3022</v>
      </c>
      <c r="BI55" s="146">
        <v>72</v>
      </c>
      <c r="BJ55" s="3">
        <f t="shared" si="21"/>
        <v>0</v>
      </c>
      <c r="BK55" s="3">
        <f t="shared" si="86"/>
        <v>3022</v>
      </c>
      <c r="BL55" s="145">
        <v>72</v>
      </c>
      <c r="BM55" s="3">
        <f t="shared" si="22"/>
        <v>0</v>
      </c>
      <c r="BN55" s="3">
        <f t="shared" si="87"/>
        <v>3021</v>
      </c>
      <c r="BO55" s="144">
        <v>72</v>
      </c>
      <c r="BP55" s="3">
        <f t="shared" si="23"/>
        <v>0</v>
      </c>
      <c r="BQ55" s="79">
        <f t="shared" si="88"/>
        <v>3020</v>
      </c>
      <c r="BR55" s="142">
        <v>72</v>
      </c>
      <c r="BS55" s="3">
        <f t="shared" si="24"/>
        <v>0</v>
      </c>
      <c r="BT55" s="3">
        <f t="shared" si="89"/>
        <v>3019</v>
      </c>
      <c r="BU55" s="132">
        <v>72</v>
      </c>
      <c r="BV55" s="154">
        <f t="shared" si="25"/>
        <v>1</v>
      </c>
      <c r="BW55" s="57">
        <f t="shared" si="90"/>
        <v>3014</v>
      </c>
      <c r="BX55" s="129">
        <v>71</v>
      </c>
      <c r="BY55" s="52">
        <f t="shared" si="26"/>
        <v>0</v>
      </c>
      <c r="BZ55" s="57">
        <f t="shared" si="91"/>
        <v>3014</v>
      </c>
      <c r="CA55" s="128">
        <v>71</v>
      </c>
      <c r="CB55" s="57">
        <f t="shared" si="27"/>
        <v>0</v>
      </c>
      <c r="CC55" s="52">
        <f t="shared" si="135"/>
        <v>3014</v>
      </c>
      <c r="CD55" s="123">
        <v>71</v>
      </c>
      <c r="CE55" s="57">
        <f t="shared" si="29"/>
        <v>0</v>
      </c>
      <c r="CF55" s="57">
        <f t="shared" si="92"/>
        <v>3013</v>
      </c>
      <c r="CG55" s="122">
        <v>71</v>
      </c>
      <c r="CH55" s="52">
        <f t="shared" si="30"/>
        <v>2</v>
      </c>
      <c r="CI55" s="52">
        <f t="shared" si="93"/>
        <v>3003</v>
      </c>
      <c r="CJ55" s="119">
        <v>69</v>
      </c>
      <c r="CK55" s="57">
        <f t="shared" si="31"/>
        <v>0</v>
      </c>
      <c r="CL55" s="57">
        <f t="shared" si="94"/>
        <v>2995</v>
      </c>
      <c r="CM55" s="118">
        <v>69</v>
      </c>
      <c r="CN55" s="57">
        <f t="shared" si="32"/>
        <v>6</v>
      </c>
      <c r="CO55" s="57">
        <f t="shared" si="136"/>
        <v>2972</v>
      </c>
      <c r="CP55" s="117">
        <v>63</v>
      </c>
      <c r="CQ55" s="57">
        <f t="shared" si="34"/>
        <v>1</v>
      </c>
      <c r="CR55" s="57">
        <f t="shared" si="95"/>
        <v>2969</v>
      </c>
      <c r="CS55" s="116">
        <v>62</v>
      </c>
      <c r="CT55" s="52">
        <f t="shared" si="35"/>
        <v>1</v>
      </c>
      <c r="CU55" s="52">
        <f t="shared" si="96"/>
        <v>2965</v>
      </c>
      <c r="CV55" s="115">
        <v>61</v>
      </c>
      <c r="CW55" s="52">
        <f t="shared" si="36"/>
        <v>0</v>
      </c>
      <c r="CX55" s="57">
        <f t="shared" si="97"/>
        <v>2965</v>
      </c>
      <c r="CY55" s="114">
        <v>61</v>
      </c>
      <c r="CZ55" s="57">
        <f t="shared" si="37"/>
        <v>0</v>
      </c>
      <c r="DA55" s="52">
        <f t="shared" si="98"/>
        <v>2951</v>
      </c>
      <c r="DB55" s="113">
        <v>61</v>
      </c>
      <c r="DC55" s="52">
        <f t="shared" si="38"/>
        <v>14</v>
      </c>
      <c r="DD55" s="57">
        <f t="shared" si="99"/>
        <v>2896</v>
      </c>
      <c r="DE55" s="104">
        <v>47</v>
      </c>
      <c r="DF55" s="57">
        <f t="shared" si="39"/>
        <v>10</v>
      </c>
      <c r="DG55" s="57">
        <f t="shared" si="100"/>
        <v>2853</v>
      </c>
      <c r="DH55" s="97">
        <v>37</v>
      </c>
      <c r="DI55" s="57">
        <f t="shared" si="40"/>
        <v>10</v>
      </c>
      <c r="DJ55" s="52">
        <f t="shared" si="101"/>
        <v>2792</v>
      </c>
      <c r="DK55" s="96">
        <v>27</v>
      </c>
      <c r="DL55" s="52">
        <f t="shared" si="41"/>
        <v>8</v>
      </c>
      <c r="DM55" s="52">
        <f t="shared" si="102"/>
        <v>2738</v>
      </c>
      <c r="DN55" s="95">
        <v>19</v>
      </c>
      <c r="DO55" s="52">
        <f t="shared" si="42"/>
        <v>18</v>
      </c>
      <c r="DP55" s="52">
        <f t="shared" si="103"/>
        <v>2659</v>
      </c>
      <c r="DQ55" s="94">
        <v>1</v>
      </c>
      <c r="DR55" s="52">
        <f t="shared" si="43"/>
        <v>1</v>
      </c>
      <c r="DS55" s="52"/>
      <c r="DT55" s="87"/>
      <c r="DU55" s="57"/>
      <c r="DV55" s="57"/>
      <c r="DW55" s="86"/>
      <c r="DX55" s="52"/>
      <c r="DY55" s="52"/>
      <c r="DZ55" s="85"/>
      <c r="EA55" s="52"/>
      <c r="EB55" s="52"/>
      <c r="EC55" s="84"/>
      <c r="ED55" s="57"/>
      <c r="EE55" s="57"/>
      <c r="EF55" s="81"/>
      <c r="EG55" s="52"/>
      <c r="EH55" s="57"/>
      <c r="EI55" s="2"/>
      <c r="EJ55" s="52"/>
      <c r="EK55" s="57"/>
      <c r="EL55" s="74"/>
      <c r="EM55" s="52"/>
      <c r="EN55" s="52"/>
      <c r="EO55" s="70"/>
      <c r="EP55" s="52"/>
      <c r="EQ55" s="57"/>
      <c r="ER55" s="67"/>
      <c r="ES55" s="57"/>
      <c r="ET55" s="57"/>
      <c r="EU55" s="64"/>
      <c r="EV55" s="64"/>
      <c r="EW55" s="57"/>
      <c r="EX55" s="63"/>
      <c r="EY55" s="63"/>
      <c r="EZ55" s="52"/>
      <c r="FA55" s="62"/>
      <c r="FB55" s="62"/>
      <c r="FC55" s="52"/>
      <c r="FD55" s="93"/>
      <c r="FE55" s="93"/>
      <c r="FF55" s="52"/>
      <c r="FH55" s="52"/>
      <c r="FI55" s="52"/>
      <c r="FJ55" s="46"/>
      <c r="FN55" s="13"/>
      <c r="FO55" s="13"/>
      <c r="FP55" s="52"/>
      <c r="FQ55" s="42"/>
      <c r="FR55" s="42"/>
      <c r="FV55" s="33"/>
      <c r="FW55" s="14"/>
      <c r="FX55" s="14"/>
      <c r="FY55" s="17"/>
      <c r="GH55">
        <v>2669</v>
      </c>
      <c r="GI55">
        <f t="shared" si="125"/>
        <v>16</v>
      </c>
      <c r="GK55" s="121">
        <f t="shared" si="130"/>
        <v>68.142857142857139</v>
      </c>
      <c r="GM55" s="3">
        <f t="shared" si="62"/>
        <v>0</v>
      </c>
      <c r="GS55" s="3">
        <f t="shared" si="63"/>
        <v>73</v>
      </c>
      <c r="GT55" s="3">
        <f t="shared" si="137"/>
        <v>3026</v>
      </c>
      <c r="GU55" s="3">
        <f t="shared" si="64"/>
        <v>73</v>
      </c>
      <c r="GV55" s="3">
        <f t="shared" si="127"/>
        <v>3026</v>
      </c>
      <c r="GW55" s="3">
        <f t="shared" si="65"/>
        <v>73</v>
      </c>
      <c r="GX55" s="3">
        <f t="shared" si="128"/>
        <v>3026</v>
      </c>
      <c r="GY55" s="3">
        <f t="shared" si="66"/>
        <v>73</v>
      </c>
      <c r="GZ55" s="3">
        <f t="shared" si="129"/>
        <v>3026</v>
      </c>
    </row>
    <row r="56" spans="2:208" ht="15.5" customHeight="1">
      <c r="B56" s="7">
        <v>43954</v>
      </c>
      <c r="C56" s="141">
        <f t="shared" si="67"/>
        <v>3092</v>
      </c>
      <c r="D56" s="138">
        <v>62</v>
      </c>
      <c r="E56" s="141">
        <f t="shared" si="68"/>
        <v>3101</v>
      </c>
      <c r="F56">
        <v>0</v>
      </c>
      <c r="G56" s="138">
        <v>75</v>
      </c>
      <c r="H56" s="148">
        <f t="shared" si="69"/>
        <v>3099</v>
      </c>
      <c r="I56">
        <v>0</v>
      </c>
      <c r="J56" s="148">
        <f t="shared" si="5"/>
        <v>74</v>
      </c>
      <c r="K56" s="148">
        <f t="shared" si="70"/>
        <v>3098</v>
      </c>
      <c r="L56" s="3">
        <f t="shared" si="132"/>
        <v>0</v>
      </c>
      <c r="M56">
        <v>74</v>
      </c>
      <c r="N56" s="136">
        <f t="shared" si="138"/>
        <v>0</v>
      </c>
      <c r="O56" s="52">
        <f t="shared" si="134"/>
        <v>3088</v>
      </c>
      <c r="P56">
        <v>74</v>
      </c>
      <c r="Q56" s="3">
        <f t="shared" si="133"/>
        <v>0</v>
      </c>
      <c r="R56" s="3">
        <f t="shared" si="71"/>
        <v>3102</v>
      </c>
      <c r="S56" s="172">
        <v>75</v>
      </c>
      <c r="T56" s="3">
        <f t="shared" si="7"/>
        <v>0</v>
      </c>
      <c r="U56" s="3">
        <f t="shared" si="72"/>
        <v>3102</v>
      </c>
      <c r="V56" s="173">
        <v>75</v>
      </c>
      <c r="W56" s="3">
        <f t="shared" si="8"/>
        <v>0</v>
      </c>
      <c r="X56" s="3">
        <f t="shared" si="73"/>
        <v>3101</v>
      </c>
      <c r="Y56" s="170">
        <v>75</v>
      </c>
      <c r="Z56" s="3">
        <f t="shared" si="9"/>
        <v>0</v>
      </c>
      <c r="AA56" s="3">
        <f t="shared" si="74"/>
        <v>3101</v>
      </c>
      <c r="AB56" s="171">
        <v>75</v>
      </c>
      <c r="AC56" s="3">
        <f t="shared" si="10"/>
        <v>0</v>
      </c>
      <c r="AD56" s="3">
        <f t="shared" si="75"/>
        <v>3101</v>
      </c>
      <c r="AE56" s="166">
        <v>75</v>
      </c>
      <c r="AF56" s="3">
        <f t="shared" si="11"/>
        <v>1</v>
      </c>
      <c r="AG56" s="3">
        <f t="shared" si="76"/>
        <v>3099</v>
      </c>
      <c r="AH56" s="165">
        <v>74</v>
      </c>
      <c r="AI56" s="3">
        <f t="shared" si="12"/>
        <v>0</v>
      </c>
      <c r="AJ56" s="3">
        <f t="shared" si="77"/>
        <v>3099</v>
      </c>
      <c r="AK56" s="164">
        <v>74</v>
      </c>
      <c r="AL56" s="3">
        <f t="shared" si="13"/>
        <v>0</v>
      </c>
      <c r="AM56" s="3">
        <f t="shared" si="78"/>
        <v>3099</v>
      </c>
      <c r="AN56" s="162">
        <v>74</v>
      </c>
      <c r="AO56" s="3">
        <f t="shared" si="14"/>
        <v>0</v>
      </c>
      <c r="AP56" s="3">
        <f t="shared" si="79"/>
        <v>3099</v>
      </c>
      <c r="AQ56" s="161">
        <v>74</v>
      </c>
      <c r="AR56" s="3">
        <f t="shared" si="15"/>
        <v>0</v>
      </c>
      <c r="AS56" s="3">
        <f t="shared" si="80"/>
        <v>3099</v>
      </c>
      <c r="AT56" s="160">
        <v>74</v>
      </c>
      <c r="AU56" s="3">
        <f t="shared" si="16"/>
        <v>0</v>
      </c>
      <c r="AV56" s="3">
        <f t="shared" si="81"/>
        <v>3099</v>
      </c>
      <c r="AW56" s="159">
        <v>74</v>
      </c>
      <c r="AX56" s="3">
        <f t="shared" si="17"/>
        <v>0</v>
      </c>
      <c r="AY56" s="3">
        <f t="shared" si="82"/>
        <v>3098</v>
      </c>
      <c r="AZ56" s="150">
        <v>74</v>
      </c>
      <c r="BA56" s="3">
        <f t="shared" si="18"/>
        <v>0</v>
      </c>
      <c r="BB56" s="3">
        <f t="shared" si="83"/>
        <v>3098</v>
      </c>
      <c r="BC56" s="149">
        <v>74</v>
      </c>
      <c r="BD56" s="3">
        <f t="shared" si="19"/>
        <v>-1</v>
      </c>
      <c r="BE56" s="3">
        <f t="shared" si="84"/>
        <v>3097</v>
      </c>
      <c r="BF56" s="147">
        <v>75</v>
      </c>
      <c r="BG56" s="3">
        <f t="shared" si="20"/>
        <v>0</v>
      </c>
      <c r="BH56" s="3">
        <f t="shared" si="85"/>
        <v>3097</v>
      </c>
      <c r="BI56" s="146">
        <v>75</v>
      </c>
      <c r="BJ56" s="3">
        <f t="shared" si="21"/>
        <v>0</v>
      </c>
      <c r="BK56" s="3">
        <f t="shared" si="86"/>
        <v>3097</v>
      </c>
      <c r="BL56" s="145">
        <v>75</v>
      </c>
      <c r="BM56" s="3">
        <f t="shared" si="22"/>
        <v>0</v>
      </c>
      <c r="BN56" s="3">
        <f t="shared" si="87"/>
        <v>3096</v>
      </c>
      <c r="BO56" s="144">
        <v>75</v>
      </c>
      <c r="BP56" s="3">
        <f t="shared" si="23"/>
        <v>0</v>
      </c>
      <c r="BQ56" s="79">
        <f t="shared" si="88"/>
        <v>3095</v>
      </c>
      <c r="BR56" s="142">
        <v>75</v>
      </c>
      <c r="BS56" s="3">
        <f t="shared" si="24"/>
        <v>1</v>
      </c>
      <c r="BT56" s="3">
        <f t="shared" si="89"/>
        <v>3093</v>
      </c>
      <c r="BU56" s="132">
        <v>74</v>
      </c>
      <c r="BV56" s="154">
        <f t="shared" si="25"/>
        <v>0</v>
      </c>
      <c r="BW56" s="57">
        <f t="shared" si="90"/>
        <v>3088</v>
      </c>
      <c r="BX56" s="129">
        <v>74</v>
      </c>
      <c r="BY56" s="52">
        <f t="shared" si="26"/>
        <v>0</v>
      </c>
      <c r="BZ56" s="57">
        <f t="shared" si="91"/>
        <v>3088</v>
      </c>
      <c r="CA56" s="128">
        <v>74</v>
      </c>
      <c r="CB56" s="57">
        <f t="shared" si="27"/>
        <v>0</v>
      </c>
      <c r="CC56" s="52">
        <f t="shared" si="135"/>
        <v>3088</v>
      </c>
      <c r="CD56" s="123">
        <v>74</v>
      </c>
      <c r="CE56" s="57">
        <f t="shared" si="29"/>
        <v>0</v>
      </c>
      <c r="CF56" s="57">
        <f t="shared" si="92"/>
        <v>3087</v>
      </c>
      <c r="CG56" s="122">
        <v>74</v>
      </c>
      <c r="CH56" s="52">
        <f t="shared" si="30"/>
        <v>2</v>
      </c>
      <c r="CI56" s="52">
        <f t="shared" si="93"/>
        <v>3075</v>
      </c>
      <c r="CJ56" s="119">
        <v>72</v>
      </c>
      <c r="CK56" s="57">
        <f t="shared" si="31"/>
        <v>0</v>
      </c>
      <c r="CL56" s="57">
        <f t="shared" si="94"/>
        <v>3067</v>
      </c>
      <c r="CM56" s="118">
        <v>72</v>
      </c>
      <c r="CN56" s="57">
        <f t="shared" si="32"/>
        <v>8</v>
      </c>
      <c r="CO56" s="57">
        <f t="shared" si="136"/>
        <v>3036</v>
      </c>
      <c r="CP56" s="117">
        <v>64</v>
      </c>
      <c r="CQ56" s="57">
        <f t="shared" si="34"/>
        <v>0</v>
      </c>
      <c r="CR56" s="57">
        <f t="shared" si="95"/>
        <v>3033</v>
      </c>
      <c r="CS56" s="116">
        <v>64</v>
      </c>
      <c r="CT56" s="52">
        <f t="shared" si="35"/>
        <v>0</v>
      </c>
      <c r="CU56" s="52">
        <f t="shared" si="96"/>
        <v>3029</v>
      </c>
      <c r="CV56" s="115">
        <v>64</v>
      </c>
      <c r="CW56" s="52">
        <f t="shared" si="36"/>
        <v>0</v>
      </c>
      <c r="CX56" s="57">
        <f t="shared" si="97"/>
        <v>3029</v>
      </c>
      <c r="CY56" s="114">
        <v>64</v>
      </c>
      <c r="CZ56" s="57">
        <f t="shared" si="37"/>
        <v>4</v>
      </c>
      <c r="DA56" s="52">
        <f t="shared" si="98"/>
        <v>3011</v>
      </c>
      <c r="DB56" s="113">
        <v>60</v>
      </c>
      <c r="DC56" s="52">
        <f t="shared" si="38"/>
        <v>16</v>
      </c>
      <c r="DD56" s="57">
        <f t="shared" si="99"/>
        <v>2940</v>
      </c>
      <c r="DE56" s="104">
        <v>44</v>
      </c>
      <c r="DF56" s="57">
        <f t="shared" si="39"/>
        <v>8</v>
      </c>
      <c r="DG56" s="57">
        <f t="shared" si="100"/>
        <v>2889</v>
      </c>
      <c r="DH56" s="97">
        <v>36</v>
      </c>
      <c r="DI56" s="57">
        <f t="shared" si="40"/>
        <v>5</v>
      </c>
      <c r="DJ56" s="52">
        <f t="shared" si="101"/>
        <v>2823</v>
      </c>
      <c r="DK56" s="96">
        <v>31</v>
      </c>
      <c r="DL56" s="52">
        <f t="shared" si="41"/>
        <v>11</v>
      </c>
      <c r="DM56" s="52">
        <f t="shared" si="102"/>
        <v>2758</v>
      </c>
      <c r="DN56" s="95">
        <v>20</v>
      </c>
      <c r="DO56" s="52">
        <f t="shared" si="42"/>
        <v>20</v>
      </c>
      <c r="DP56" s="52"/>
      <c r="DQ56" s="94"/>
      <c r="DR56" s="52"/>
      <c r="DS56" s="52"/>
      <c r="DT56" s="87"/>
      <c r="DU56" s="57"/>
      <c r="DV56" s="57"/>
      <c r="DW56" s="86"/>
      <c r="DX56" s="52"/>
      <c r="DY56" s="52"/>
      <c r="DZ56" s="85"/>
      <c r="EA56" s="52"/>
      <c r="EB56" s="52"/>
      <c r="EC56" s="84"/>
      <c r="ED56" s="57"/>
      <c r="EE56" s="57"/>
      <c r="EF56" s="81"/>
      <c r="EG56" s="52"/>
      <c r="EH56" s="57"/>
      <c r="EI56" s="2"/>
      <c r="EJ56" s="52"/>
      <c r="EK56" s="57"/>
      <c r="EL56" s="74"/>
      <c r="EM56" s="52"/>
      <c r="EN56" s="52"/>
      <c r="EO56" s="70"/>
      <c r="EP56" s="52"/>
      <c r="EQ56" s="57"/>
      <c r="ER56" s="67"/>
      <c r="ES56" s="57"/>
      <c r="ET56" s="57"/>
      <c r="EU56" s="64"/>
      <c r="EV56" s="64"/>
      <c r="EW56" s="57"/>
      <c r="EX56" s="63"/>
      <c r="EY56" s="63"/>
      <c r="EZ56" s="52"/>
      <c r="FA56" s="62"/>
      <c r="FB56" s="62"/>
      <c r="FC56" s="52"/>
      <c r="FD56" s="93"/>
      <c r="FE56" s="93"/>
      <c r="FF56" s="52"/>
      <c r="FH56" s="52"/>
      <c r="FI56" s="52"/>
      <c r="FJ56" s="46"/>
      <c r="FN56" s="13"/>
      <c r="FO56" s="13"/>
      <c r="FP56" s="52"/>
      <c r="FQ56" s="42"/>
      <c r="FR56" s="42"/>
      <c r="FV56" s="33"/>
      <c r="FW56" s="14"/>
      <c r="FX56" s="14"/>
      <c r="FY56" s="17"/>
      <c r="GH56">
        <v>2679</v>
      </c>
      <c r="GI56">
        <f t="shared" si="125"/>
        <v>10</v>
      </c>
      <c r="GK56" s="121">
        <f t="shared" si="130"/>
        <v>69.285714285714292</v>
      </c>
      <c r="GM56" s="3">
        <f t="shared" si="62"/>
        <v>1</v>
      </c>
      <c r="GS56" s="3">
        <f t="shared" si="63"/>
        <v>75</v>
      </c>
      <c r="GT56" s="3">
        <f t="shared" si="137"/>
        <v>3101</v>
      </c>
      <c r="GU56" s="3">
        <f t="shared" si="64"/>
        <v>75</v>
      </c>
      <c r="GV56" s="3">
        <f t="shared" si="127"/>
        <v>3101</v>
      </c>
      <c r="GW56" s="3">
        <f t="shared" si="65"/>
        <v>75</v>
      </c>
      <c r="GX56" s="3">
        <f t="shared" si="128"/>
        <v>3101</v>
      </c>
      <c r="GY56" s="3">
        <f t="shared" si="66"/>
        <v>75</v>
      </c>
      <c r="GZ56" s="3">
        <f t="shared" si="129"/>
        <v>3101</v>
      </c>
    </row>
    <row r="57" spans="2:208" ht="15.5" customHeight="1">
      <c r="B57" s="7">
        <v>43955</v>
      </c>
      <c r="C57" s="141">
        <f t="shared" si="67"/>
        <v>3168</v>
      </c>
      <c r="D57" s="138">
        <v>76</v>
      </c>
      <c r="E57" s="141">
        <f t="shared" si="68"/>
        <v>3184</v>
      </c>
      <c r="F57">
        <v>0</v>
      </c>
      <c r="G57" s="138">
        <v>83</v>
      </c>
      <c r="H57" s="148">
        <f t="shared" si="69"/>
        <v>3183</v>
      </c>
      <c r="I57">
        <v>0</v>
      </c>
      <c r="J57" s="148">
        <f t="shared" si="5"/>
        <v>84</v>
      </c>
      <c r="K57" s="148">
        <f t="shared" si="70"/>
        <v>3180</v>
      </c>
      <c r="L57" s="3">
        <f t="shared" si="132"/>
        <v>0</v>
      </c>
      <c r="M57">
        <v>82</v>
      </c>
      <c r="N57" s="136">
        <f t="shared" si="138"/>
        <v>1</v>
      </c>
      <c r="O57" s="52">
        <f t="shared" si="134"/>
        <v>3170</v>
      </c>
      <c r="P57">
        <v>82</v>
      </c>
      <c r="Q57" s="3">
        <f t="shared" si="133"/>
        <v>1</v>
      </c>
      <c r="R57" s="3">
        <f t="shared" si="71"/>
        <v>3185</v>
      </c>
      <c r="S57" s="172">
        <v>83</v>
      </c>
      <c r="T57" s="3">
        <f t="shared" si="7"/>
        <v>0</v>
      </c>
      <c r="U57" s="3">
        <f t="shared" si="72"/>
        <v>3185</v>
      </c>
      <c r="V57" s="173">
        <v>83</v>
      </c>
      <c r="W57" s="3">
        <f t="shared" si="8"/>
        <v>0</v>
      </c>
      <c r="X57" s="3">
        <f t="shared" si="73"/>
        <v>3184</v>
      </c>
      <c r="Y57" s="170">
        <v>83</v>
      </c>
      <c r="Z57" s="3">
        <f t="shared" si="9"/>
        <v>0</v>
      </c>
      <c r="AA57" s="3">
        <f t="shared" si="74"/>
        <v>3184</v>
      </c>
      <c r="AB57" s="171">
        <v>83</v>
      </c>
      <c r="AC57" s="3">
        <f t="shared" si="10"/>
        <v>0</v>
      </c>
      <c r="AD57" s="3">
        <f t="shared" si="75"/>
        <v>3184</v>
      </c>
      <c r="AE57" s="166">
        <v>83</v>
      </c>
      <c r="AF57" s="3">
        <f t="shared" si="11"/>
        <v>-1</v>
      </c>
      <c r="AG57" s="3">
        <f t="shared" si="76"/>
        <v>3183</v>
      </c>
      <c r="AH57" s="165">
        <v>84</v>
      </c>
      <c r="AI57" s="3">
        <f t="shared" si="12"/>
        <v>0</v>
      </c>
      <c r="AJ57" s="3">
        <f t="shared" si="77"/>
        <v>3183</v>
      </c>
      <c r="AK57" s="164">
        <v>84</v>
      </c>
      <c r="AL57" s="3">
        <f t="shared" si="13"/>
        <v>0</v>
      </c>
      <c r="AM57" s="3">
        <f t="shared" si="78"/>
        <v>3183</v>
      </c>
      <c r="AN57" s="162">
        <v>84</v>
      </c>
      <c r="AO57" s="3">
        <f t="shared" si="14"/>
        <v>0</v>
      </c>
      <c r="AP57" s="3">
        <f t="shared" si="79"/>
        <v>3183</v>
      </c>
      <c r="AQ57" s="161">
        <v>84</v>
      </c>
      <c r="AR57" s="3">
        <f t="shared" si="15"/>
        <v>0</v>
      </c>
      <c r="AS57" s="3">
        <f t="shared" si="80"/>
        <v>3183</v>
      </c>
      <c r="AT57" s="160">
        <v>84</v>
      </c>
      <c r="AU57" s="3">
        <f t="shared" si="16"/>
        <v>2</v>
      </c>
      <c r="AV57" s="3">
        <f t="shared" si="81"/>
        <v>3181</v>
      </c>
      <c r="AW57" s="159">
        <v>82</v>
      </c>
      <c r="AX57" s="3">
        <f t="shared" si="17"/>
        <v>0</v>
      </c>
      <c r="AY57" s="3">
        <f t="shared" si="82"/>
        <v>3180</v>
      </c>
      <c r="AZ57" s="150">
        <v>82</v>
      </c>
      <c r="BA57" s="3">
        <f t="shared" si="18"/>
        <v>0</v>
      </c>
      <c r="BB57" s="3">
        <f t="shared" si="83"/>
        <v>3180</v>
      </c>
      <c r="BC57" s="149">
        <v>82</v>
      </c>
      <c r="BD57" s="3">
        <f t="shared" si="19"/>
        <v>1</v>
      </c>
      <c r="BE57" s="3">
        <f t="shared" si="84"/>
        <v>3178</v>
      </c>
      <c r="BF57" s="147">
        <v>81</v>
      </c>
      <c r="BG57" s="3">
        <f t="shared" si="20"/>
        <v>0</v>
      </c>
      <c r="BH57" s="3">
        <f t="shared" si="85"/>
        <v>3178</v>
      </c>
      <c r="BI57" s="146">
        <v>81</v>
      </c>
      <c r="BJ57" s="3">
        <f t="shared" si="21"/>
        <v>0</v>
      </c>
      <c r="BK57" s="3">
        <f t="shared" si="86"/>
        <v>3178</v>
      </c>
      <c r="BL57" s="145">
        <v>81</v>
      </c>
      <c r="BM57" s="3">
        <f t="shared" si="22"/>
        <v>0</v>
      </c>
      <c r="BN57" s="3">
        <f t="shared" si="87"/>
        <v>3177</v>
      </c>
      <c r="BO57" s="144">
        <v>81</v>
      </c>
      <c r="BP57" s="3">
        <f t="shared" si="23"/>
        <v>0</v>
      </c>
      <c r="BQ57" s="79">
        <f t="shared" si="88"/>
        <v>3176</v>
      </c>
      <c r="BR57" s="142">
        <v>81</v>
      </c>
      <c r="BS57" s="3">
        <f t="shared" si="24"/>
        <v>0</v>
      </c>
      <c r="BT57" s="3">
        <f t="shared" si="89"/>
        <v>3174</v>
      </c>
      <c r="BU57" s="132">
        <v>81</v>
      </c>
      <c r="BV57" s="154">
        <f t="shared" si="25"/>
        <v>0</v>
      </c>
      <c r="BW57" s="57">
        <f t="shared" si="90"/>
        <v>3169</v>
      </c>
      <c r="BX57" s="129">
        <v>81</v>
      </c>
      <c r="BY57" s="52">
        <f t="shared" si="26"/>
        <v>1</v>
      </c>
      <c r="BZ57" s="57">
        <f t="shared" si="91"/>
        <v>3168</v>
      </c>
      <c r="CA57" s="128">
        <v>80</v>
      </c>
      <c r="CB57" s="57">
        <f t="shared" si="27"/>
        <v>0</v>
      </c>
      <c r="CC57" s="52">
        <f t="shared" si="135"/>
        <v>3168</v>
      </c>
      <c r="CD57" s="123">
        <v>80</v>
      </c>
      <c r="CE57" s="57">
        <f t="shared" si="29"/>
        <v>0</v>
      </c>
      <c r="CF57" s="57">
        <f t="shared" si="92"/>
        <v>3167</v>
      </c>
      <c r="CG57" s="122">
        <v>80</v>
      </c>
      <c r="CH57" s="52">
        <f t="shared" si="30"/>
        <v>2</v>
      </c>
      <c r="CI57" s="52">
        <f t="shared" si="93"/>
        <v>3153</v>
      </c>
      <c r="CJ57" s="119">
        <v>78</v>
      </c>
      <c r="CK57" s="57">
        <f t="shared" si="31"/>
        <v>1</v>
      </c>
      <c r="CL57" s="57">
        <f t="shared" si="94"/>
        <v>3144</v>
      </c>
      <c r="CM57" s="118">
        <v>77</v>
      </c>
      <c r="CN57" s="57">
        <f t="shared" si="32"/>
        <v>17</v>
      </c>
      <c r="CO57" s="57">
        <f t="shared" si="136"/>
        <v>3096</v>
      </c>
      <c r="CP57" s="117">
        <v>60</v>
      </c>
      <c r="CQ57" s="57">
        <f t="shared" si="34"/>
        <v>0</v>
      </c>
      <c r="CR57" s="57">
        <f t="shared" si="95"/>
        <v>3093</v>
      </c>
      <c r="CS57" s="116">
        <v>60</v>
      </c>
      <c r="CT57" s="52">
        <f t="shared" si="35"/>
        <v>0</v>
      </c>
      <c r="CU57" s="52">
        <f t="shared" si="96"/>
        <v>3089</v>
      </c>
      <c r="CV57" s="115">
        <v>60</v>
      </c>
      <c r="CW57" s="52">
        <f t="shared" si="36"/>
        <v>0</v>
      </c>
      <c r="CX57" s="57">
        <f t="shared" si="97"/>
        <v>3089</v>
      </c>
      <c r="CY57" s="114">
        <v>60</v>
      </c>
      <c r="CZ57" s="57">
        <f t="shared" si="37"/>
        <v>3</v>
      </c>
      <c r="DA57" s="52">
        <f t="shared" si="98"/>
        <v>3068</v>
      </c>
      <c r="DB57" s="113">
        <v>57</v>
      </c>
      <c r="DC57" s="52">
        <f t="shared" si="38"/>
        <v>21</v>
      </c>
      <c r="DD57" s="57">
        <f t="shared" si="99"/>
        <v>2976</v>
      </c>
      <c r="DE57" s="104">
        <v>36</v>
      </c>
      <c r="DF57" s="57">
        <f t="shared" si="39"/>
        <v>8</v>
      </c>
      <c r="DG57" s="57">
        <f t="shared" si="100"/>
        <v>2917</v>
      </c>
      <c r="DH57" s="97">
        <v>28</v>
      </c>
      <c r="DI57" s="57">
        <f t="shared" si="40"/>
        <v>9</v>
      </c>
      <c r="DJ57" s="52">
        <f t="shared" si="101"/>
        <v>2842</v>
      </c>
      <c r="DK57" s="96">
        <v>19</v>
      </c>
      <c r="DL57" s="52">
        <f t="shared" si="41"/>
        <v>16</v>
      </c>
      <c r="DM57" s="52">
        <f t="shared" si="102"/>
        <v>2761</v>
      </c>
      <c r="DN57" s="95">
        <v>3</v>
      </c>
      <c r="DO57" s="52">
        <f t="shared" si="42"/>
        <v>3</v>
      </c>
      <c r="DP57" s="52"/>
      <c r="DR57" s="52"/>
      <c r="DS57" s="52"/>
      <c r="DU57" s="57"/>
      <c r="DV57" s="57"/>
      <c r="DW57" s="86"/>
      <c r="DX57" s="52"/>
      <c r="DY57" s="52"/>
      <c r="DZ57" s="85"/>
      <c r="EA57" s="52"/>
      <c r="EB57" s="52"/>
      <c r="EC57" s="84"/>
      <c r="ED57" s="57"/>
      <c r="EE57" s="57"/>
      <c r="EF57" s="81"/>
      <c r="EG57" s="52"/>
      <c r="EH57" s="57"/>
      <c r="EI57" s="2"/>
      <c r="EJ57" s="52"/>
      <c r="EK57" s="57"/>
      <c r="EL57" s="74"/>
      <c r="EM57" s="52"/>
      <c r="EN57" s="52"/>
      <c r="EO57" s="70"/>
      <c r="EP57" s="52"/>
      <c r="EQ57" s="57"/>
      <c r="ER57" s="67"/>
      <c r="ES57" s="57"/>
      <c r="ET57" s="57"/>
      <c r="EU57" s="64"/>
      <c r="EV57" s="64"/>
      <c r="EW57" s="57"/>
      <c r="EX57" s="63"/>
      <c r="EY57" s="63"/>
      <c r="EZ57" s="52"/>
      <c r="FA57" s="62"/>
      <c r="FB57" s="62"/>
      <c r="FC57" s="52"/>
      <c r="FD57" s="83"/>
      <c r="FE57" s="83"/>
      <c r="FF57" s="52"/>
      <c r="FH57" s="52"/>
      <c r="FI57" s="52"/>
      <c r="FJ57" s="46"/>
      <c r="FN57" s="13"/>
      <c r="FO57" s="13"/>
      <c r="FP57" s="52"/>
      <c r="FQ57" s="42"/>
      <c r="FR57" s="42"/>
      <c r="FV57" s="33"/>
      <c r="FW57" s="14"/>
      <c r="FX57" s="14"/>
      <c r="FY57" s="17"/>
      <c r="GH57">
        <v>2769</v>
      </c>
      <c r="GI57">
        <f t="shared" si="125"/>
        <v>90</v>
      </c>
      <c r="GK57" s="121">
        <f t="shared" si="130"/>
        <v>70.714285714285708</v>
      </c>
      <c r="GM57" s="3">
        <f t="shared" si="62"/>
        <v>-1</v>
      </c>
      <c r="GS57" s="3">
        <f t="shared" si="63"/>
        <v>83</v>
      </c>
      <c r="GT57" s="3">
        <f t="shared" si="137"/>
        <v>3184</v>
      </c>
      <c r="GU57" s="3">
        <f t="shared" si="64"/>
        <v>83</v>
      </c>
      <c r="GV57" s="3">
        <f t="shared" si="127"/>
        <v>3184</v>
      </c>
      <c r="GW57" s="3">
        <f t="shared" si="65"/>
        <v>83</v>
      </c>
      <c r="GX57" s="3">
        <f t="shared" si="128"/>
        <v>3184</v>
      </c>
      <c r="GY57" s="3">
        <f t="shared" si="66"/>
        <v>83</v>
      </c>
      <c r="GZ57" s="3">
        <f t="shared" si="129"/>
        <v>3184</v>
      </c>
    </row>
    <row r="58" spans="2:208" ht="15.5" customHeight="1">
      <c r="B58" s="7">
        <v>43956</v>
      </c>
      <c r="C58" s="141">
        <f t="shared" si="67"/>
        <v>3228</v>
      </c>
      <c r="D58" s="138">
        <v>60</v>
      </c>
      <c r="E58" s="141">
        <f t="shared" si="68"/>
        <v>3255</v>
      </c>
      <c r="F58">
        <v>0</v>
      </c>
      <c r="G58" s="138">
        <v>71</v>
      </c>
      <c r="H58" s="148">
        <f t="shared" si="69"/>
        <v>3254</v>
      </c>
      <c r="I58">
        <v>0</v>
      </c>
      <c r="J58" s="148">
        <f t="shared" si="5"/>
        <v>71</v>
      </c>
      <c r="K58" s="148">
        <f t="shared" si="70"/>
        <v>3249</v>
      </c>
      <c r="L58" s="3">
        <f t="shared" si="132"/>
        <v>0</v>
      </c>
      <c r="M58">
        <v>69</v>
      </c>
      <c r="N58" s="136">
        <f t="shared" si="138"/>
        <v>2</v>
      </c>
      <c r="O58" s="52">
        <f t="shared" si="134"/>
        <v>3238</v>
      </c>
      <c r="P58">
        <v>68</v>
      </c>
      <c r="Q58" s="3">
        <f t="shared" si="133"/>
        <v>2</v>
      </c>
      <c r="R58" s="3">
        <f t="shared" si="71"/>
        <v>3257</v>
      </c>
      <c r="S58" s="172">
        <v>72</v>
      </c>
      <c r="T58" s="3">
        <f t="shared" si="7"/>
        <v>0</v>
      </c>
      <c r="U58" s="3">
        <f t="shared" si="72"/>
        <v>3257</v>
      </c>
      <c r="V58" s="173">
        <v>72</v>
      </c>
      <c r="W58" s="3">
        <f t="shared" si="8"/>
        <v>1</v>
      </c>
      <c r="X58" s="3">
        <f t="shared" si="73"/>
        <v>3255</v>
      </c>
      <c r="Y58" s="170">
        <v>71</v>
      </c>
      <c r="Z58" s="3">
        <f t="shared" si="9"/>
        <v>0</v>
      </c>
      <c r="AA58" s="3">
        <f t="shared" si="74"/>
        <v>3255</v>
      </c>
      <c r="AB58" s="171">
        <v>71</v>
      </c>
      <c r="AC58" s="3">
        <f t="shared" si="10"/>
        <v>0</v>
      </c>
      <c r="AD58" s="3">
        <f t="shared" si="75"/>
        <v>3255</v>
      </c>
      <c r="AE58" s="166">
        <v>71</v>
      </c>
      <c r="AF58" s="3">
        <f t="shared" si="11"/>
        <v>0</v>
      </c>
      <c r="AG58" s="3">
        <f t="shared" si="76"/>
        <v>3254</v>
      </c>
      <c r="AH58" s="165">
        <v>71</v>
      </c>
      <c r="AI58" s="3">
        <f t="shared" si="12"/>
        <v>0</v>
      </c>
      <c r="AJ58" s="3">
        <f t="shared" si="77"/>
        <v>3254</v>
      </c>
      <c r="AK58" s="164">
        <v>71</v>
      </c>
      <c r="AL58" s="3">
        <f t="shared" si="13"/>
        <v>0</v>
      </c>
      <c r="AM58" s="3">
        <f t="shared" si="78"/>
        <v>3254</v>
      </c>
      <c r="AN58" s="162">
        <v>71</v>
      </c>
      <c r="AO58" s="3">
        <f t="shared" si="14"/>
        <v>0</v>
      </c>
      <c r="AP58" s="3">
        <f t="shared" si="79"/>
        <v>3254</v>
      </c>
      <c r="AQ58" s="161">
        <v>71</v>
      </c>
      <c r="AR58" s="3">
        <f t="shared" si="15"/>
        <v>0</v>
      </c>
      <c r="AS58" s="3">
        <f t="shared" si="80"/>
        <v>3254</v>
      </c>
      <c r="AT58" s="160">
        <v>71</v>
      </c>
      <c r="AU58" s="3">
        <f t="shared" si="16"/>
        <v>0</v>
      </c>
      <c r="AV58" s="3">
        <f t="shared" si="81"/>
        <v>3252</v>
      </c>
      <c r="AW58" s="159">
        <v>71</v>
      </c>
      <c r="AX58" s="3">
        <f t="shared" si="17"/>
        <v>1</v>
      </c>
      <c r="AY58" s="3">
        <f t="shared" si="82"/>
        <v>3250</v>
      </c>
      <c r="AZ58" s="150">
        <v>70</v>
      </c>
      <c r="BA58" s="3">
        <f t="shared" si="18"/>
        <v>1</v>
      </c>
      <c r="BB58" s="3">
        <f t="shared" si="83"/>
        <v>3249</v>
      </c>
      <c r="BC58" s="149">
        <v>69</v>
      </c>
      <c r="BD58" s="3">
        <f t="shared" si="19"/>
        <v>0</v>
      </c>
      <c r="BE58" s="3">
        <f t="shared" si="84"/>
        <v>3247</v>
      </c>
      <c r="BF58" s="147">
        <v>69</v>
      </c>
      <c r="BG58" s="3">
        <f t="shared" si="20"/>
        <v>0</v>
      </c>
      <c r="BH58" s="3">
        <f t="shared" si="85"/>
        <v>3247</v>
      </c>
      <c r="BI58" s="146">
        <v>69</v>
      </c>
      <c r="BJ58" s="3">
        <f t="shared" si="21"/>
        <v>0</v>
      </c>
      <c r="BK58" s="3">
        <f t="shared" si="86"/>
        <v>3247</v>
      </c>
      <c r="BL58" s="145">
        <v>69</v>
      </c>
      <c r="BM58" s="3">
        <f t="shared" si="22"/>
        <v>0</v>
      </c>
      <c r="BN58" s="3">
        <f t="shared" si="87"/>
        <v>3246</v>
      </c>
      <c r="BO58" s="144">
        <v>69</v>
      </c>
      <c r="BP58" s="3">
        <f t="shared" si="23"/>
        <v>1</v>
      </c>
      <c r="BQ58" s="79">
        <f t="shared" si="88"/>
        <v>3244</v>
      </c>
      <c r="BR58" s="142">
        <v>68</v>
      </c>
      <c r="BS58" s="3">
        <f t="shared" si="24"/>
        <v>2</v>
      </c>
      <c r="BT58" s="3">
        <f t="shared" si="89"/>
        <v>3240</v>
      </c>
      <c r="BU58" s="132">
        <v>66</v>
      </c>
      <c r="BV58" s="154">
        <f t="shared" si="25"/>
        <v>0</v>
      </c>
      <c r="BW58" s="57">
        <f t="shared" si="90"/>
        <v>3235</v>
      </c>
      <c r="BX58" s="129">
        <v>66</v>
      </c>
      <c r="BY58" s="52">
        <f t="shared" si="26"/>
        <v>0</v>
      </c>
      <c r="BZ58" s="57">
        <f t="shared" si="91"/>
        <v>3234</v>
      </c>
      <c r="CA58" s="128">
        <v>66</v>
      </c>
      <c r="CB58" s="57">
        <f t="shared" si="27"/>
        <v>0</v>
      </c>
      <c r="CC58" s="52">
        <f t="shared" si="135"/>
        <v>3234</v>
      </c>
      <c r="CD58" s="123">
        <v>66</v>
      </c>
      <c r="CE58" s="57">
        <f t="shared" si="29"/>
        <v>0</v>
      </c>
      <c r="CF58" s="57">
        <f t="shared" si="92"/>
        <v>3233</v>
      </c>
      <c r="CG58" s="122">
        <v>66</v>
      </c>
      <c r="CH58" s="52">
        <f t="shared" si="30"/>
        <v>4</v>
      </c>
      <c r="CI58" s="52">
        <f t="shared" si="93"/>
        <v>3215</v>
      </c>
      <c r="CJ58" s="119">
        <v>62</v>
      </c>
      <c r="CK58" s="57">
        <f t="shared" si="31"/>
        <v>3</v>
      </c>
      <c r="CL58" s="57">
        <f t="shared" si="94"/>
        <v>3203</v>
      </c>
      <c r="CM58" s="118">
        <v>59</v>
      </c>
      <c r="CN58" s="57">
        <f t="shared" si="32"/>
        <v>14</v>
      </c>
      <c r="CO58" s="57">
        <f t="shared" si="136"/>
        <v>3141</v>
      </c>
      <c r="CP58" s="117">
        <v>45</v>
      </c>
      <c r="CQ58" s="57">
        <f t="shared" si="34"/>
        <v>3</v>
      </c>
      <c r="CR58" s="57">
        <f t="shared" si="95"/>
        <v>3135</v>
      </c>
      <c r="CS58" s="116">
        <v>42</v>
      </c>
      <c r="CT58" s="52">
        <f t="shared" si="35"/>
        <v>0</v>
      </c>
      <c r="CU58" s="52">
        <f t="shared" si="96"/>
        <v>3131</v>
      </c>
      <c r="CV58" s="115">
        <v>42</v>
      </c>
      <c r="CW58" s="52">
        <f t="shared" si="36"/>
        <v>0</v>
      </c>
      <c r="CX58" s="57">
        <f t="shared" si="97"/>
        <v>3131</v>
      </c>
      <c r="CY58" s="114">
        <v>42</v>
      </c>
      <c r="CZ58" s="57">
        <f t="shared" si="37"/>
        <v>5</v>
      </c>
      <c r="DA58" s="52">
        <f t="shared" si="98"/>
        <v>3105</v>
      </c>
      <c r="DB58" s="113">
        <v>37</v>
      </c>
      <c r="DC58" s="52">
        <f t="shared" si="38"/>
        <v>5</v>
      </c>
      <c r="DD58" s="57">
        <f t="shared" si="99"/>
        <v>3008</v>
      </c>
      <c r="DE58" s="104">
        <v>32</v>
      </c>
      <c r="DF58" s="57">
        <f t="shared" si="39"/>
        <v>14</v>
      </c>
      <c r="DG58" s="57">
        <f t="shared" si="100"/>
        <v>2935</v>
      </c>
      <c r="DH58" s="97">
        <v>18</v>
      </c>
      <c r="DI58" s="57">
        <f t="shared" si="40"/>
        <v>14</v>
      </c>
      <c r="DJ58" s="52">
        <f t="shared" si="101"/>
        <v>2846</v>
      </c>
      <c r="DK58" s="96">
        <v>4</v>
      </c>
      <c r="DL58" s="52">
        <f t="shared" si="41"/>
        <v>4</v>
      </c>
      <c r="DM58" s="52"/>
      <c r="DN58" s="95"/>
      <c r="DO58" s="52"/>
      <c r="DP58" s="52"/>
      <c r="DR58" s="52"/>
      <c r="DS58" s="52"/>
      <c r="DU58" s="57"/>
      <c r="DV58" s="57"/>
      <c r="DW58" s="86"/>
      <c r="DX58" s="52"/>
      <c r="DY58" s="52"/>
      <c r="DZ58" s="85"/>
      <c r="EA58" s="52"/>
      <c r="EB58" s="52"/>
      <c r="EC58" s="84"/>
      <c r="ED58" s="57"/>
      <c r="EE58" s="57"/>
      <c r="EF58" s="81"/>
      <c r="EG58" s="52"/>
      <c r="EH58" s="57"/>
      <c r="EI58" s="2"/>
      <c r="EJ58" s="52"/>
      <c r="EK58" s="57"/>
      <c r="EL58" s="74"/>
      <c r="EM58" s="52"/>
      <c r="EN58" s="52"/>
      <c r="EO58" s="70"/>
      <c r="EP58" s="52"/>
      <c r="EQ58" s="57"/>
      <c r="ER58" s="67"/>
      <c r="ES58" s="57"/>
      <c r="ET58" s="57"/>
      <c r="EU58" s="64"/>
      <c r="EV58" s="64"/>
      <c r="EW58" s="57"/>
      <c r="EX58" s="63"/>
      <c r="EY58" s="63"/>
      <c r="EZ58" s="52"/>
      <c r="FA58" s="62"/>
      <c r="FB58" s="62"/>
      <c r="FC58" s="52"/>
      <c r="FD58" s="93"/>
      <c r="FE58" s="93"/>
      <c r="FF58" s="52"/>
      <c r="FH58" s="52"/>
      <c r="FI58" s="52"/>
      <c r="FJ58" s="46"/>
      <c r="FN58" s="13"/>
      <c r="FO58" s="13"/>
      <c r="FP58" s="52"/>
      <c r="FQ58" s="42"/>
      <c r="FR58" s="42"/>
      <c r="FV58" s="33"/>
      <c r="FW58" s="14"/>
      <c r="FX58" s="14"/>
      <c r="FY58" s="17"/>
      <c r="GH58">
        <v>2854</v>
      </c>
      <c r="GI58">
        <f t="shared" si="125"/>
        <v>85</v>
      </c>
      <c r="GK58" s="121">
        <f t="shared" si="130"/>
        <v>71.285714285714292</v>
      </c>
      <c r="GM58" s="3">
        <f t="shared" si="62"/>
        <v>0</v>
      </c>
      <c r="GS58" s="3">
        <f t="shared" si="63"/>
        <v>71</v>
      </c>
      <c r="GT58" s="3">
        <f t="shared" si="137"/>
        <v>3255</v>
      </c>
      <c r="GU58" s="3">
        <f t="shared" si="64"/>
        <v>71</v>
      </c>
      <c r="GV58" s="3">
        <f t="shared" si="127"/>
        <v>3255</v>
      </c>
      <c r="GW58" s="3">
        <f t="shared" si="65"/>
        <v>71</v>
      </c>
      <c r="GX58" s="3">
        <f t="shared" si="128"/>
        <v>3255</v>
      </c>
      <c r="GY58" s="3">
        <f t="shared" si="66"/>
        <v>71</v>
      </c>
      <c r="GZ58" s="3">
        <f t="shared" si="129"/>
        <v>3255</v>
      </c>
    </row>
    <row r="59" spans="2:208" ht="15.5" customHeight="1">
      <c r="B59" s="7">
        <v>43957</v>
      </c>
      <c r="C59" s="141">
        <f t="shared" si="67"/>
        <v>3294</v>
      </c>
      <c r="D59" s="138">
        <v>66</v>
      </c>
      <c r="E59" s="141">
        <f t="shared" si="68"/>
        <v>3328</v>
      </c>
      <c r="F59">
        <v>0</v>
      </c>
      <c r="G59" s="138">
        <v>73</v>
      </c>
      <c r="H59" s="148">
        <f t="shared" si="69"/>
        <v>3327</v>
      </c>
      <c r="I59">
        <v>0</v>
      </c>
      <c r="J59" s="148">
        <f t="shared" si="5"/>
        <v>73</v>
      </c>
      <c r="K59" s="148">
        <f t="shared" si="70"/>
        <v>3322</v>
      </c>
      <c r="L59" s="3">
        <f t="shared" si="132"/>
        <v>0</v>
      </c>
      <c r="M59">
        <v>73</v>
      </c>
      <c r="N59" s="136">
        <f t="shared" si="138"/>
        <v>2</v>
      </c>
      <c r="O59" s="52">
        <f t="shared" si="134"/>
        <v>3312</v>
      </c>
      <c r="P59">
        <v>74</v>
      </c>
      <c r="Q59" s="3">
        <f t="shared" si="133"/>
        <v>2</v>
      </c>
      <c r="R59" s="3">
        <f t="shared" si="71"/>
        <v>3330</v>
      </c>
      <c r="S59" s="172">
        <v>73</v>
      </c>
      <c r="T59" s="3">
        <f t="shared" si="7"/>
        <v>0</v>
      </c>
      <c r="U59" s="3">
        <f t="shared" si="72"/>
        <v>3330</v>
      </c>
      <c r="V59" s="173">
        <v>73</v>
      </c>
      <c r="W59" s="3">
        <f t="shared" si="8"/>
        <v>0</v>
      </c>
      <c r="X59" s="3">
        <f t="shared" si="73"/>
        <v>3328</v>
      </c>
      <c r="Y59" s="170">
        <v>73</v>
      </c>
      <c r="Z59" s="3">
        <f t="shared" si="9"/>
        <v>0</v>
      </c>
      <c r="AA59" s="3">
        <f t="shared" si="74"/>
        <v>3328</v>
      </c>
      <c r="AB59" s="171">
        <v>73</v>
      </c>
      <c r="AC59" s="3">
        <f t="shared" si="10"/>
        <v>0</v>
      </c>
      <c r="AD59" s="3">
        <f t="shared" si="75"/>
        <v>3328</v>
      </c>
      <c r="AE59" s="166">
        <v>73</v>
      </c>
      <c r="AF59" s="3">
        <f t="shared" si="11"/>
        <v>0</v>
      </c>
      <c r="AG59" s="3">
        <f t="shared" si="76"/>
        <v>3327</v>
      </c>
      <c r="AH59" s="165">
        <v>73</v>
      </c>
      <c r="AI59" s="3">
        <f t="shared" si="12"/>
        <v>0</v>
      </c>
      <c r="AJ59" s="3">
        <f t="shared" si="77"/>
        <v>3327</v>
      </c>
      <c r="AK59" s="164">
        <v>73</v>
      </c>
      <c r="AL59" s="3">
        <f t="shared" si="13"/>
        <v>0</v>
      </c>
      <c r="AM59" s="3">
        <f t="shared" si="78"/>
        <v>3327</v>
      </c>
      <c r="AN59" s="162">
        <v>73</v>
      </c>
      <c r="AO59" s="3">
        <f t="shared" si="14"/>
        <v>0</v>
      </c>
      <c r="AP59" s="3">
        <f t="shared" si="79"/>
        <v>3327</v>
      </c>
      <c r="AQ59" s="161">
        <v>73</v>
      </c>
      <c r="AR59" s="3">
        <f t="shared" si="15"/>
        <v>0</v>
      </c>
      <c r="AS59" s="3">
        <f t="shared" si="80"/>
        <v>3327</v>
      </c>
      <c r="AT59" s="160">
        <v>73</v>
      </c>
      <c r="AU59" s="3">
        <f t="shared" si="16"/>
        <v>0</v>
      </c>
      <c r="AV59" s="3">
        <f t="shared" si="81"/>
        <v>3325</v>
      </c>
      <c r="AW59" s="159">
        <v>73</v>
      </c>
      <c r="AX59" s="3">
        <f t="shared" si="17"/>
        <v>0</v>
      </c>
      <c r="AY59" s="3">
        <f t="shared" si="82"/>
        <v>3323</v>
      </c>
      <c r="AZ59" s="150">
        <v>73</v>
      </c>
      <c r="BA59" s="3">
        <f t="shared" si="18"/>
        <v>0</v>
      </c>
      <c r="BB59" s="3">
        <f t="shared" si="83"/>
        <v>3322</v>
      </c>
      <c r="BC59" s="149">
        <v>73</v>
      </c>
      <c r="BD59" s="3">
        <f t="shared" si="19"/>
        <v>0</v>
      </c>
      <c r="BE59" s="3">
        <f t="shared" si="84"/>
        <v>3320</v>
      </c>
      <c r="BF59" s="147">
        <v>73</v>
      </c>
      <c r="BG59" s="3">
        <f t="shared" si="20"/>
        <v>0</v>
      </c>
      <c r="BH59" s="3">
        <f t="shared" si="85"/>
        <v>3320</v>
      </c>
      <c r="BI59" s="146">
        <v>73</v>
      </c>
      <c r="BJ59" s="3">
        <f t="shared" si="21"/>
        <v>0</v>
      </c>
      <c r="BK59" s="3">
        <f t="shared" si="86"/>
        <v>3320</v>
      </c>
      <c r="BL59" s="145">
        <v>73</v>
      </c>
      <c r="BM59" s="3">
        <f t="shared" si="22"/>
        <v>0</v>
      </c>
      <c r="BN59" s="3">
        <f t="shared" si="87"/>
        <v>3319</v>
      </c>
      <c r="BO59" s="144">
        <v>73</v>
      </c>
      <c r="BP59" s="3">
        <f t="shared" si="23"/>
        <v>0</v>
      </c>
      <c r="BQ59" s="79">
        <f t="shared" si="88"/>
        <v>3317</v>
      </c>
      <c r="BR59" s="142">
        <v>73</v>
      </c>
      <c r="BS59" s="3">
        <f t="shared" si="24"/>
        <v>1</v>
      </c>
      <c r="BT59" s="3">
        <f t="shared" si="89"/>
        <v>3312</v>
      </c>
      <c r="BU59" s="132">
        <v>72</v>
      </c>
      <c r="BV59" s="154">
        <f t="shared" si="25"/>
        <v>0</v>
      </c>
      <c r="BW59" s="57">
        <f t="shared" si="90"/>
        <v>3307</v>
      </c>
      <c r="BX59" s="129">
        <v>72</v>
      </c>
      <c r="BY59" s="52">
        <f t="shared" si="26"/>
        <v>0</v>
      </c>
      <c r="BZ59" s="57">
        <f t="shared" si="91"/>
        <v>3306</v>
      </c>
      <c r="CA59" s="128">
        <v>72</v>
      </c>
      <c r="CB59" s="57">
        <f t="shared" si="27"/>
        <v>0</v>
      </c>
      <c r="CC59" s="52">
        <f t="shared" si="135"/>
        <v>3306</v>
      </c>
      <c r="CD59" s="123">
        <v>72</v>
      </c>
      <c r="CE59" s="57">
        <f t="shared" si="29"/>
        <v>0</v>
      </c>
      <c r="CF59" s="57">
        <f t="shared" si="92"/>
        <v>3305</v>
      </c>
      <c r="CG59" s="122">
        <v>72</v>
      </c>
      <c r="CH59" s="52">
        <f t="shared" si="30"/>
        <v>4</v>
      </c>
      <c r="CI59" s="52">
        <f t="shared" si="93"/>
        <v>3283</v>
      </c>
      <c r="CJ59" s="119">
        <v>68</v>
      </c>
      <c r="CK59" s="57">
        <f t="shared" si="31"/>
        <v>4</v>
      </c>
      <c r="CL59" s="57">
        <f t="shared" si="94"/>
        <v>3267</v>
      </c>
      <c r="CM59" s="118">
        <v>64</v>
      </c>
      <c r="CN59" s="57">
        <f t="shared" si="32"/>
        <v>22</v>
      </c>
      <c r="CO59" s="57">
        <f t="shared" si="136"/>
        <v>3183</v>
      </c>
      <c r="CP59" s="117">
        <v>42</v>
      </c>
      <c r="CQ59" s="57">
        <f t="shared" si="34"/>
        <v>4</v>
      </c>
      <c r="CR59" s="57">
        <f t="shared" si="95"/>
        <v>3173</v>
      </c>
      <c r="CS59" s="116">
        <v>38</v>
      </c>
      <c r="CT59" s="52">
        <f t="shared" si="35"/>
        <v>0</v>
      </c>
      <c r="CU59" s="52">
        <f t="shared" si="96"/>
        <v>3169</v>
      </c>
      <c r="CV59" s="115">
        <v>38</v>
      </c>
      <c r="CW59" s="52">
        <f t="shared" si="36"/>
        <v>0</v>
      </c>
      <c r="CX59" s="57">
        <f t="shared" si="97"/>
        <v>3169</v>
      </c>
      <c r="CY59" s="114">
        <v>38</v>
      </c>
      <c r="CZ59" s="57">
        <f t="shared" si="37"/>
        <v>6</v>
      </c>
      <c r="DA59" s="52">
        <f t="shared" si="98"/>
        <v>3137</v>
      </c>
      <c r="DB59" s="113">
        <v>32</v>
      </c>
      <c r="DC59" s="52">
        <f t="shared" si="38"/>
        <v>11</v>
      </c>
      <c r="DD59" s="57">
        <f t="shared" si="99"/>
        <v>3029</v>
      </c>
      <c r="DE59" s="104">
        <v>21</v>
      </c>
      <c r="DF59" s="57">
        <f t="shared" si="39"/>
        <v>20</v>
      </c>
      <c r="DG59" s="57">
        <f t="shared" si="100"/>
        <v>2936</v>
      </c>
      <c r="DH59" s="97">
        <v>1</v>
      </c>
      <c r="DI59" s="57">
        <f t="shared" si="40"/>
        <v>1</v>
      </c>
      <c r="DJ59" s="52"/>
      <c r="DK59" s="96"/>
      <c r="DL59" s="52"/>
      <c r="DM59" s="52"/>
      <c r="DN59" s="95"/>
      <c r="DO59" s="52"/>
      <c r="DP59" s="52"/>
      <c r="DR59" s="52"/>
      <c r="DS59" s="52"/>
      <c r="DU59" s="57"/>
      <c r="DV59" s="57"/>
      <c r="DW59" s="86"/>
      <c r="DX59" s="52"/>
      <c r="DY59" s="52"/>
      <c r="DZ59" s="85"/>
      <c r="EA59" s="52"/>
      <c r="EB59" s="52"/>
      <c r="EC59" s="84"/>
      <c r="ED59" s="57"/>
      <c r="EE59" s="57"/>
      <c r="EF59" s="81"/>
      <c r="EG59" s="52"/>
      <c r="EH59" s="57"/>
      <c r="EI59" s="2"/>
      <c r="EJ59" s="52"/>
      <c r="EK59" s="57"/>
      <c r="EL59" s="74"/>
      <c r="EM59" s="52"/>
      <c r="EN59" s="52"/>
      <c r="EO59" s="70"/>
      <c r="EP59" s="52"/>
      <c r="EQ59" s="57"/>
      <c r="ER59" s="67"/>
      <c r="ES59" s="57"/>
      <c r="ET59" s="57"/>
      <c r="EU59" s="64"/>
      <c r="EV59" s="64"/>
      <c r="EW59" s="57"/>
      <c r="EX59" s="63"/>
      <c r="EY59" s="63"/>
      <c r="EZ59" s="52"/>
      <c r="FA59" s="62"/>
      <c r="FB59" s="62"/>
      <c r="FC59" s="52"/>
      <c r="FD59" s="93"/>
      <c r="FE59" s="93"/>
      <c r="FF59" s="52"/>
      <c r="FH59" s="52"/>
      <c r="FI59" s="52"/>
      <c r="FJ59" s="46"/>
      <c r="FN59" s="13"/>
      <c r="FO59" s="13"/>
      <c r="FP59" s="52"/>
      <c r="FQ59" s="42"/>
      <c r="FR59" s="42"/>
      <c r="FV59" s="33"/>
      <c r="FW59" s="14"/>
      <c r="FX59" s="14"/>
      <c r="FY59" s="17"/>
      <c r="GH59">
        <v>2941</v>
      </c>
      <c r="GI59">
        <f t="shared" si="125"/>
        <v>87</v>
      </c>
      <c r="GK59" s="121">
        <f t="shared" si="130"/>
        <v>68.428571428571431</v>
      </c>
      <c r="GM59" s="3">
        <f t="shared" si="62"/>
        <v>0</v>
      </c>
      <c r="GS59" s="3">
        <f t="shared" si="63"/>
        <v>73</v>
      </c>
      <c r="GT59" s="3">
        <f t="shared" si="137"/>
        <v>3328</v>
      </c>
      <c r="GU59" s="3">
        <f t="shared" si="64"/>
        <v>73</v>
      </c>
      <c r="GV59" s="3">
        <f t="shared" si="127"/>
        <v>3328</v>
      </c>
      <c r="GW59" s="3">
        <f t="shared" si="65"/>
        <v>73</v>
      </c>
      <c r="GX59" s="3">
        <f t="shared" si="128"/>
        <v>3328</v>
      </c>
      <c r="GY59" s="3">
        <f t="shared" si="66"/>
        <v>73</v>
      </c>
      <c r="GZ59" s="3">
        <f t="shared" si="129"/>
        <v>3328</v>
      </c>
    </row>
    <row r="60" spans="2:208" ht="15.5" customHeight="1">
      <c r="B60" s="7">
        <v>43958</v>
      </c>
      <c r="C60" s="141">
        <f t="shared" si="67"/>
        <v>3359</v>
      </c>
      <c r="D60" s="138">
        <v>65</v>
      </c>
      <c r="E60" s="141">
        <f t="shared" si="68"/>
        <v>3408</v>
      </c>
      <c r="F60">
        <v>0</v>
      </c>
      <c r="G60" s="138">
        <v>80</v>
      </c>
      <c r="H60" s="148">
        <f t="shared" si="69"/>
        <v>3407</v>
      </c>
      <c r="I60">
        <v>0</v>
      </c>
      <c r="J60" s="148">
        <f t="shared" si="5"/>
        <v>80</v>
      </c>
      <c r="K60" s="148">
        <f t="shared" si="70"/>
        <v>3402</v>
      </c>
      <c r="L60" s="3">
        <f t="shared" si="132"/>
        <v>0</v>
      </c>
      <c r="M60">
        <v>80</v>
      </c>
      <c r="N60" s="136">
        <f t="shared" si="138"/>
        <v>1</v>
      </c>
      <c r="O60" s="52">
        <f t="shared" si="134"/>
        <v>3390</v>
      </c>
      <c r="P60">
        <v>78</v>
      </c>
      <c r="Q60" s="3">
        <f t="shared" si="133"/>
        <v>3</v>
      </c>
      <c r="R60" s="3">
        <f t="shared" si="71"/>
        <v>3410</v>
      </c>
      <c r="S60" s="172">
        <v>80</v>
      </c>
      <c r="T60" s="3">
        <f t="shared" si="7"/>
        <v>0</v>
      </c>
      <c r="U60" s="3">
        <f t="shared" si="72"/>
        <v>3410</v>
      </c>
      <c r="V60" s="173">
        <v>80</v>
      </c>
      <c r="W60" s="3">
        <f t="shared" si="8"/>
        <v>0</v>
      </c>
      <c r="X60" s="3">
        <f t="shared" si="73"/>
        <v>3408</v>
      </c>
      <c r="Y60" s="170">
        <v>80</v>
      </c>
      <c r="Z60" s="3">
        <f t="shared" si="9"/>
        <v>0</v>
      </c>
      <c r="AA60" s="3">
        <f t="shared" si="74"/>
        <v>3408</v>
      </c>
      <c r="AB60" s="171">
        <v>80</v>
      </c>
      <c r="AC60" s="3">
        <f t="shared" si="10"/>
        <v>0</v>
      </c>
      <c r="AD60" s="3">
        <f t="shared" si="75"/>
        <v>3408</v>
      </c>
      <c r="AE60" s="166">
        <v>80</v>
      </c>
      <c r="AF60" s="3">
        <f t="shared" si="11"/>
        <v>0</v>
      </c>
      <c r="AG60" s="3">
        <f t="shared" si="76"/>
        <v>3407</v>
      </c>
      <c r="AH60" s="165">
        <v>80</v>
      </c>
      <c r="AI60" s="3">
        <f t="shared" si="12"/>
        <v>0</v>
      </c>
      <c r="AJ60" s="3">
        <f t="shared" si="77"/>
        <v>3407</v>
      </c>
      <c r="AK60" s="164">
        <v>80</v>
      </c>
      <c r="AL60" s="3">
        <f t="shared" si="13"/>
        <v>0</v>
      </c>
      <c r="AM60" s="3">
        <f t="shared" si="78"/>
        <v>3407</v>
      </c>
      <c r="AN60" s="162">
        <v>80</v>
      </c>
      <c r="AO60" s="3">
        <f t="shared" si="14"/>
        <v>0</v>
      </c>
      <c r="AP60" s="3">
        <f t="shared" si="79"/>
        <v>3407</v>
      </c>
      <c r="AQ60" s="161">
        <v>80</v>
      </c>
      <c r="AR60" s="3">
        <f t="shared" si="15"/>
        <v>0</v>
      </c>
      <c r="AS60" s="3">
        <f t="shared" si="80"/>
        <v>3407</v>
      </c>
      <c r="AT60" s="160">
        <v>80</v>
      </c>
      <c r="AU60" s="3">
        <f t="shared" si="16"/>
        <v>0</v>
      </c>
      <c r="AV60" s="3">
        <f t="shared" si="81"/>
        <v>3405</v>
      </c>
      <c r="AW60" s="159">
        <v>80</v>
      </c>
      <c r="AX60" s="3">
        <f t="shared" si="17"/>
        <v>0</v>
      </c>
      <c r="AY60" s="3">
        <f t="shared" si="82"/>
        <v>3403</v>
      </c>
      <c r="AZ60" s="150">
        <v>80</v>
      </c>
      <c r="BA60" s="3">
        <f t="shared" si="18"/>
        <v>0</v>
      </c>
      <c r="BB60" s="3">
        <f t="shared" si="83"/>
        <v>3402</v>
      </c>
      <c r="BC60" s="149">
        <v>80</v>
      </c>
      <c r="BD60" s="3">
        <f t="shared" si="19"/>
        <v>0</v>
      </c>
      <c r="BE60" s="3">
        <f t="shared" si="84"/>
        <v>3400</v>
      </c>
      <c r="BF60" s="147">
        <v>80</v>
      </c>
      <c r="BG60" s="3">
        <f t="shared" si="20"/>
        <v>0</v>
      </c>
      <c r="BH60" s="3">
        <f t="shared" si="85"/>
        <v>3400</v>
      </c>
      <c r="BI60" s="146">
        <v>80</v>
      </c>
      <c r="BJ60" s="3">
        <f t="shared" si="21"/>
        <v>1</v>
      </c>
      <c r="BK60" s="3">
        <f t="shared" si="86"/>
        <v>3399</v>
      </c>
      <c r="BL60" s="145">
        <v>79</v>
      </c>
      <c r="BM60" s="3">
        <f t="shared" si="22"/>
        <v>1</v>
      </c>
      <c r="BN60" s="3">
        <f t="shared" si="87"/>
        <v>3397</v>
      </c>
      <c r="BO60" s="144">
        <v>78</v>
      </c>
      <c r="BP60" s="3">
        <f t="shared" si="23"/>
        <v>0</v>
      </c>
      <c r="BQ60" s="79">
        <f t="shared" si="88"/>
        <v>3395</v>
      </c>
      <c r="BR60" s="142">
        <v>78</v>
      </c>
      <c r="BS60" s="3">
        <f t="shared" si="24"/>
        <v>1</v>
      </c>
      <c r="BT60" s="3">
        <f t="shared" si="89"/>
        <v>3389</v>
      </c>
      <c r="BU60" s="132">
        <v>77</v>
      </c>
      <c r="BV60" s="154">
        <f t="shared" si="25"/>
        <v>2</v>
      </c>
      <c r="BW60" s="57">
        <f t="shared" si="90"/>
        <v>3382</v>
      </c>
      <c r="BX60" s="129">
        <v>75</v>
      </c>
      <c r="BY60" s="52">
        <f t="shared" si="26"/>
        <v>0</v>
      </c>
      <c r="BZ60" s="57">
        <f t="shared" si="91"/>
        <v>3381</v>
      </c>
      <c r="CA60" s="128">
        <v>75</v>
      </c>
      <c r="CB60" s="57">
        <f t="shared" si="27"/>
        <v>0</v>
      </c>
      <c r="CC60" s="52">
        <f t="shared" si="135"/>
        <v>3381</v>
      </c>
      <c r="CD60" s="123">
        <v>75</v>
      </c>
      <c r="CE60" s="57">
        <f t="shared" si="29"/>
        <v>2</v>
      </c>
      <c r="CF60" s="57">
        <f t="shared" si="92"/>
        <v>3378</v>
      </c>
      <c r="CG60" s="122">
        <v>73</v>
      </c>
      <c r="CH60" s="52">
        <f t="shared" si="30"/>
        <v>16</v>
      </c>
      <c r="CI60" s="52">
        <f t="shared" si="93"/>
        <v>3340</v>
      </c>
      <c r="CJ60" s="119">
        <v>57</v>
      </c>
      <c r="CK60" s="57">
        <f t="shared" si="31"/>
        <v>6</v>
      </c>
      <c r="CL60" s="57">
        <f t="shared" si="94"/>
        <v>3318</v>
      </c>
      <c r="CM60" s="118">
        <v>51</v>
      </c>
      <c r="CN60" s="57">
        <f t="shared" si="32"/>
        <v>15</v>
      </c>
      <c r="CO60" s="57">
        <f t="shared" si="136"/>
        <v>3219</v>
      </c>
      <c r="CP60" s="117">
        <v>36</v>
      </c>
      <c r="CQ60" s="57">
        <f t="shared" si="34"/>
        <v>4</v>
      </c>
      <c r="CR60" s="57">
        <f t="shared" si="95"/>
        <v>3205</v>
      </c>
      <c r="CS60" s="116">
        <v>32</v>
      </c>
      <c r="CT60" s="52">
        <f t="shared" si="35"/>
        <v>2</v>
      </c>
      <c r="CU60" s="52">
        <f t="shared" si="96"/>
        <v>3199</v>
      </c>
      <c r="CV60" s="115">
        <v>30</v>
      </c>
      <c r="CW60" s="52">
        <f t="shared" si="36"/>
        <v>0</v>
      </c>
      <c r="CX60" s="57">
        <f t="shared" si="97"/>
        <v>3199</v>
      </c>
      <c r="CY60" s="114">
        <v>30</v>
      </c>
      <c r="CZ60" s="57">
        <f t="shared" si="37"/>
        <v>9</v>
      </c>
      <c r="DA60" s="52">
        <f t="shared" si="98"/>
        <v>3158</v>
      </c>
      <c r="DB60" s="113">
        <v>21</v>
      </c>
      <c r="DC60" s="52">
        <f t="shared" si="38"/>
        <v>15</v>
      </c>
      <c r="DD60" s="57">
        <f t="shared" si="99"/>
        <v>3035</v>
      </c>
      <c r="DE60" s="104">
        <v>6</v>
      </c>
      <c r="DF60" s="57">
        <f>DE60-DH60</f>
        <v>6</v>
      </c>
      <c r="DG60" s="57"/>
      <c r="DH60" s="103"/>
      <c r="DI60" s="57"/>
      <c r="DJ60" s="52"/>
      <c r="DK60" s="96"/>
      <c r="DL60" s="52"/>
      <c r="DM60" s="52"/>
      <c r="DN60" s="95"/>
      <c r="DO60" s="52"/>
      <c r="DP60" s="52"/>
      <c r="DR60" s="52"/>
      <c r="DS60" s="52"/>
      <c r="DU60" s="57"/>
      <c r="DV60" s="57"/>
      <c r="DW60" s="86"/>
      <c r="DX60" s="52"/>
      <c r="DY60" s="52"/>
      <c r="DZ60" s="85"/>
      <c r="EA60" s="52"/>
      <c r="EB60" s="52"/>
      <c r="EC60" s="84"/>
      <c r="ED60" s="57"/>
      <c r="EE60" s="57"/>
      <c r="EF60" s="81"/>
      <c r="EG60" s="52"/>
      <c r="EH60" s="57"/>
      <c r="EI60" s="2"/>
      <c r="EJ60" s="52"/>
      <c r="EK60" s="57"/>
      <c r="EL60" s="74"/>
      <c r="EM60" s="52"/>
      <c r="EN60" s="52"/>
      <c r="EO60" s="70"/>
      <c r="EP60" s="52"/>
      <c r="EQ60" s="57"/>
      <c r="ER60" s="67"/>
      <c r="ES60" s="57"/>
      <c r="ET60" s="57"/>
      <c r="EU60" s="64"/>
      <c r="EV60" s="64"/>
      <c r="EW60" s="57"/>
      <c r="EX60" s="63"/>
      <c r="EY60" s="63"/>
      <c r="EZ60" s="52"/>
      <c r="FA60" s="62"/>
      <c r="FB60" s="62"/>
      <c r="FC60" s="52"/>
      <c r="FD60" s="103"/>
      <c r="FE60" s="103"/>
      <c r="FF60" s="52"/>
      <c r="FH60" s="52"/>
      <c r="FI60" s="52"/>
      <c r="FJ60" s="46"/>
      <c r="FN60" s="13"/>
      <c r="FO60" s="13"/>
      <c r="FP60" s="52"/>
      <c r="FQ60" s="42"/>
      <c r="FR60" s="42"/>
      <c r="FV60" s="33"/>
      <c r="FW60" s="14"/>
      <c r="FX60" s="14"/>
      <c r="FY60" s="17"/>
      <c r="GH60">
        <v>3040</v>
      </c>
      <c r="GI60">
        <f t="shared" si="125"/>
        <v>99</v>
      </c>
      <c r="GK60" s="121">
        <f t="shared" si="130"/>
        <v>64.857142857142861</v>
      </c>
      <c r="GM60" s="3">
        <f t="shared" si="62"/>
        <v>0</v>
      </c>
      <c r="GS60" s="3">
        <f t="shared" si="63"/>
        <v>80</v>
      </c>
      <c r="GT60" s="3">
        <f t="shared" si="137"/>
        <v>3408</v>
      </c>
      <c r="GU60" s="3">
        <f t="shared" si="64"/>
        <v>80</v>
      </c>
      <c r="GV60" s="3">
        <f t="shared" si="127"/>
        <v>3408</v>
      </c>
      <c r="GW60" s="3">
        <f t="shared" si="65"/>
        <v>80</v>
      </c>
      <c r="GX60" s="3">
        <f t="shared" si="128"/>
        <v>3408</v>
      </c>
      <c r="GY60" s="3">
        <f t="shared" si="66"/>
        <v>80</v>
      </c>
      <c r="GZ60" s="3">
        <f t="shared" si="129"/>
        <v>3408</v>
      </c>
    </row>
    <row r="61" spans="2:208" ht="15.5" customHeight="1">
      <c r="B61" s="7">
        <v>43959</v>
      </c>
      <c r="C61" s="141">
        <f t="shared" si="67"/>
        <v>3401</v>
      </c>
      <c r="D61" s="140">
        <v>42</v>
      </c>
      <c r="E61" s="141">
        <f t="shared" si="68"/>
        <v>3468</v>
      </c>
      <c r="F61">
        <v>0</v>
      </c>
      <c r="G61" s="140">
        <v>60</v>
      </c>
      <c r="H61" s="148">
        <f t="shared" si="69"/>
        <v>3467</v>
      </c>
      <c r="I61">
        <v>0</v>
      </c>
      <c r="J61" s="148">
        <f t="shared" si="5"/>
        <v>60</v>
      </c>
      <c r="K61" s="148">
        <f t="shared" si="70"/>
        <v>3462.4955257800002</v>
      </c>
      <c r="L61" s="3">
        <f t="shared" si="132"/>
        <v>0.49552578000000125</v>
      </c>
      <c r="M61">
        <v>60.495525780000001</v>
      </c>
      <c r="N61" s="136">
        <f t="shared" si="138"/>
        <v>1</v>
      </c>
      <c r="O61" s="52">
        <f t="shared" si="134"/>
        <v>3445</v>
      </c>
      <c r="P61">
        <v>55</v>
      </c>
      <c r="Q61" s="3">
        <f t="shared" si="133"/>
        <v>4</v>
      </c>
      <c r="R61" s="3">
        <f t="shared" si="71"/>
        <v>3471</v>
      </c>
      <c r="S61" s="172">
        <v>61</v>
      </c>
      <c r="T61" s="3">
        <f t="shared" si="7"/>
        <v>0</v>
      </c>
      <c r="U61" s="3">
        <f t="shared" si="72"/>
        <v>3471</v>
      </c>
      <c r="V61" s="173">
        <v>61</v>
      </c>
      <c r="W61" s="3">
        <f t="shared" si="8"/>
        <v>1</v>
      </c>
      <c r="X61" s="3">
        <f t="shared" si="73"/>
        <v>3468</v>
      </c>
      <c r="Y61" s="170">
        <v>60</v>
      </c>
      <c r="Z61" s="3">
        <f t="shared" si="9"/>
        <v>0</v>
      </c>
      <c r="AA61" s="3">
        <f t="shared" si="74"/>
        <v>3468</v>
      </c>
      <c r="AB61" s="171">
        <v>60</v>
      </c>
      <c r="AC61" s="3">
        <f t="shared" si="10"/>
        <v>0</v>
      </c>
      <c r="AD61" s="3">
        <f t="shared" si="75"/>
        <v>3468</v>
      </c>
      <c r="AE61" s="166">
        <v>60</v>
      </c>
      <c r="AF61" s="3">
        <f t="shared" si="11"/>
        <v>0</v>
      </c>
      <c r="AG61" s="3">
        <f t="shared" si="76"/>
        <v>3467</v>
      </c>
      <c r="AH61" s="165">
        <v>60</v>
      </c>
      <c r="AI61" s="3">
        <f t="shared" si="12"/>
        <v>0</v>
      </c>
      <c r="AJ61" s="3">
        <f t="shared" si="77"/>
        <v>3467</v>
      </c>
      <c r="AK61" s="164">
        <v>60</v>
      </c>
      <c r="AL61" s="3">
        <f t="shared" si="13"/>
        <v>0</v>
      </c>
      <c r="AM61" s="3">
        <f t="shared" si="78"/>
        <v>3467</v>
      </c>
      <c r="AN61" s="162">
        <v>60</v>
      </c>
      <c r="AO61" s="3">
        <f t="shared" si="14"/>
        <v>0</v>
      </c>
      <c r="AP61" s="3">
        <f t="shared" si="79"/>
        <v>3467</v>
      </c>
      <c r="AQ61" s="161">
        <v>60</v>
      </c>
      <c r="AR61" s="3">
        <f t="shared" si="15"/>
        <v>0</v>
      </c>
      <c r="AS61" s="3">
        <f t="shared" si="80"/>
        <v>3467</v>
      </c>
      <c r="AT61" s="160">
        <v>60</v>
      </c>
      <c r="AU61" s="3">
        <f t="shared" si="16"/>
        <v>0</v>
      </c>
      <c r="AV61" s="3">
        <f t="shared" si="81"/>
        <v>3465</v>
      </c>
      <c r="AW61" s="159">
        <v>60</v>
      </c>
      <c r="AX61" s="3">
        <f t="shared" si="17"/>
        <v>0</v>
      </c>
      <c r="AY61" s="3">
        <f t="shared" si="82"/>
        <v>3463</v>
      </c>
      <c r="AZ61" s="150">
        <v>60</v>
      </c>
      <c r="BA61" s="3">
        <f t="shared" si="18"/>
        <v>0</v>
      </c>
      <c r="BB61" s="3">
        <f t="shared" si="83"/>
        <v>3462</v>
      </c>
      <c r="BC61" s="149">
        <v>60</v>
      </c>
      <c r="BD61" s="3">
        <f t="shared" si="19"/>
        <v>-1</v>
      </c>
      <c r="BE61" s="3">
        <f t="shared" si="84"/>
        <v>3461</v>
      </c>
      <c r="BF61" s="147">
        <v>61</v>
      </c>
      <c r="BG61" s="3">
        <f t="shared" si="20"/>
        <v>0</v>
      </c>
      <c r="BH61" s="3">
        <f t="shared" si="85"/>
        <v>3461</v>
      </c>
      <c r="BI61" s="146">
        <v>61</v>
      </c>
      <c r="BJ61" s="3">
        <f t="shared" si="21"/>
        <v>0</v>
      </c>
      <c r="BK61" s="3">
        <f t="shared" si="86"/>
        <v>3460</v>
      </c>
      <c r="BL61" s="145">
        <v>61</v>
      </c>
      <c r="BM61" s="3">
        <f t="shared" si="22"/>
        <v>4</v>
      </c>
      <c r="BN61" s="3">
        <f t="shared" si="87"/>
        <v>3454</v>
      </c>
      <c r="BO61" s="144">
        <v>57</v>
      </c>
      <c r="BP61" s="3">
        <f t="shared" si="23"/>
        <v>1</v>
      </c>
      <c r="BQ61" s="79">
        <f t="shared" si="88"/>
        <v>3451</v>
      </c>
      <c r="BR61" s="142">
        <v>56</v>
      </c>
      <c r="BS61" s="3">
        <f t="shared" si="24"/>
        <v>2</v>
      </c>
      <c r="BT61" s="3">
        <f t="shared" si="89"/>
        <v>3443</v>
      </c>
      <c r="BU61" s="132">
        <v>54</v>
      </c>
      <c r="BV61" s="154">
        <f t="shared" si="25"/>
        <v>3</v>
      </c>
      <c r="BW61" s="57">
        <f t="shared" si="90"/>
        <v>3433</v>
      </c>
      <c r="BX61" s="129">
        <v>51</v>
      </c>
      <c r="BY61" s="52">
        <f t="shared" si="26"/>
        <v>1</v>
      </c>
      <c r="BZ61" s="57">
        <f t="shared" si="91"/>
        <v>3431</v>
      </c>
      <c r="CA61" s="128">
        <v>50</v>
      </c>
      <c r="CB61" s="57">
        <f t="shared" si="27"/>
        <v>0</v>
      </c>
      <c r="CC61" s="52">
        <f t="shared" si="135"/>
        <v>3431</v>
      </c>
      <c r="CD61" s="123">
        <v>50</v>
      </c>
      <c r="CE61" s="57">
        <f t="shared" si="29"/>
        <v>1</v>
      </c>
      <c r="CF61" s="57">
        <f t="shared" si="92"/>
        <v>3427</v>
      </c>
      <c r="CG61" s="122">
        <v>49</v>
      </c>
      <c r="CH61" s="52">
        <f t="shared" si="30"/>
        <v>15</v>
      </c>
      <c r="CI61" s="52">
        <f t="shared" si="93"/>
        <v>3374</v>
      </c>
      <c r="CJ61" s="119">
        <v>34</v>
      </c>
      <c r="CK61" s="57">
        <f t="shared" si="31"/>
        <v>3</v>
      </c>
      <c r="CL61" s="57">
        <f t="shared" si="94"/>
        <v>3349</v>
      </c>
      <c r="CM61" s="118">
        <v>31</v>
      </c>
      <c r="CN61" s="57">
        <f t="shared" si="32"/>
        <v>13</v>
      </c>
      <c r="CO61" s="57">
        <f t="shared" si="136"/>
        <v>3237</v>
      </c>
      <c r="CP61" s="117">
        <v>18</v>
      </c>
      <c r="CQ61" s="57">
        <f t="shared" si="34"/>
        <v>5</v>
      </c>
      <c r="CR61" s="57">
        <f t="shared" si="95"/>
        <v>3218</v>
      </c>
      <c r="CS61" s="116">
        <v>13</v>
      </c>
      <c r="CT61" s="52">
        <f t="shared" si="35"/>
        <v>5</v>
      </c>
      <c r="CU61" s="52">
        <f t="shared" si="96"/>
        <v>3207</v>
      </c>
      <c r="CV61" s="115">
        <v>8</v>
      </c>
      <c r="CW61" s="52">
        <f t="shared" si="36"/>
        <v>0</v>
      </c>
      <c r="CX61" s="57">
        <f t="shared" si="97"/>
        <v>3207</v>
      </c>
      <c r="CY61" s="114">
        <v>8</v>
      </c>
      <c r="CZ61" s="57">
        <f t="shared" si="37"/>
        <v>4</v>
      </c>
      <c r="DA61" s="52">
        <f t="shared" si="98"/>
        <v>3162</v>
      </c>
      <c r="DB61" s="113">
        <v>4</v>
      </c>
      <c r="DC61" s="52">
        <f t="shared" si="38"/>
        <v>4</v>
      </c>
      <c r="DD61" s="57"/>
      <c r="DE61" s="104"/>
      <c r="DF61" s="57"/>
      <c r="DG61" s="57"/>
      <c r="DH61" s="104"/>
      <c r="DI61" s="57"/>
      <c r="DJ61" s="52"/>
      <c r="DK61" s="96"/>
      <c r="DL61" s="52"/>
      <c r="DM61" s="52"/>
      <c r="DN61" s="95"/>
      <c r="DO61" s="52"/>
      <c r="DP61" s="52"/>
      <c r="DR61" s="52"/>
      <c r="DS61" s="52"/>
      <c r="DU61" s="57"/>
      <c r="DV61" s="57"/>
      <c r="DW61" s="86"/>
      <c r="DX61" s="52"/>
      <c r="DY61" s="52"/>
      <c r="DZ61" s="85"/>
      <c r="EA61" s="52"/>
      <c r="EB61" s="52"/>
      <c r="EC61" s="84"/>
      <c r="ED61" s="57"/>
      <c r="EE61" s="57"/>
      <c r="EF61" s="81"/>
      <c r="EG61" s="52"/>
      <c r="EH61" s="57"/>
      <c r="EI61" s="2"/>
      <c r="EJ61" s="52"/>
      <c r="EK61" s="57"/>
      <c r="EL61" s="74"/>
      <c r="EM61" s="52"/>
      <c r="EN61" s="52"/>
      <c r="EO61" s="70"/>
      <c r="EP61" s="52"/>
      <c r="EQ61" s="57"/>
      <c r="ER61" s="67"/>
      <c r="ES61" s="57"/>
      <c r="ET61" s="57"/>
      <c r="EU61" s="64"/>
      <c r="EV61" s="64"/>
      <c r="EW61" s="57"/>
      <c r="EX61" s="63"/>
      <c r="EY61" s="63"/>
      <c r="EZ61" s="52"/>
      <c r="FA61" s="62"/>
      <c r="FB61" s="62"/>
      <c r="FC61" s="52"/>
      <c r="FD61" s="104"/>
      <c r="FE61" s="104"/>
      <c r="FF61" s="52"/>
      <c r="FH61" s="52"/>
      <c r="FI61" s="52"/>
      <c r="FJ61" s="46"/>
      <c r="FN61" s="13"/>
      <c r="FO61" s="13"/>
      <c r="FP61" s="52"/>
      <c r="FQ61" s="42"/>
      <c r="FR61" s="42"/>
      <c r="FV61" s="33"/>
      <c r="FW61" s="14"/>
      <c r="FX61" s="14"/>
      <c r="FY61" s="17"/>
      <c r="GH61">
        <v>3175</v>
      </c>
      <c r="GI61">
        <f t="shared" si="125"/>
        <v>135</v>
      </c>
      <c r="GK61" s="121">
        <f t="shared" si="130"/>
        <v>74.571428571428569</v>
      </c>
      <c r="GM61" s="3">
        <f t="shared" si="62"/>
        <v>0</v>
      </c>
      <c r="GS61" s="3">
        <f t="shared" si="63"/>
        <v>60</v>
      </c>
      <c r="GT61" s="3">
        <f t="shared" si="137"/>
        <v>3468</v>
      </c>
      <c r="GU61" s="3">
        <f t="shared" si="64"/>
        <v>60</v>
      </c>
      <c r="GV61" s="3">
        <f t="shared" si="127"/>
        <v>3468</v>
      </c>
      <c r="GW61" s="3">
        <f t="shared" si="65"/>
        <v>60</v>
      </c>
      <c r="GX61" s="3">
        <f t="shared" si="128"/>
        <v>3468</v>
      </c>
      <c r="GY61" s="3">
        <f t="shared" si="66"/>
        <v>60</v>
      </c>
      <c r="GZ61" s="3">
        <f t="shared" si="129"/>
        <v>3468</v>
      </c>
    </row>
    <row r="62" spans="2:208" ht="15.5" customHeight="1">
      <c r="B62" s="7">
        <v>43960</v>
      </c>
      <c r="C62" s="141">
        <f t="shared" si="67"/>
        <v>3451</v>
      </c>
      <c r="D62" s="140">
        <v>50</v>
      </c>
      <c r="E62" s="141">
        <f t="shared" si="68"/>
        <v>3534</v>
      </c>
      <c r="F62">
        <v>0</v>
      </c>
      <c r="G62" s="140">
        <v>66</v>
      </c>
      <c r="H62" s="148">
        <f t="shared" si="69"/>
        <v>3534</v>
      </c>
      <c r="I62">
        <v>1</v>
      </c>
      <c r="J62" s="148">
        <f t="shared" si="5"/>
        <v>67</v>
      </c>
      <c r="K62" s="148">
        <f t="shared" si="70"/>
        <v>3527.9910515600004</v>
      </c>
      <c r="L62" s="3">
        <f t="shared" si="132"/>
        <v>0.49552577999999414</v>
      </c>
      <c r="M62">
        <v>65.495525779999994</v>
      </c>
      <c r="N62" s="136">
        <f t="shared" si="138"/>
        <v>-2</v>
      </c>
      <c r="O62" s="52">
        <f t="shared" si="134"/>
        <v>3501</v>
      </c>
      <c r="P62">
        <v>56</v>
      </c>
      <c r="Q62" s="3">
        <f t="shared" si="133"/>
        <v>4</v>
      </c>
      <c r="R62" s="3">
        <f t="shared" si="71"/>
        <v>3537</v>
      </c>
      <c r="S62" s="172">
        <v>66</v>
      </c>
      <c r="T62" s="3">
        <f t="shared" si="7"/>
        <v>0</v>
      </c>
      <c r="U62" s="3">
        <f t="shared" si="72"/>
        <v>3537</v>
      </c>
      <c r="V62" s="173">
        <v>66</v>
      </c>
      <c r="W62" s="3">
        <f t="shared" si="8"/>
        <v>0</v>
      </c>
      <c r="X62" s="3">
        <f t="shared" si="73"/>
        <v>3534</v>
      </c>
      <c r="Y62" s="170">
        <v>66</v>
      </c>
      <c r="Z62" s="3">
        <f t="shared" si="9"/>
        <v>0</v>
      </c>
      <c r="AA62" s="3">
        <f t="shared" si="74"/>
        <v>3534</v>
      </c>
      <c r="AB62" s="171">
        <v>66</v>
      </c>
      <c r="AC62" s="3">
        <f t="shared" si="10"/>
        <v>0</v>
      </c>
      <c r="AD62" s="3">
        <f t="shared" si="75"/>
        <v>3534</v>
      </c>
      <c r="AE62" s="166">
        <v>66</v>
      </c>
      <c r="AF62" s="3">
        <f t="shared" si="11"/>
        <v>0</v>
      </c>
      <c r="AG62" s="3">
        <f t="shared" si="76"/>
        <v>3533</v>
      </c>
      <c r="AH62" s="165">
        <v>66</v>
      </c>
      <c r="AI62" s="3">
        <f t="shared" si="12"/>
        <v>0</v>
      </c>
      <c r="AJ62" s="3">
        <f t="shared" si="77"/>
        <v>3533</v>
      </c>
      <c r="AK62" s="164">
        <v>66</v>
      </c>
      <c r="AL62" s="3">
        <f t="shared" si="13"/>
        <v>0</v>
      </c>
      <c r="AM62" s="3">
        <f t="shared" si="78"/>
        <v>3533</v>
      </c>
      <c r="AN62" s="162">
        <v>66</v>
      </c>
      <c r="AO62" s="3">
        <f t="shared" si="14"/>
        <v>1</v>
      </c>
      <c r="AP62" s="3">
        <f t="shared" si="79"/>
        <v>3532</v>
      </c>
      <c r="AQ62" s="161">
        <v>65</v>
      </c>
      <c r="AR62" s="3">
        <f t="shared" si="15"/>
        <v>0</v>
      </c>
      <c r="AS62" s="3">
        <f t="shared" si="80"/>
        <v>3532</v>
      </c>
      <c r="AT62" s="160">
        <v>65</v>
      </c>
      <c r="AU62" s="3">
        <f t="shared" si="16"/>
        <v>0</v>
      </c>
      <c r="AV62" s="3">
        <f t="shared" si="81"/>
        <v>3530</v>
      </c>
      <c r="AW62" s="159">
        <v>65</v>
      </c>
      <c r="AX62" s="3">
        <f t="shared" si="17"/>
        <v>0</v>
      </c>
      <c r="AY62" s="3">
        <f t="shared" si="82"/>
        <v>3528</v>
      </c>
      <c r="AZ62" s="150">
        <v>65</v>
      </c>
      <c r="BA62" s="3">
        <f t="shared" si="18"/>
        <v>0</v>
      </c>
      <c r="BB62" s="3">
        <f t="shared" si="83"/>
        <v>3527</v>
      </c>
      <c r="BC62" s="149">
        <v>65</v>
      </c>
      <c r="BD62" s="3">
        <f t="shared" si="19"/>
        <v>1</v>
      </c>
      <c r="BE62" s="3">
        <f t="shared" si="84"/>
        <v>3525</v>
      </c>
      <c r="BF62" s="147">
        <v>64</v>
      </c>
      <c r="BG62" s="3">
        <f t="shared" si="20"/>
        <v>1</v>
      </c>
      <c r="BH62" s="3">
        <f t="shared" si="85"/>
        <v>3524</v>
      </c>
      <c r="BI62" s="146">
        <v>63</v>
      </c>
      <c r="BJ62" s="3">
        <f t="shared" si="21"/>
        <v>0</v>
      </c>
      <c r="BK62" s="3">
        <f t="shared" si="86"/>
        <v>3523</v>
      </c>
      <c r="BL62" s="145">
        <v>63</v>
      </c>
      <c r="BM62" s="3">
        <f t="shared" si="22"/>
        <v>0</v>
      </c>
      <c r="BN62" s="3">
        <f t="shared" si="87"/>
        <v>3517</v>
      </c>
      <c r="BO62" s="144">
        <v>63</v>
      </c>
      <c r="BP62" s="3">
        <f t="shared" si="23"/>
        <v>3</v>
      </c>
      <c r="BQ62" s="79">
        <f t="shared" si="88"/>
        <v>3511</v>
      </c>
      <c r="BR62" s="142">
        <v>60</v>
      </c>
      <c r="BS62" s="3">
        <f t="shared" si="24"/>
        <v>2</v>
      </c>
      <c r="BT62" s="3">
        <f t="shared" si="89"/>
        <v>3501</v>
      </c>
      <c r="BU62" s="132">
        <v>58</v>
      </c>
      <c r="BV62" s="154">
        <f t="shared" si="25"/>
        <v>6</v>
      </c>
      <c r="BW62" s="57">
        <f t="shared" si="90"/>
        <v>3485</v>
      </c>
      <c r="BX62" s="129">
        <v>52</v>
      </c>
      <c r="BY62" s="52">
        <f t="shared" si="26"/>
        <v>0</v>
      </c>
      <c r="BZ62" s="57">
        <f t="shared" si="91"/>
        <v>3483</v>
      </c>
      <c r="CA62" s="128">
        <v>52</v>
      </c>
      <c r="CB62" s="57">
        <f t="shared" si="27"/>
        <v>0</v>
      </c>
      <c r="CC62" s="52">
        <f t="shared" si="135"/>
        <v>3483</v>
      </c>
      <c r="CD62" s="123">
        <v>52</v>
      </c>
      <c r="CE62" s="57">
        <f t="shared" si="29"/>
        <v>3</v>
      </c>
      <c r="CF62" s="57">
        <f t="shared" si="92"/>
        <v>3476</v>
      </c>
      <c r="CG62" s="122">
        <v>49</v>
      </c>
      <c r="CH62" s="52">
        <f t="shared" si="30"/>
        <v>9</v>
      </c>
      <c r="CI62" s="52">
        <f t="shared" si="93"/>
        <v>3414</v>
      </c>
      <c r="CJ62" s="119">
        <v>40</v>
      </c>
      <c r="CK62" s="57">
        <f t="shared" si="31"/>
        <v>7</v>
      </c>
      <c r="CL62" s="57">
        <f t="shared" si="94"/>
        <v>3382</v>
      </c>
      <c r="CM62" s="118">
        <v>33</v>
      </c>
      <c r="CN62" s="57">
        <f t="shared" si="32"/>
        <v>8</v>
      </c>
      <c r="CO62" s="57">
        <f t="shared" si="136"/>
        <v>3262</v>
      </c>
      <c r="CP62" s="117">
        <v>25</v>
      </c>
      <c r="CQ62" s="57">
        <f t="shared" si="34"/>
        <v>11</v>
      </c>
      <c r="CR62" s="57">
        <f t="shared" si="95"/>
        <v>3232</v>
      </c>
      <c r="CS62" s="116">
        <v>14</v>
      </c>
      <c r="CT62" s="52">
        <f t="shared" si="35"/>
        <v>10</v>
      </c>
      <c r="CU62" s="52">
        <f t="shared" si="96"/>
        <v>3211</v>
      </c>
      <c r="CV62" s="115">
        <v>4</v>
      </c>
      <c r="CW62" s="52">
        <f t="shared" si="36"/>
        <v>3</v>
      </c>
      <c r="CX62" s="57">
        <f t="shared" si="97"/>
        <v>3208</v>
      </c>
      <c r="CY62" s="114">
        <v>1</v>
      </c>
      <c r="CZ62" s="57">
        <f t="shared" si="37"/>
        <v>1</v>
      </c>
      <c r="DA62" s="52"/>
      <c r="DB62" s="113"/>
      <c r="DC62" s="52"/>
      <c r="DD62" s="57"/>
      <c r="DE62" s="104"/>
      <c r="DF62" s="57"/>
      <c r="DG62" s="57"/>
      <c r="DH62" s="104"/>
      <c r="DI62" s="57"/>
      <c r="DJ62" s="52"/>
      <c r="DK62" s="96"/>
      <c r="DL62" s="52"/>
      <c r="DM62" s="52"/>
      <c r="DN62" s="95"/>
      <c r="DO62" s="52"/>
      <c r="DP62" s="52"/>
      <c r="DR62" s="52"/>
      <c r="DS62" s="52"/>
      <c r="DU62" s="57"/>
      <c r="DV62" s="57"/>
      <c r="DW62" s="86"/>
      <c r="DX62" s="52"/>
      <c r="DY62" s="52"/>
      <c r="DZ62" s="85"/>
      <c r="EA62" s="52"/>
      <c r="EB62" s="52"/>
      <c r="EC62" s="84"/>
      <c r="ED62" s="57"/>
      <c r="EE62" s="57"/>
      <c r="EF62" s="81"/>
      <c r="EG62" s="52"/>
      <c r="EH62" s="57"/>
      <c r="EI62" s="2"/>
      <c r="EJ62" s="52"/>
      <c r="EK62" s="57"/>
      <c r="EL62" s="74"/>
      <c r="EM62" s="52"/>
      <c r="EN62" s="52"/>
      <c r="EO62" s="70"/>
      <c r="EP62" s="52"/>
      <c r="EQ62" s="57"/>
      <c r="ER62" s="67"/>
      <c r="ES62" s="57"/>
      <c r="ET62" s="57"/>
      <c r="EU62" s="64"/>
      <c r="EV62" s="64"/>
      <c r="EW62" s="57"/>
      <c r="EX62" s="63"/>
      <c r="EY62" s="63"/>
      <c r="EZ62" s="52"/>
      <c r="FA62" s="62"/>
      <c r="FB62" s="62"/>
      <c r="FC62" s="52"/>
      <c r="FD62" s="104"/>
      <c r="FE62" s="104"/>
      <c r="FF62" s="52"/>
      <c r="FH62" s="52"/>
      <c r="FI62" s="52"/>
      <c r="FJ62" s="46"/>
      <c r="FN62" s="13"/>
      <c r="FO62" s="13"/>
      <c r="FP62" s="52"/>
      <c r="FQ62" s="42"/>
      <c r="FR62" s="42"/>
      <c r="FV62" s="33"/>
      <c r="FW62" s="14"/>
      <c r="FX62" s="14"/>
      <c r="FY62" s="17"/>
      <c r="GH62">
        <v>3220</v>
      </c>
      <c r="GI62">
        <f t="shared" si="125"/>
        <v>45</v>
      </c>
      <c r="GK62" s="121">
        <f t="shared" si="130"/>
        <v>78.714285714285708</v>
      </c>
      <c r="GM62" s="3">
        <f t="shared" si="62"/>
        <v>1</v>
      </c>
      <c r="GS62" s="3">
        <f t="shared" si="63"/>
        <v>66</v>
      </c>
      <c r="GT62" s="3">
        <f t="shared" si="137"/>
        <v>3534</v>
      </c>
      <c r="GU62" s="3">
        <f t="shared" si="64"/>
        <v>66</v>
      </c>
      <c r="GV62" s="3">
        <f t="shared" si="127"/>
        <v>3534</v>
      </c>
      <c r="GW62" s="3">
        <f t="shared" si="65"/>
        <v>66</v>
      </c>
      <c r="GX62" s="3">
        <f t="shared" si="128"/>
        <v>3534</v>
      </c>
      <c r="GY62" s="3">
        <f t="shared" si="66"/>
        <v>66</v>
      </c>
      <c r="GZ62" s="3">
        <f t="shared" si="129"/>
        <v>3534</v>
      </c>
    </row>
    <row r="63" spans="2:208" ht="16" customHeight="1">
      <c r="B63" s="7">
        <v>43961</v>
      </c>
      <c r="C63" s="141">
        <f t="shared" si="67"/>
        <v>3504</v>
      </c>
      <c r="D63" s="140">
        <v>53</v>
      </c>
      <c r="E63" s="141">
        <f t="shared" si="68"/>
        <v>3608</v>
      </c>
      <c r="F63">
        <v>0</v>
      </c>
      <c r="G63" s="140">
        <v>74</v>
      </c>
      <c r="H63" s="148">
        <f t="shared" si="69"/>
        <v>3608</v>
      </c>
      <c r="I63">
        <v>0</v>
      </c>
      <c r="J63" s="148">
        <f t="shared" si="5"/>
        <v>74</v>
      </c>
      <c r="K63" s="148">
        <f t="shared" si="70"/>
        <v>3600.4865773400006</v>
      </c>
      <c r="L63" s="3">
        <f t="shared" si="132"/>
        <v>0.49552577999999414</v>
      </c>
      <c r="M63">
        <v>72.495525779999994</v>
      </c>
      <c r="N63" s="136">
        <f t="shared" si="138"/>
        <v>-2</v>
      </c>
      <c r="O63" s="52">
        <f t="shared" si="134"/>
        <v>3568</v>
      </c>
      <c r="P63">
        <v>67</v>
      </c>
      <c r="Q63" s="3">
        <f t="shared" si="133"/>
        <v>5</v>
      </c>
      <c r="R63" s="3">
        <f t="shared" si="71"/>
        <v>3611</v>
      </c>
      <c r="S63" s="172">
        <v>74</v>
      </c>
      <c r="T63" s="3">
        <f t="shared" si="7"/>
        <v>0</v>
      </c>
      <c r="U63" s="3">
        <f t="shared" si="72"/>
        <v>3611</v>
      </c>
      <c r="V63" s="173">
        <v>74</v>
      </c>
      <c r="W63" s="3">
        <f t="shared" si="8"/>
        <v>0</v>
      </c>
      <c r="X63" s="3">
        <f t="shared" si="73"/>
        <v>3608</v>
      </c>
      <c r="Y63" s="170">
        <v>74</v>
      </c>
      <c r="Z63" s="3">
        <f t="shared" si="9"/>
        <v>0</v>
      </c>
      <c r="AA63" s="3">
        <f t="shared" si="74"/>
        <v>3608</v>
      </c>
      <c r="AB63" s="171">
        <v>74</v>
      </c>
      <c r="AC63" s="3">
        <f t="shared" si="10"/>
        <v>0</v>
      </c>
      <c r="AD63" s="3">
        <f t="shared" si="75"/>
        <v>3608</v>
      </c>
      <c r="AE63" s="166">
        <v>74</v>
      </c>
      <c r="AF63" s="3">
        <f t="shared" si="11"/>
        <v>0</v>
      </c>
      <c r="AG63" s="3">
        <f t="shared" si="76"/>
        <v>3607</v>
      </c>
      <c r="AH63" s="165">
        <v>74</v>
      </c>
      <c r="AI63" s="3">
        <f t="shared" si="12"/>
        <v>0</v>
      </c>
      <c r="AJ63" s="3">
        <f t="shared" si="77"/>
        <v>3607</v>
      </c>
      <c r="AK63" s="164">
        <v>74</v>
      </c>
      <c r="AL63" s="3">
        <f t="shared" si="13"/>
        <v>1</v>
      </c>
      <c r="AM63" s="3">
        <f t="shared" si="78"/>
        <v>3606</v>
      </c>
      <c r="AN63" s="162">
        <v>73</v>
      </c>
      <c r="AO63" s="3">
        <f t="shared" si="14"/>
        <v>0</v>
      </c>
      <c r="AP63" s="3">
        <f t="shared" si="79"/>
        <v>3605</v>
      </c>
      <c r="AQ63" s="161">
        <v>73</v>
      </c>
      <c r="AR63" s="3">
        <f t="shared" si="15"/>
        <v>0</v>
      </c>
      <c r="AS63" s="3">
        <f t="shared" si="80"/>
        <v>3605</v>
      </c>
      <c r="AT63" s="160">
        <v>73</v>
      </c>
      <c r="AU63" s="3">
        <f t="shared" si="16"/>
        <v>0</v>
      </c>
      <c r="AV63" s="3">
        <f t="shared" si="81"/>
        <v>3603</v>
      </c>
      <c r="AW63" s="159">
        <v>73</v>
      </c>
      <c r="AX63" s="3">
        <f t="shared" si="17"/>
        <v>1</v>
      </c>
      <c r="AY63" s="3">
        <f t="shared" si="82"/>
        <v>3600</v>
      </c>
      <c r="AZ63" s="150">
        <v>72</v>
      </c>
      <c r="BA63" s="3">
        <f t="shared" si="18"/>
        <v>0</v>
      </c>
      <c r="BB63" s="3">
        <f t="shared" si="83"/>
        <v>3599</v>
      </c>
      <c r="BC63" s="149">
        <v>72</v>
      </c>
      <c r="BD63" s="3">
        <f t="shared" si="19"/>
        <v>0</v>
      </c>
      <c r="BE63" s="3">
        <f t="shared" si="84"/>
        <v>3597</v>
      </c>
      <c r="BF63" s="147">
        <v>72</v>
      </c>
      <c r="BG63" s="3">
        <f t="shared" si="20"/>
        <v>0</v>
      </c>
      <c r="BH63" s="3">
        <f t="shared" si="85"/>
        <v>3596</v>
      </c>
      <c r="BI63" s="146">
        <v>72</v>
      </c>
      <c r="BJ63" s="3">
        <f t="shared" si="21"/>
        <v>1</v>
      </c>
      <c r="BK63" s="3">
        <f t="shared" si="86"/>
        <v>3594</v>
      </c>
      <c r="BL63" s="145">
        <v>71</v>
      </c>
      <c r="BM63" s="3">
        <f t="shared" si="22"/>
        <v>2</v>
      </c>
      <c r="BN63" s="3">
        <f t="shared" si="87"/>
        <v>3586</v>
      </c>
      <c r="BO63" s="144">
        <v>69</v>
      </c>
      <c r="BP63" s="3">
        <f t="shared" si="23"/>
        <v>0</v>
      </c>
      <c r="BQ63" s="79">
        <f t="shared" si="88"/>
        <v>3580</v>
      </c>
      <c r="BR63" s="142">
        <v>69</v>
      </c>
      <c r="BS63" s="3">
        <f t="shared" si="24"/>
        <v>0</v>
      </c>
      <c r="BT63" s="3">
        <f t="shared" si="89"/>
        <v>3570</v>
      </c>
      <c r="BU63" s="132">
        <v>69</v>
      </c>
      <c r="BV63" s="154">
        <f t="shared" si="25"/>
        <v>7</v>
      </c>
      <c r="BW63" s="57">
        <f t="shared" si="90"/>
        <v>3547</v>
      </c>
      <c r="BX63" s="129">
        <v>62</v>
      </c>
      <c r="BY63" s="52">
        <f t="shared" si="26"/>
        <v>1</v>
      </c>
      <c r="BZ63" s="57">
        <f t="shared" si="91"/>
        <v>3544</v>
      </c>
      <c r="CA63" s="128">
        <v>61</v>
      </c>
      <c r="CB63" s="57">
        <f t="shared" si="27"/>
        <v>0</v>
      </c>
      <c r="CC63" s="52">
        <f t="shared" si="135"/>
        <v>3544</v>
      </c>
      <c r="CD63" s="123">
        <v>61</v>
      </c>
      <c r="CE63" s="57">
        <f t="shared" si="29"/>
        <v>2</v>
      </c>
      <c r="CF63" s="57">
        <f t="shared" si="92"/>
        <v>3535</v>
      </c>
      <c r="CG63" s="122">
        <v>59</v>
      </c>
      <c r="CH63" s="52">
        <f t="shared" si="30"/>
        <v>21</v>
      </c>
      <c r="CI63" s="52">
        <f t="shared" si="93"/>
        <v>3452</v>
      </c>
      <c r="CJ63" s="119">
        <v>38</v>
      </c>
      <c r="CK63" s="57">
        <f t="shared" si="31"/>
        <v>8</v>
      </c>
      <c r="CL63" s="57">
        <f t="shared" si="94"/>
        <v>3412</v>
      </c>
      <c r="CM63" s="118">
        <v>30</v>
      </c>
      <c r="CN63" s="57">
        <f t="shared" si="32"/>
        <v>11</v>
      </c>
      <c r="CO63" s="57">
        <f t="shared" si="136"/>
        <v>3281</v>
      </c>
      <c r="CP63" s="117">
        <v>19</v>
      </c>
      <c r="CQ63" s="57">
        <f t="shared" si="34"/>
        <v>10</v>
      </c>
      <c r="CR63" s="57">
        <f t="shared" si="95"/>
        <v>3241</v>
      </c>
      <c r="CS63" s="116">
        <v>9</v>
      </c>
      <c r="CT63" s="52">
        <f t="shared" si="35"/>
        <v>8</v>
      </c>
      <c r="CU63" s="52">
        <f t="shared" si="96"/>
        <v>3212</v>
      </c>
      <c r="CV63" s="115">
        <v>1</v>
      </c>
      <c r="CW63" s="52">
        <f t="shared" si="36"/>
        <v>1</v>
      </c>
      <c r="CX63" s="57"/>
      <c r="CY63" s="114"/>
      <c r="CZ63" s="57"/>
      <c r="DA63" s="52"/>
      <c r="DB63" s="113"/>
      <c r="DC63" s="52"/>
      <c r="DD63" s="57"/>
      <c r="DE63" s="114"/>
      <c r="DF63" s="57"/>
      <c r="DG63" s="57"/>
      <c r="DH63" s="114"/>
      <c r="DI63" s="57"/>
      <c r="DJ63" s="52"/>
      <c r="DK63" s="96"/>
      <c r="DL63" s="52"/>
      <c r="DM63" s="52"/>
      <c r="DN63" s="95"/>
      <c r="DO63" s="52"/>
      <c r="DP63" s="52"/>
      <c r="DR63" s="52"/>
      <c r="DS63" s="52"/>
      <c r="DU63" s="57"/>
      <c r="DV63" s="57"/>
      <c r="DW63" s="86"/>
      <c r="DX63" s="52"/>
      <c r="DY63" s="52"/>
      <c r="DZ63" s="85"/>
      <c r="EA63" s="52"/>
      <c r="EB63" s="52"/>
      <c r="EC63" s="84"/>
      <c r="ED63" s="57"/>
      <c r="EE63" s="57"/>
      <c r="EF63" s="81"/>
      <c r="EG63" s="52"/>
      <c r="EH63" s="57"/>
      <c r="EI63" s="2"/>
      <c r="EJ63" s="52"/>
      <c r="EK63" s="57"/>
      <c r="EL63" s="74"/>
      <c r="EM63" s="52"/>
      <c r="EN63" s="52"/>
      <c r="EO63" s="70"/>
      <c r="EP63" s="52"/>
      <c r="EQ63" s="57"/>
      <c r="ER63" s="67"/>
      <c r="ES63" s="57"/>
      <c r="ET63" s="57"/>
      <c r="EU63" s="64"/>
      <c r="EV63" s="64"/>
      <c r="EW63" s="57"/>
      <c r="EX63" s="63"/>
      <c r="EY63" s="63"/>
      <c r="EZ63" s="52"/>
      <c r="FA63" s="62"/>
      <c r="FB63" s="62"/>
      <c r="FC63" s="52"/>
      <c r="FD63" s="114"/>
      <c r="FE63" s="114"/>
      <c r="FF63" s="52"/>
      <c r="FH63" s="52"/>
      <c r="FI63" s="52"/>
      <c r="FJ63" s="46"/>
      <c r="FN63" s="13"/>
      <c r="FO63" s="13"/>
      <c r="FP63" s="52"/>
      <c r="FQ63" s="42"/>
      <c r="FR63" s="42"/>
      <c r="FV63" s="33"/>
      <c r="FW63" s="14"/>
      <c r="FX63" s="14"/>
      <c r="FY63" s="17"/>
      <c r="GH63">
        <v>3225</v>
      </c>
      <c r="GI63">
        <f t="shared" si="125"/>
        <v>5</v>
      </c>
      <c r="GK63" s="121">
        <f t="shared" si="130"/>
        <v>78</v>
      </c>
      <c r="GM63" s="3">
        <f t="shared" si="62"/>
        <v>1</v>
      </c>
      <c r="GS63" s="3">
        <f t="shared" si="63"/>
        <v>74</v>
      </c>
      <c r="GT63" s="3">
        <f t="shared" si="137"/>
        <v>3608</v>
      </c>
      <c r="GU63" s="3">
        <f t="shared" si="64"/>
        <v>74</v>
      </c>
      <c r="GV63" s="3">
        <f t="shared" si="127"/>
        <v>3608</v>
      </c>
      <c r="GW63" s="3">
        <f t="shared" si="65"/>
        <v>74</v>
      </c>
      <c r="GX63" s="3">
        <f t="shared" si="128"/>
        <v>3608</v>
      </c>
      <c r="GY63" s="3">
        <f t="shared" si="66"/>
        <v>74</v>
      </c>
      <c r="GZ63" s="3">
        <f t="shared" si="129"/>
        <v>3608</v>
      </c>
    </row>
    <row r="64" spans="2:208" ht="15.5" customHeight="1">
      <c r="B64" s="7">
        <v>43962</v>
      </c>
      <c r="C64" s="141">
        <f t="shared" si="67"/>
        <v>3550</v>
      </c>
      <c r="D64" s="140">
        <v>46</v>
      </c>
      <c r="E64" s="141">
        <f t="shared" si="68"/>
        <v>3672</v>
      </c>
      <c r="F64">
        <v>0</v>
      </c>
      <c r="G64" s="140">
        <v>64</v>
      </c>
      <c r="H64" s="148">
        <f t="shared" si="69"/>
        <v>3672</v>
      </c>
      <c r="I64">
        <v>0</v>
      </c>
      <c r="J64" s="148">
        <f t="shared" si="5"/>
        <v>64</v>
      </c>
      <c r="K64" s="148">
        <f t="shared" si="70"/>
        <v>3661.9821031200008</v>
      </c>
      <c r="L64" s="3">
        <f t="shared" si="132"/>
        <v>0.49552578000000125</v>
      </c>
      <c r="M64">
        <v>61.495525780000001</v>
      </c>
      <c r="N64" s="136">
        <f t="shared" si="138"/>
        <v>2</v>
      </c>
      <c r="O64" s="52">
        <f t="shared" si="134"/>
        <v>3622</v>
      </c>
      <c r="P64">
        <v>54</v>
      </c>
      <c r="Q64" s="3">
        <f t="shared" si="133"/>
        <v>7</v>
      </c>
      <c r="R64" s="3">
        <f t="shared" si="71"/>
        <v>3675</v>
      </c>
      <c r="S64" s="172">
        <v>64</v>
      </c>
      <c r="T64" s="3">
        <f t="shared" si="7"/>
        <v>0</v>
      </c>
      <c r="U64" s="3">
        <f t="shared" si="72"/>
        <v>3675</v>
      </c>
      <c r="V64" s="173">
        <v>64</v>
      </c>
      <c r="W64" s="3">
        <f t="shared" si="8"/>
        <v>0</v>
      </c>
      <c r="X64" s="3">
        <f t="shared" si="73"/>
        <v>3672</v>
      </c>
      <c r="Y64" s="170">
        <v>64</v>
      </c>
      <c r="Z64" s="3">
        <f t="shared" si="9"/>
        <v>0</v>
      </c>
      <c r="AA64" s="3">
        <f t="shared" si="74"/>
        <v>3672</v>
      </c>
      <c r="AB64" s="171">
        <v>64</v>
      </c>
      <c r="AC64" s="3">
        <f t="shared" si="10"/>
        <v>0</v>
      </c>
      <c r="AD64" s="3">
        <f t="shared" si="75"/>
        <v>3672</v>
      </c>
      <c r="AE64" s="166">
        <v>64</v>
      </c>
      <c r="AF64" s="3">
        <f t="shared" si="11"/>
        <v>0</v>
      </c>
      <c r="AG64" s="3">
        <f t="shared" si="76"/>
        <v>3671</v>
      </c>
      <c r="AH64" s="165">
        <v>64</v>
      </c>
      <c r="AI64" s="3">
        <f t="shared" si="12"/>
        <v>0</v>
      </c>
      <c r="AJ64" s="3">
        <f t="shared" si="77"/>
        <v>3671</v>
      </c>
      <c r="AK64" s="164">
        <v>64</v>
      </c>
      <c r="AL64" s="3">
        <f t="shared" si="13"/>
        <v>0</v>
      </c>
      <c r="AM64" s="3">
        <f t="shared" si="78"/>
        <v>3670</v>
      </c>
      <c r="AN64" s="162">
        <v>64</v>
      </c>
      <c r="AO64" s="3">
        <f t="shared" si="14"/>
        <v>0</v>
      </c>
      <c r="AP64" s="3">
        <f t="shared" si="79"/>
        <v>3669</v>
      </c>
      <c r="AQ64" s="161">
        <v>64</v>
      </c>
      <c r="AR64" s="3">
        <f t="shared" si="15"/>
        <v>0</v>
      </c>
      <c r="AS64" s="3">
        <f t="shared" si="80"/>
        <v>3669</v>
      </c>
      <c r="AT64" s="160">
        <v>64</v>
      </c>
      <c r="AU64" s="3">
        <f t="shared" si="16"/>
        <v>1</v>
      </c>
      <c r="AV64" s="3">
        <f t="shared" si="81"/>
        <v>3666</v>
      </c>
      <c r="AW64" s="159">
        <v>63</v>
      </c>
      <c r="AX64" s="3">
        <f t="shared" si="17"/>
        <v>1</v>
      </c>
      <c r="AY64" s="3">
        <f t="shared" si="82"/>
        <v>3662</v>
      </c>
      <c r="AZ64" s="150">
        <v>62</v>
      </c>
      <c r="BA64" s="3">
        <f t="shared" si="18"/>
        <v>1</v>
      </c>
      <c r="BB64" s="3">
        <f t="shared" si="83"/>
        <v>3660</v>
      </c>
      <c r="BC64" s="149">
        <v>61</v>
      </c>
      <c r="BD64" s="3">
        <f t="shared" si="19"/>
        <v>-1</v>
      </c>
      <c r="BE64" s="3">
        <f t="shared" si="84"/>
        <v>3659</v>
      </c>
      <c r="BF64" s="147">
        <v>62</v>
      </c>
      <c r="BG64" s="3">
        <f t="shared" si="20"/>
        <v>1</v>
      </c>
      <c r="BH64" s="3">
        <f t="shared" si="85"/>
        <v>3657</v>
      </c>
      <c r="BI64" s="146">
        <v>61</v>
      </c>
      <c r="BJ64" s="3">
        <f t="shared" si="21"/>
        <v>1</v>
      </c>
      <c r="BK64" s="3">
        <f t="shared" si="86"/>
        <v>3654</v>
      </c>
      <c r="BL64" s="145">
        <v>60</v>
      </c>
      <c r="BM64" s="3">
        <f t="shared" si="22"/>
        <v>6</v>
      </c>
      <c r="BN64" s="3">
        <f t="shared" si="87"/>
        <v>3640</v>
      </c>
      <c r="BO64" s="144">
        <v>54</v>
      </c>
      <c r="BP64" s="3">
        <f t="shared" si="23"/>
        <v>0</v>
      </c>
      <c r="BQ64" s="79">
        <f t="shared" si="88"/>
        <v>3634</v>
      </c>
      <c r="BR64" s="142">
        <v>54</v>
      </c>
      <c r="BS64" s="3">
        <f t="shared" si="24"/>
        <v>2</v>
      </c>
      <c r="BT64" s="3">
        <f t="shared" si="89"/>
        <v>3622</v>
      </c>
      <c r="BU64" s="132">
        <v>52</v>
      </c>
      <c r="BV64" s="154">
        <f t="shared" si="25"/>
        <v>5</v>
      </c>
      <c r="BW64" s="57">
        <f t="shared" si="90"/>
        <v>3594</v>
      </c>
      <c r="BX64" s="129">
        <v>47</v>
      </c>
      <c r="BY64" s="52">
        <f t="shared" si="26"/>
        <v>3</v>
      </c>
      <c r="BZ64" s="57">
        <f t="shared" si="91"/>
        <v>3588</v>
      </c>
      <c r="CA64" s="128">
        <v>44</v>
      </c>
      <c r="CB64" s="57">
        <f t="shared" si="27"/>
        <v>0</v>
      </c>
      <c r="CC64" s="52">
        <f t="shared" si="135"/>
        <v>3588</v>
      </c>
      <c r="CD64" s="123">
        <v>44</v>
      </c>
      <c r="CE64" s="57">
        <f t="shared" si="29"/>
        <v>3</v>
      </c>
      <c r="CF64" s="57">
        <f t="shared" si="92"/>
        <v>3576</v>
      </c>
      <c r="CG64" s="122">
        <v>41</v>
      </c>
      <c r="CH64" s="52">
        <f t="shared" si="30"/>
        <v>10</v>
      </c>
      <c r="CI64" s="52">
        <f t="shared" si="93"/>
        <v>3483</v>
      </c>
      <c r="CJ64" s="119">
        <v>31</v>
      </c>
      <c r="CK64" s="57">
        <f t="shared" si="31"/>
        <v>9</v>
      </c>
      <c r="CL64" s="57">
        <f t="shared" si="94"/>
        <v>3434</v>
      </c>
      <c r="CM64" s="118">
        <v>22</v>
      </c>
      <c r="CN64" s="57">
        <f t="shared" si="32"/>
        <v>6</v>
      </c>
      <c r="CO64" s="57">
        <f t="shared" si="136"/>
        <v>3297</v>
      </c>
      <c r="CP64" s="117">
        <v>16</v>
      </c>
      <c r="CQ64" s="57">
        <f t="shared" si="34"/>
        <v>15</v>
      </c>
      <c r="CR64" s="57">
        <f t="shared" si="95"/>
        <v>3242</v>
      </c>
      <c r="CS64" s="116">
        <v>1</v>
      </c>
      <c r="CT64" s="52">
        <f t="shared" si="35"/>
        <v>1</v>
      </c>
      <c r="CU64" s="52"/>
      <c r="CV64" s="115"/>
      <c r="CW64" s="52"/>
      <c r="CX64" s="57"/>
      <c r="CY64" s="114"/>
      <c r="CZ64" s="57"/>
      <c r="DA64" s="52"/>
      <c r="DB64" s="113"/>
      <c r="DC64" s="52"/>
      <c r="DD64" s="57"/>
      <c r="DE64" s="114"/>
      <c r="DF64" s="57"/>
      <c r="DG64" s="57"/>
      <c r="DH64" s="114"/>
      <c r="DI64" s="57"/>
      <c r="DJ64" s="52"/>
      <c r="DK64" s="96"/>
      <c r="DL64" s="52"/>
      <c r="DM64" s="52"/>
      <c r="DN64" s="95"/>
      <c r="DO64" s="52"/>
      <c r="DP64" s="52"/>
      <c r="DR64" s="52"/>
      <c r="DS64" s="52"/>
      <c r="DU64" s="57"/>
      <c r="DV64" s="57"/>
      <c r="DW64" s="86"/>
      <c r="DX64" s="52"/>
      <c r="DY64" s="52"/>
      <c r="DZ64" s="85"/>
      <c r="EA64" s="52"/>
      <c r="EB64" s="52"/>
      <c r="EC64" s="84"/>
      <c r="ED64" s="57"/>
      <c r="EE64" s="57"/>
      <c r="EF64" s="81"/>
      <c r="EG64" s="52"/>
      <c r="EH64" s="57"/>
      <c r="EI64" s="2"/>
      <c r="EJ64" s="52"/>
      <c r="EK64" s="57"/>
      <c r="EL64" s="74"/>
      <c r="EM64" s="52"/>
      <c r="EN64" s="52"/>
      <c r="EO64" s="70"/>
      <c r="EP64" s="52"/>
      <c r="EQ64" s="57"/>
      <c r="ER64" s="67"/>
      <c r="ES64" s="57"/>
      <c r="ET64" s="57"/>
      <c r="EU64" s="64"/>
      <c r="EV64" s="64"/>
      <c r="EW64" s="57"/>
      <c r="EX64" s="63"/>
      <c r="EY64" s="63"/>
      <c r="EZ64" s="52"/>
      <c r="FA64" s="62"/>
      <c r="FB64" s="62"/>
      <c r="FC64" s="52"/>
      <c r="FD64" s="114"/>
      <c r="FE64" s="114"/>
      <c r="FF64" s="52"/>
      <c r="FH64" s="52"/>
      <c r="FI64" s="52"/>
      <c r="FJ64" s="46"/>
      <c r="FN64" s="13"/>
      <c r="FO64" s="13"/>
      <c r="FP64" s="52"/>
      <c r="FQ64" s="42"/>
      <c r="FR64" s="42"/>
      <c r="FV64" s="33"/>
      <c r="FW64" s="14"/>
      <c r="FX64" s="14"/>
      <c r="FY64" s="17"/>
      <c r="GH64">
        <v>3256</v>
      </c>
      <c r="GI64">
        <f t="shared" si="125"/>
        <v>31</v>
      </c>
      <c r="GK64" s="121">
        <f t="shared" si="130"/>
        <v>69.571428571428569</v>
      </c>
      <c r="GM64" s="3">
        <f t="shared" si="62"/>
        <v>0</v>
      </c>
      <c r="GS64" s="3">
        <f t="shared" si="63"/>
        <v>64</v>
      </c>
      <c r="GT64" s="3">
        <f t="shared" si="137"/>
        <v>3672</v>
      </c>
      <c r="GU64" s="3">
        <f t="shared" si="64"/>
        <v>64</v>
      </c>
      <c r="GV64" s="3">
        <f>GV63+GU64</f>
        <v>3672</v>
      </c>
      <c r="GW64" s="3">
        <f t="shared" si="65"/>
        <v>64</v>
      </c>
      <c r="GX64" s="3">
        <f t="shared" si="128"/>
        <v>3672</v>
      </c>
      <c r="GY64" s="3">
        <f t="shared" si="66"/>
        <v>64</v>
      </c>
      <c r="GZ64" s="3">
        <f t="shared" si="129"/>
        <v>3672</v>
      </c>
    </row>
    <row r="65" spans="2:208" ht="15.5" customHeight="1">
      <c r="B65" s="7">
        <v>43963</v>
      </c>
      <c r="C65" s="141">
        <f t="shared" si="67"/>
        <v>3590</v>
      </c>
      <c r="D65" s="140">
        <v>40</v>
      </c>
      <c r="E65" s="141">
        <f t="shared" si="68"/>
        <v>3732</v>
      </c>
      <c r="F65">
        <v>0</v>
      </c>
      <c r="G65" s="140">
        <v>60</v>
      </c>
      <c r="H65" s="148">
        <f t="shared" si="69"/>
        <v>3731</v>
      </c>
      <c r="I65">
        <v>0</v>
      </c>
      <c r="J65" s="148">
        <f t="shared" si="5"/>
        <v>59</v>
      </c>
      <c r="K65" s="148">
        <f t="shared" si="70"/>
        <v>3720.477628900001</v>
      </c>
      <c r="L65" s="3">
        <f t="shared" si="132"/>
        <v>0.49552578000000125</v>
      </c>
      <c r="M65">
        <v>58.495525780000001</v>
      </c>
      <c r="N65" s="136">
        <f t="shared" si="138"/>
        <v>0</v>
      </c>
      <c r="O65" s="52">
        <f t="shared" si="134"/>
        <v>3667</v>
      </c>
      <c r="P65">
        <v>45</v>
      </c>
      <c r="Q65" s="3">
        <f t="shared" si="133"/>
        <v>10</v>
      </c>
      <c r="R65" s="3">
        <f t="shared" si="71"/>
        <v>3735</v>
      </c>
      <c r="S65" s="172">
        <v>60</v>
      </c>
      <c r="T65" s="3">
        <f t="shared" si="7"/>
        <v>0</v>
      </c>
      <c r="U65" s="3">
        <f t="shared" si="72"/>
        <v>3735</v>
      </c>
      <c r="V65" s="173">
        <v>60</v>
      </c>
      <c r="W65" s="3">
        <f t="shared" si="8"/>
        <v>0</v>
      </c>
      <c r="X65" s="3">
        <f t="shared" si="73"/>
        <v>3732</v>
      </c>
      <c r="Y65" s="170">
        <v>60</v>
      </c>
      <c r="Z65" s="3">
        <f t="shared" si="9"/>
        <v>0</v>
      </c>
      <c r="AA65" s="3">
        <f t="shared" si="74"/>
        <v>3732</v>
      </c>
      <c r="AB65" s="171">
        <v>60</v>
      </c>
      <c r="AC65" s="3">
        <f t="shared" si="10"/>
        <v>0</v>
      </c>
      <c r="AD65" s="3">
        <f t="shared" si="75"/>
        <v>3732</v>
      </c>
      <c r="AE65" s="166">
        <v>60</v>
      </c>
      <c r="AF65" s="3">
        <f t="shared" si="11"/>
        <v>1</v>
      </c>
      <c r="AG65" s="3">
        <f t="shared" si="76"/>
        <v>3730</v>
      </c>
      <c r="AH65" s="165">
        <v>59</v>
      </c>
      <c r="AI65" s="3">
        <f t="shared" si="12"/>
        <v>0</v>
      </c>
      <c r="AJ65" s="3">
        <f t="shared" si="77"/>
        <v>3730</v>
      </c>
      <c r="AK65" s="164">
        <v>59</v>
      </c>
      <c r="AL65" s="3">
        <f t="shared" si="13"/>
        <v>0</v>
      </c>
      <c r="AM65" s="3">
        <f t="shared" si="78"/>
        <v>3729</v>
      </c>
      <c r="AN65" s="162">
        <v>59</v>
      </c>
      <c r="AO65" s="3">
        <f t="shared" si="14"/>
        <v>1</v>
      </c>
      <c r="AP65" s="3">
        <f t="shared" si="79"/>
        <v>3727</v>
      </c>
      <c r="AQ65" s="161">
        <v>58</v>
      </c>
      <c r="AR65" s="3">
        <f t="shared" si="15"/>
        <v>0</v>
      </c>
      <c r="AS65" s="3">
        <f t="shared" si="80"/>
        <v>3727</v>
      </c>
      <c r="AT65" s="160">
        <v>58</v>
      </c>
      <c r="AU65" s="3">
        <f t="shared" si="16"/>
        <v>1</v>
      </c>
      <c r="AV65" s="3">
        <f t="shared" si="81"/>
        <v>3723</v>
      </c>
      <c r="AW65" s="159">
        <v>57</v>
      </c>
      <c r="AX65" s="3">
        <f t="shared" si="17"/>
        <v>-1</v>
      </c>
      <c r="AY65" s="3">
        <f t="shared" si="82"/>
        <v>3720</v>
      </c>
      <c r="AZ65" s="150">
        <v>58</v>
      </c>
      <c r="BA65" s="3">
        <f t="shared" si="18"/>
        <v>0</v>
      </c>
      <c r="BB65" s="3">
        <f t="shared" si="83"/>
        <v>3718</v>
      </c>
      <c r="BC65" s="149">
        <v>58</v>
      </c>
      <c r="BD65" s="3">
        <f t="shared" si="19"/>
        <v>1</v>
      </c>
      <c r="BE65" s="3">
        <f t="shared" si="84"/>
        <v>3716</v>
      </c>
      <c r="BF65" s="147">
        <v>57</v>
      </c>
      <c r="BG65" s="3">
        <f t="shared" si="20"/>
        <v>1</v>
      </c>
      <c r="BH65" s="3">
        <f t="shared" si="85"/>
        <v>3713</v>
      </c>
      <c r="BI65" s="146">
        <v>56</v>
      </c>
      <c r="BJ65" s="3">
        <f t="shared" si="21"/>
        <v>1</v>
      </c>
      <c r="BK65" s="3">
        <f t="shared" si="86"/>
        <v>3709</v>
      </c>
      <c r="BL65" s="145">
        <v>55</v>
      </c>
      <c r="BM65" s="3">
        <f t="shared" si="22"/>
        <v>6</v>
      </c>
      <c r="BN65" s="3">
        <f t="shared" si="87"/>
        <v>3689</v>
      </c>
      <c r="BO65" s="144">
        <v>49</v>
      </c>
      <c r="BP65" s="3">
        <f t="shared" si="23"/>
        <v>2</v>
      </c>
      <c r="BQ65" s="79">
        <f t="shared" si="88"/>
        <v>3681</v>
      </c>
      <c r="BR65" s="142">
        <v>47</v>
      </c>
      <c r="BS65" s="3">
        <f t="shared" si="24"/>
        <v>2</v>
      </c>
      <c r="BT65" s="3">
        <f t="shared" si="89"/>
        <v>3667</v>
      </c>
      <c r="BU65" s="132">
        <v>45</v>
      </c>
      <c r="BV65" s="154">
        <f t="shared" si="25"/>
        <v>10</v>
      </c>
      <c r="BW65" s="57">
        <f t="shared" si="90"/>
        <v>3629</v>
      </c>
      <c r="BX65" s="129">
        <v>35</v>
      </c>
      <c r="BY65" s="52">
        <f t="shared" si="26"/>
        <v>1</v>
      </c>
      <c r="BZ65" s="57">
        <f t="shared" si="91"/>
        <v>3622</v>
      </c>
      <c r="CA65" s="128">
        <v>34</v>
      </c>
      <c r="CB65" s="57">
        <f t="shared" si="27"/>
        <v>3</v>
      </c>
      <c r="CC65" s="52">
        <f t="shared" si="135"/>
        <v>3619</v>
      </c>
      <c r="CD65" s="123">
        <v>31</v>
      </c>
      <c r="CE65" s="57">
        <f t="shared" si="29"/>
        <v>3</v>
      </c>
      <c r="CF65" s="57">
        <f t="shared" si="92"/>
        <v>3604</v>
      </c>
      <c r="CG65" s="122">
        <v>28</v>
      </c>
      <c r="CH65" s="52">
        <f t="shared" si="30"/>
        <v>9</v>
      </c>
      <c r="CI65" s="52">
        <f t="shared" si="93"/>
        <v>3502</v>
      </c>
      <c r="CJ65" s="119">
        <v>19</v>
      </c>
      <c r="CK65" s="57">
        <f t="shared" si="31"/>
        <v>7</v>
      </c>
      <c r="CL65" s="57">
        <f t="shared" si="94"/>
        <v>3446</v>
      </c>
      <c r="CM65" s="118">
        <v>12</v>
      </c>
      <c r="CN65" s="57">
        <f t="shared" si="32"/>
        <v>9</v>
      </c>
      <c r="CO65" s="57">
        <f t="shared" si="136"/>
        <v>3300</v>
      </c>
      <c r="CP65" s="117">
        <v>3</v>
      </c>
      <c r="CQ65" s="57">
        <f t="shared" si="34"/>
        <v>3</v>
      </c>
      <c r="CR65" s="57"/>
      <c r="CS65" s="116"/>
      <c r="CT65" s="52"/>
      <c r="CU65" s="52"/>
      <c r="CV65" s="115"/>
      <c r="CW65" s="52"/>
      <c r="CX65" s="57"/>
      <c r="CY65" s="114"/>
      <c r="CZ65" s="57"/>
      <c r="DA65" s="52"/>
      <c r="DB65" s="113"/>
      <c r="DC65" s="52"/>
      <c r="DD65" s="57"/>
      <c r="DE65" s="114"/>
      <c r="DF65" s="57"/>
      <c r="DG65" s="57"/>
      <c r="DH65" s="114"/>
      <c r="DI65" s="57"/>
      <c r="DJ65" s="52"/>
      <c r="DK65" s="96"/>
      <c r="DL65" s="52"/>
      <c r="DM65" s="52"/>
      <c r="DN65" s="95"/>
      <c r="DO65" s="52"/>
      <c r="DP65" s="52"/>
      <c r="DR65" s="52"/>
      <c r="DS65" s="52"/>
      <c r="DU65" s="57"/>
      <c r="DV65" s="57"/>
      <c r="DW65" s="86"/>
      <c r="DX65" s="52"/>
      <c r="DY65" s="52"/>
      <c r="DZ65" s="85"/>
      <c r="EA65" s="52"/>
      <c r="EB65" s="52"/>
      <c r="EC65" s="84"/>
      <c r="ED65" s="57"/>
      <c r="EE65" s="57"/>
      <c r="EF65" s="81"/>
      <c r="EG65" s="52"/>
      <c r="EH65" s="57"/>
      <c r="EI65" s="2"/>
      <c r="EJ65" s="52"/>
      <c r="EK65" s="57"/>
      <c r="EL65" s="74"/>
      <c r="EM65" s="52"/>
      <c r="EN65" s="52"/>
      <c r="EO65" s="70"/>
      <c r="EP65" s="52"/>
      <c r="EQ65" s="57"/>
      <c r="ER65" s="67"/>
      <c r="ES65" s="57"/>
      <c r="ET65" s="57"/>
      <c r="EU65" s="64"/>
      <c r="EV65" s="64"/>
      <c r="EW65" s="57"/>
      <c r="EX65" s="63"/>
      <c r="EY65" s="63"/>
      <c r="EZ65" s="52"/>
      <c r="FA65" s="62"/>
      <c r="FB65" s="62"/>
      <c r="FC65" s="52"/>
      <c r="FD65" s="114"/>
      <c r="FE65" s="114"/>
      <c r="FF65" s="52"/>
      <c r="FH65" s="52"/>
      <c r="FI65" s="52"/>
      <c r="FJ65" s="46"/>
      <c r="FN65" s="13"/>
      <c r="FO65" s="13"/>
      <c r="FP65" s="52"/>
      <c r="FQ65" s="42"/>
      <c r="FR65" s="42"/>
      <c r="FV65" s="33"/>
      <c r="FW65" s="14"/>
      <c r="FX65" s="14"/>
      <c r="FY65" s="17"/>
      <c r="GH65">
        <v>3313</v>
      </c>
      <c r="GI65">
        <f t="shared" si="125"/>
        <v>57</v>
      </c>
      <c r="GK65" s="121">
        <f t="shared" si="130"/>
        <v>65.571428571428569</v>
      </c>
      <c r="GM65" s="3">
        <f t="shared" si="62"/>
        <v>2</v>
      </c>
      <c r="GS65" s="3">
        <f t="shared" si="63"/>
        <v>60</v>
      </c>
      <c r="GT65" s="3">
        <f t="shared" si="137"/>
        <v>3732</v>
      </c>
      <c r="GU65" s="3">
        <f t="shared" si="64"/>
        <v>60</v>
      </c>
      <c r="GV65" s="3">
        <f t="shared" si="127"/>
        <v>3732</v>
      </c>
      <c r="GW65" s="3">
        <f t="shared" si="65"/>
        <v>60</v>
      </c>
      <c r="GX65" s="3">
        <f t="shared" si="128"/>
        <v>3732</v>
      </c>
      <c r="GY65" s="3">
        <f t="shared" si="66"/>
        <v>60</v>
      </c>
      <c r="GZ65" s="3">
        <f t="shared" si="129"/>
        <v>3732</v>
      </c>
    </row>
    <row r="66" spans="2:208" ht="15.5" customHeight="1">
      <c r="B66" s="7">
        <v>43964</v>
      </c>
      <c r="C66" s="141">
        <f t="shared" si="67"/>
        <v>3615</v>
      </c>
      <c r="D66" s="140">
        <v>25</v>
      </c>
      <c r="E66" s="141">
        <f t="shared" si="68"/>
        <v>3783</v>
      </c>
      <c r="F66">
        <v>0</v>
      </c>
      <c r="G66" s="140">
        <v>51</v>
      </c>
      <c r="H66" s="148">
        <f t="shared" si="69"/>
        <v>3784</v>
      </c>
      <c r="I66">
        <v>2</v>
      </c>
      <c r="J66" s="148">
        <f t="shared" si="5"/>
        <v>53</v>
      </c>
      <c r="K66" s="148">
        <f t="shared" si="70"/>
        <v>3770.9731546800012</v>
      </c>
      <c r="L66" s="3">
        <f t="shared" si="132"/>
        <v>0.49552578000000125</v>
      </c>
      <c r="M66">
        <v>50.495525780000001</v>
      </c>
      <c r="N66" s="136">
        <f t="shared" si="138"/>
        <v>7</v>
      </c>
      <c r="O66" s="52">
        <f t="shared" si="134"/>
        <v>3702</v>
      </c>
      <c r="P66">
        <v>35</v>
      </c>
      <c r="Q66" s="3">
        <f t="shared" si="133"/>
        <v>14</v>
      </c>
      <c r="R66" s="3">
        <f t="shared" si="71"/>
        <v>3786</v>
      </c>
      <c r="S66" s="172">
        <v>51</v>
      </c>
      <c r="T66" s="3">
        <f t="shared" si="7"/>
        <v>0</v>
      </c>
      <c r="U66" s="3">
        <f t="shared" si="72"/>
        <v>3786</v>
      </c>
      <c r="V66" s="173">
        <v>51</v>
      </c>
      <c r="W66" s="3">
        <f t="shared" si="8"/>
        <v>0</v>
      </c>
      <c r="X66" s="3">
        <f t="shared" si="73"/>
        <v>3783</v>
      </c>
      <c r="Y66" s="170">
        <v>51</v>
      </c>
      <c r="Z66" s="3">
        <f t="shared" si="9"/>
        <v>0</v>
      </c>
      <c r="AA66" s="3">
        <f t="shared" si="74"/>
        <v>3783</v>
      </c>
      <c r="AB66" s="171">
        <v>51</v>
      </c>
      <c r="AC66" s="3">
        <f t="shared" si="10"/>
        <v>0</v>
      </c>
      <c r="AD66" s="3">
        <f t="shared" si="75"/>
        <v>3783</v>
      </c>
      <c r="AE66" s="166">
        <v>51</v>
      </c>
      <c r="AF66" s="3">
        <f t="shared" si="11"/>
        <v>0</v>
      </c>
      <c r="AG66" s="3">
        <f t="shared" si="76"/>
        <v>3781</v>
      </c>
      <c r="AH66" s="165">
        <v>51</v>
      </c>
      <c r="AI66" s="3">
        <f t="shared" si="12"/>
        <v>0</v>
      </c>
      <c r="AJ66" s="3">
        <f t="shared" si="77"/>
        <v>3781</v>
      </c>
      <c r="AK66" s="164">
        <v>51</v>
      </c>
      <c r="AL66" s="3">
        <f t="shared" si="13"/>
        <v>0</v>
      </c>
      <c r="AM66" s="3">
        <f t="shared" si="78"/>
        <v>3780</v>
      </c>
      <c r="AN66" s="162">
        <v>51</v>
      </c>
      <c r="AO66" s="3">
        <f t="shared" si="14"/>
        <v>0</v>
      </c>
      <c r="AP66" s="3">
        <f t="shared" si="79"/>
        <v>3778</v>
      </c>
      <c r="AQ66" s="161">
        <v>51</v>
      </c>
      <c r="AR66" s="3">
        <f t="shared" si="15"/>
        <v>0</v>
      </c>
      <c r="AS66" s="3">
        <f t="shared" si="80"/>
        <v>3778</v>
      </c>
      <c r="AT66" s="160">
        <v>51</v>
      </c>
      <c r="AU66" s="3">
        <f t="shared" si="16"/>
        <v>0</v>
      </c>
      <c r="AV66" s="3">
        <f t="shared" si="81"/>
        <v>3774</v>
      </c>
      <c r="AW66" s="159">
        <v>51</v>
      </c>
      <c r="AX66" s="3">
        <f t="shared" si="17"/>
        <v>1</v>
      </c>
      <c r="AY66" s="3">
        <f t="shared" si="82"/>
        <v>3770</v>
      </c>
      <c r="AZ66" s="150">
        <v>50</v>
      </c>
      <c r="BA66" s="3">
        <f t="shared" si="18"/>
        <v>0</v>
      </c>
      <c r="BB66" s="3">
        <f t="shared" si="83"/>
        <v>3768</v>
      </c>
      <c r="BC66" s="149">
        <v>50</v>
      </c>
      <c r="BD66" s="3">
        <f t="shared" si="19"/>
        <v>3</v>
      </c>
      <c r="BE66" s="3">
        <f t="shared" si="84"/>
        <v>3763</v>
      </c>
      <c r="BF66" s="147">
        <v>47</v>
      </c>
      <c r="BG66" s="3">
        <f t="shared" si="20"/>
        <v>3</v>
      </c>
      <c r="BH66" s="3">
        <f t="shared" si="85"/>
        <v>3757</v>
      </c>
      <c r="BI66" s="146">
        <v>44</v>
      </c>
      <c r="BJ66" s="3">
        <f t="shared" si="21"/>
        <v>3</v>
      </c>
      <c r="BK66" s="3">
        <f t="shared" si="86"/>
        <v>3750</v>
      </c>
      <c r="BL66" s="145">
        <v>41</v>
      </c>
      <c r="BM66" s="3">
        <f t="shared" si="22"/>
        <v>2</v>
      </c>
      <c r="BN66" s="3">
        <f t="shared" si="87"/>
        <v>3728</v>
      </c>
      <c r="BO66" s="144">
        <v>39</v>
      </c>
      <c r="BP66" s="3">
        <f t="shared" si="23"/>
        <v>7</v>
      </c>
      <c r="BQ66" s="79">
        <f t="shared" si="88"/>
        <v>3713</v>
      </c>
      <c r="BR66" s="142">
        <v>32</v>
      </c>
      <c r="BS66" s="3">
        <f t="shared" si="24"/>
        <v>4</v>
      </c>
      <c r="BT66" s="3">
        <f t="shared" si="89"/>
        <v>3695</v>
      </c>
      <c r="BU66" s="132">
        <v>28</v>
      </c>
      <c r="BV66" s="154">
        <f t="shared" si="25"/>
        <v>7</v>
      </c>
      <c r="BW66" s="57">
        <f t="shared" si="90"/>
        <v>3650</v>
      </c>
      <c r="BX66" s="129">
        <v>21</v>
      </c>
      <c r="BY66" s="52">
        <f t="shared" si="26"/>
        <v>2</v>
      </c>
      <c r="BZ66" s="57">
        <f t="shared" si="91"/>
        <v>3641</v>
      </c>
      <c r="CA66" s="128">
        <v>19</v>
      </c>
      <c r="CB66" s="57">
        <f t="shared" si="27"/>
        <v>2</v>
      </c>
      <c r="CC66" s="52">
        <f t="shared" si="135"/>
        <v>3636</v>
      </c>
      <c r="CD66" s="123">
        <v>17</v>
      </c>
      <c r="CE66" s="57">
        <f t="shared" si="29"/>
        <v>2</v>
      </c>
      <c r="CF66" s="57">
        <f t="shared" si="92"/>
        <v>3619</v>
      </c>
      <c r="CG66" s="122">
        <v>15</v>
      </c>
      <c r="CH66" s="52">
        <f t="shared" si="30"/>
        <v>6</v>
      </c>
      <c r="CI66" s="52">
        <f t="shared" si="93"/>
        <v>3511</v>
      </c>
      <c r="CJ66" s="119">
        <v>9</v>
      </c>
      <c r="CK66" s="57">
        <f t="shared" si="31"/>
        <v>8</v>
      </c>
      <c r="CL66" s="57">
        <f t="shared" si="94"/>
        <v>3447</v>
      </c>
      <c r="CM66" s="118">
        <v>1</v>
      </c>
      <c r="CN66" s="57">
        <f t="shared" si="32"/>
        <v>1</v>
      </c>
      <c r="CO66" s="57"/>
      <c r="CP66" s="117"/>
      <c r="CQ66" s="57"/>
      <c r="CR66" s="57"/>
      <c r="CS66" s="116"/>
      <c r="CT66" s="52"/>
      <c r="CU66" s="52"/>
      <c r="CV66" s="115"/>
      <c r="CW66" s="52"/>
      <c r="CX66" s="57"/>
      <c r="CY66" s="117"/>
      <c r="CZ66" s="57"/>
      <c r="DA66" s="52"/>
      <c r="DB66" s="113"/>
      <c r="DC66" s="52"/>
      <c r="DD66" s="57"/>
      <c r="DE66" s="117"/>
      <c r="DF66" s="57"/>
      <c r="DG66" s="57"/>
      <c r="DH66" s="117"/>
      <c r="DI66" s="57"/>
      <c r="DJ66" s="52"/>
      <c r="DK66" s="96"/>
      <c r="DL66" s="52"/>
      <c r="DM66" s="52"/>
      <c r="DN66" s="95"/>
      <c r="DO66" s="52"/>
      <c r="DP66" s="52"/>
      <c r="DR66" s="52"/>
      <c r="DS66" s="52"/>
      <c r="DU66" s="57"/>
      <c r="DV66" s="57"/>
      <c r="DW66" s="86"/>
      <c r="DX66" s="52"/>
      <c r="DY66" s="52"/>
      <c r="DZ66" s="85"/>
      <c r="EA66" s="52"/>
      <c r="EB66" s="52"/>
      <c r="EC66" s="84"/>
      <c r="ED66" s="57"/>
      <c r="EE66" s="57"/>
      <c r="EF66" s="81"/>
      <c r="EG66" s="52"/>
      <c r="EH66" s="57"/>
      <c r="EI66" s="2"/>
      <c r="EJ66" s="52"/>
      <c r="EK66" s="57"/>
      <c r="EL66" s="74"/>
      <c r="EM66" s="52"/>
      <c r="EN66" s="52"/>
      <c r="EO66" s="70"/>
      <c r="EP66" s="52"/>
      <c r="EQ66" s="57"/>
      <c r="ER66" s="67"/>
      <c r="ES66" s="57"/>
      <c r="ET66" s="57"/>
      <c r="EU66" s="64"/>
      <c r="EV66" s="64"/>
      <c r="EW66" s="57"/>
      <c r="EX66" s="63"/>
      <c r="EY66" s="63"/>
      <c r="EZ66" s="52"/>
      <c r="FA66" s="62"/>
      <c r="FB66" s="62"/>
      <c r="FC66" s="52"/>
      <c r="FD66" s="117"/>
      <c r="FE66" s="117"/>
      <c r="FF66" s="52"/>
      <c r="FH66" s="52"/>
      <c r="FI66" s="52"/>
      <c r="FJ66" s="46"/>
      <c r="FN66" s="13"/>
      <c r="FO66" s="13"/>
      <c r="FP66" s="52"/>
      <c r="FQ66" s="42"/>
      <c r="FR66" s="42"/>
      <c r="FV66" s="33"/>
      <c r="FW66" s="14"/>
      <c r="FX66" s="14"/>
      <c r="FY66" s="17"/>
      <c r="GH66">
        <v>3460</v>
      </c>
      <c r="GI66">
        <f t="shared" si="125"/>
        <v>147</v>
      </c>
      <c r="GK66" s="121">
        <f>SUM(GI60:GI66)/7</f>
        <v>74.142857142857139</v>
      </c>
      <c r="GM66" s="3">
        <f t="shared" si="62"/>
        <v>0</v>
      </c>
      <c r="GS66" s="3">
        <f t="shared" si="63"/>
        <v>51</v>
      </c>
      <c r="GT66" s="3">
        <f t="shared" si="137"/>
        <v>3783</v>
      </c>
      <c r="GU66" s="3">
        <f t="shared" si="64"/>
        <v>51</v>
      </c>
      <c r="GV66" s="3">
        <f t="shared" si="127"/>
        <v>3783</v>
      </c>
      <c r="GW66" s="3">
        <f t="shared" si="65"/>
        <v>51</v>
      </c>
      <c r="GX66" s="3">
        <f t="shared" si="128"/>
        <v>3783</v>
      </c>
      <c r="GY66" s="3">
        <f t="shared" si="66"/>
        <v>51</v>
      </c>
      <c r="GZ66" s="3">
        <f t="shared" si="129"/>
        <v>3783</v>
      </c>
    </row>
    <row r="67" spans="2:208" ht="15.5" customHeight="1">
      <c r="B67" s="7">
        <v>43965</v>
      </c>
      <c r="C67" s="141">
        <f t="shared" si="67"/>
        <v>3628</v>
      </c>
      <c r="D67" s="140">
        <v>13</v>
      </c>
      <c r="E67" s="141">
        <f t="shared" si="68"/>
        <v>3829</v>
      </c>
      <c r="F67">
        <v>0</v>
      </c>
      <c r="G67" s="140">
        <v>46</v>
      </c>
      <c r="H67" s="148">
        <f t="shared" si="69"/>
        <v>3830.7080900840001</v>
      </c>
      <c r="I67">
        <v>0.70809008399999995</v>
      </c>
      <c r="J67" s="148">
        <f t="shared" si="5"/>
        <v>46.708090083999998</v>
      </c>
      <c r="K67" s="148">
        <f t="shared" si="70"/>
        <v>3816.344307445001</v>
      </c>
      <c r="L67" s="3">
        <f t="shared" ref="L67:L80" si="139">M67-BC67</f>
        <v>1.3711527649999979</v>
      </c>
      <c r="M67">
        <v>45.371152764999998</v>
      </c>
      <c r="N67" s="136">
        <f t="shared" si="138"/>
        <v>16</v>
      </c>
      <c r="O67" s="52">
        <f t="shared" si="134"/>
        <v>3741</v>
      </c>
      <c r="P67">
        <v>39</v>
      </c>
      <c r="Q67" s="3">
        <f t="shared" ref="Q67:Q72" si="140">P67-BX67</f>
        <v>18</v>
      </c>
      <c r="R67" s="3">
        <f t="shared" si="71"/>
        <v>3832</v>
      </c>
      <c r="S67" s="172">
        <v>46</v>
      </c>
      <c r="T67" s="3">
        <f t="shared" si="7"/>
        <v>0</v>
      </c>
      <c r="U67" s="3">
        <f t="shared" si="72"/>
        <v>3832</v>
      </c>
      <c r="V67" s="173">
        <v>46</v>
      </c>
      <c r="W67" s="3">
        <f t="shared" si="8"/>
        <v>0</v>
      </c>
      <c r="X67" s="3">
        <f t="shared" si="73"/>
        <v>3829</v>
      </c>
      <c r="Y67" s="170">
        <v>46</v>
      </c>
      <c r="Z67" s="3">
        <f t="shared" si="9"/>
        <v>0</v>
      </c>
      <c r="AA67" s="3">
        <f t="shared" si="74"/>
        <v>3829</v>
      </c>
      <c r="AB67" s="171">
        <v>46</v>
      </c>
      <c r="AC67" s="3">
        <f t="shared" si="10"/>
        <v>0</v>
      </c>
      <c r="AD67" s="3">
        <f t="shared" si="75"/>
        <v>3829</v>
      </c>
      <c r="AE67" s="166">
        <v>46</v>
      </c>
      <c r="AF67" s="3">
        <f t="shared" si="11"/>
        <v>0</v>
      </c>
      <c r="AG67" s="3">
        <f t="shared" si="76"/>
        <v>3827</v>
      </c>
      <c r="AH67" s="165">
        <v>46</v>
      </c>
      <c r="AI67" s="3">
        <f t="shared" si="12"/>
        <v>0</v>
      </c>
      <c r="AJ67" s="3">
        <f t="shared" si="77"/>
        <v>3827</v>
      </c>
      <c r="AK67" s="164">
        <v>46</v>
      </c>
      <c r="AL67" s="3">
        <f t="shared" si="13"/>
        <v>2</v>
      </c>
      <c r="AM67" s="3">
        <f t="shared" si="78"/>
        <v>3824</v>
      </c>
      <c r="AN67" s="162">
        <v>44</v>
      </c>
      <c r="AO67" s="3">
        <f t="shared" si="14"/>
        <v>0</v>
      </c>
      <c r="AP67" s="3">
        <f t="shared" si="79"/>
        <v>3822</v>
      </c>
      <c r="AQ67" s="161">
        <v>44</v>
      </c>
      <c r="AR67" s="3">
        <f t="shared" si="15"/>
        <v>0</v>
      </c>
      <c r="AS67" s="3">
        <f t="shared" si="80"/>
        <v>3822</v>
      </c>
      <c r="AT67" s="160">
        <v>44</v>
      </c>
      <c r="AU67" s="3">
        <f t="shared" si="16"/>
        <v>0</v>
      </c>
      <c r="AV67" s="3">
        <f t="shared" si="81"/>
        <v>3818</v>
      </c>
      <c r="AW67" s="159">
        <v>44</v>
      </c>
      <c r="AX67" s="3">
        <f t="shared" si="17"/>
        <v>0</v>
      </c>
      <c r="AY67" s="3">
        <f t="shared" si="82"/>
        <v>3814</v>
      </c>
      <c r="AZ67" s="150">
        <v>44</v>
      </c>
      <c r="BA67" s="3">
        <f t="shared" si="18"/>
        <v>0</v>
      </c>
      <c r="BB67" s="3">
        <f t="shared" si="83"/>
        <v>3812</v>
      </c>
      <c r="BC67" s="149">
        <v>44</v>
      </c>
      <c r="BD67" s="3">
        <f t="shared" si="19"/>
        <v>2</v>
      </c>
      <c r="BE67" s="3">
        <f t="shared" si="84"/>
        <v>3805</v>
      </c>
      <c r="BF67" s="147">
        <v>42</v>
      </c>
      <c r="BG67" s="3">
        <f t="shared" si="20"/>
        <v>5</v>
      </c>
      <c r="BH67" s="3">
        <f t="shared" si="85"/>
        <v>3794</v>
      </c>
      <c r="BI67" s="146">
        <v>37</v>
      </c>
      <c r="BJ67" s="3">
        <f t="shared" si="21"/>
        <v>-1</v>
      </c>
      <c r="BK67" s="3">
        <f t="shared" si="86"/>
        <v>3788</v>
      </c>
      <c r="BL67" s="145">
        <v>38</v>
      </c>
      <c r="BM67" s="3">
        <f t="shared" si="22"/>
        <v>4</v>
      </c>
      <c r="BN67" s="3">
        <f t="shared" si="87"/>
        <v>3762</v>
      </c>
      <c r="BO67" s="144">
        <v>34</v>
      </c>
      <c r="BP67" s="3">
        <f t="shared" si="23"/>
        <v>10</v>
      </c>
      <c r="BQ67" s="79">
        <f t="shared" si="88"/>
        <v>3737</v>
      </c>
      <c r="BR67" s="142">
        <v>24</v>
      </c>
      <c r="BS67" s="3">
        <f t="shared" si="24"/>
        <v>1</v>
      </c>
      <c r="BT67" s="3">
        <f t="shared" si="89"/>
        <v>3718</v>
      </c>
      <c r="BU67" s="132">
        <v>23</v>
      </c>
      <c r="BV67" s="154">
        <f t="shared" si="25"/>
        <v>2</v>
      </c>
      <c r="BW67" s="57">
        <f t="shared" si="90"/>
        <v>3671</v>
      </c>
      <c r="BX67" s="129">
        <v>21</v>
      </c>
      <c r="BY67" s="52">
        <f t="shared" si="26"/>
        <v>2</v>
      </c>
      <c r="BZ67" s="57">
        <f t="shared" si="91"/>
        <v>3660</v>
      </c>
      <c r="CA67" s="128">
        <v>19</v>
      </c>
      <c r="CB67" s="57">
        <f t="shared" si="27"/>
        <v>2</v>
      </c>
      <c r="CC67" s="52">
        <f t="shared" si="135"/>
        <v>3653</v>
      </c>
      <c r="CD67" s="123">
        <v>17</v>
      </c>
      <c r="CE67" s="57">
        <f t="shared" si="29"/>
        <v>5</v>
      </c>
      <c r="CF67" s="57">
        <f t="shared" si="92"/>
        <v>3631</v>
      </c>
      <c r="CG67" s="122">
        <v>12</v>
      </c>
      <c r="CH67" s="52">
        <f t="shared" si="30"/>
        <v>9</v>
      </c>
      <c r="CI67" s="52">
        <f t="shared" si="93"/>
        <v>3514</v>
      </c>
      <c r="CJ67" s="119">
        <v>3</v>
      </c>
      <c r="CK67" s="57">
        <f t="shared" si="31"/>
        <v>3</v>
      </c>
      <c r="CL67" s="57"/>
      <c r="CM67" s="118"/>
      <c r="CN67" s="57"/>
      <c r="CO67" s="57"/>
      <c r="CP67" s="117"/>
      <c r="CQ67" s="57"/>
      <c r="CR67" s="57"/>
      <c r="CS67" s="116"/>
      <c r="CT67" s="52"/>
      <c r="CU67" s="52"/>
      <c r="CV67" s="115"/>
      <c r="CW67" s="52"/>
      <c r="CX67" s="57"/>
      <c r="CY67" s="117"/>
      <c r="CZ67" s="57"/>
      <c r="DA67" s="52"/>
      <c r="DB67" s="113"/>
      <c r="DC67" s="52"/>
      <c r="DD67" s="57"/>
      <c r="DE67" s="117"/>
      <c r="DF67" s="57"/>
      <c r="DG67" s="57"/>
      <c r="DH67" s="117"/>
      <c r="DI67" s="57"/>
      <c r="DJ67" s="52"/>
      <c r="DK67" s="96"/>
      <c r="DL67" s="52"/>
      <c r="DM67" s="52"/>
      <c r="DN67" s="95"/>
      <c r="DO67" s="52"/>
      <c r="DP67" s="52"/>
      <c r="DR67" s="52"/>
      <c r="DS67" s="52"/>
      <c r="DU67" s="57"/>
      <c r="DV67" s="57"/>
      <c r="DW67" s="86"/>
      <c r="DX67" s="52"/>
      <c r="DY67" s="52"/>
      <c r="DZ67" s="85"/>
      <c r="EA67" s="52"/>
      <c r="EB67" s="52"/>
      <c r="EC67" s="84"/>
      <c r="ED67" s="57"/>
      <c r="EE67" s="57"/>
      <c r="EF67" s="81"/>
      <c r="EG67" s="52"/>
      <c r="EH67" s="57"/>
      <c r="EI67" s="2"/>
      <c r="EJ67" s="52"/>
      <c r="EK67" s="57"/>
      <c r="EL67" s="74"/>
      <c r="EM67" s="52"/>
      <c r="EN67" s="52"/>
      <c r="EO67" s="70"/>
      <c r="EP67" s="52"/>
      <c r="EQ67" s="57"/>
      <c r="ER67" s="67"/>
      <c r="ES67" s="57"/>
      <c r="ET67" s="57"/>
      <c r="EU67" s="64"/>
      <c r="EV67" s="64"/>
      <c r="EW67" s="57"/>
      <c r="EX67" s="63"/>
      <c r="EY67" s="63"/>
      <c r="EZ67" s="52"/>
      <c r="FA67" s="62"/>
      <c r="FB67" s="62"/>
      <c r="FC67" s="52"/>
      <c r="FD67" s="117"/>
      <c r="FE67" s="117"/>
      <c r="FF67" s="52"/>
      <c r="FH67" s="52"/>
      <c r="FI67" s="52"/>
      <c r="FJ67" s="46"/>
      <c r="FN67" s="13"/>
      <c r="FO67" s="13"/>
      <c r="FP67" s="52"/>
      <c r="FQ67" s="42"/>
      <c r="FR67" s="42"/>
      <c r="FV67" s="33"/>
      <c r="FW67" s="14"/>
      <c r="FX67" s="14"/>
      <c r="FY67" s="17"/>
      <c r="GH67">
        <v>3529</v>
      </c>
      <c r="GI67">
        <f t="shared" si="125"/>
        <v>69</v>
      </c>
      <c r="GK67" s="121">
        <f>SUM(GI61:GI67)/7</f>
        <v>69.857142857142861</v>
      </c>
      <c r="GM67" s="3">
        <f t="shared" si="62"/>
        <v>2</v>
      </c>
      <c r="GS67" s="3">
        <f t="shared" si="63"/>
        <v>46</v>
      </c>
      <c r="GT67" s="3">
        <f t="shared" si="137"/>
        <v>3829</v>
      </c>
      <c r="GU67" s="3">
        <f t="shared" si="64"/>
        <v>46</v>
      </c>
      <c r="GV67" s="3">
        <f t="shared" si="127"/>
        <v>3829</v>
      </c>
      <c r="GW67" s="3">
        <f t="shared" si="65"/>
        <v>46</v>
      </c>
      <c r="GX67" s="3">
        <f t="shared" si="128"/>
        <v>3829</v>
      </c>
      <c r="GY67" s="3">
        <f t="shared" si="66"/>
        <v>46</v>
      </c>
      <c r="GZ67" s="3">
        <f t="shared" si="129"/>
        <v>3829</v>
      </c>
    </row>
    <row r="68" spans="2:208" ht="15.5" customHeight="1">
      <c r="B68" s="7">
        <v>43966</v>
      </c>
      <c r="C68" s="141">
        <f t="shared" si="67"/>
        <v>3635</v>
      </c>
      <c r="D68" s="140">
        <v>7</v>
      </c>
      <c r="E68" s="141">
        <f t="shared" si="68"/>
        <v>3887</v>
      </c>
      <c r="F68">
        <v>0</v>
      </c>
      <c r="G68" s="140">
        <v>58</v>
      </c>
      <c r="H68" s="148">
        <f t="shared" si="69"/>
        <v>3889.4161801680002</v>
      </c>
      <c r="I68">
        <v>0.70809008399999995</v>
      </c>
      <c r="J68" s="148">
        <f t="shared" ref="J68:J86" si="141">AK68+I68</f>
        <v>58.708090083999998</v>
      </c>
      <c r="K68" s="148">
        <f t="shared" si="70"/>
        <v>3871.146115810001</v>
      </c>
      <c r="L68" s="3">
        <f t="shared" si="139"/>
        <v>1.8018083649999994</v>
      </c>
      <c r="M68">
        <v>54.801808364999999</v>
      </c>
      <c r="N68" s="136">
        <f t="shared" si="138"/>
        <v>13</v>
      </c>
      <c r="O68" s="52">
        <f t="shared" ref="O68:O72" si="142">O67+P68</f>
        <v>3779</v>
      </c>
      <c r="P68">
        <v>38</v>
      </c>
      <c r="Q68" s="3">
        <f t="shared" si="140"/>
        <v>22</v>
      </c>
      <c r="R68" s="3">
        <f t="shared" si="71"/>
        <v>3891</v>
      </c>
      <c r="S68" s="172">
        <v>59</v>
      </c>
      <c r="T68" s="3">
        <f t="shared" ref="T68:T93" si="143">S68-V68</f>
        <v>0</v>
      </c>
      <c r="U68" s="3">
        <f t="shared" si="72"/>
        <v>3891</v>
      </c>
      <c r="V68" s="173">
        <v>59</v>
      </c>
      <c r="W68" s="3">
        <f t="shared" ref="W68:W91" si="144">V68-Y68</f>
        <v>1</v>
      </c>
      <c r="X68" s="3">
        <f t="shared" si="73"/>
        <v>3887</v>
      </c>
      <c r="Y68" s="170">
        <v>58</v>
      </c>
      <c r="Z68" s="3">
        <f t="shared" ref="Z68:Z90" si="145">Y68-AB68</f>
        <v>0</v>
      </c>
      <c r="AA68" s="3">
        <f t="shared" si="74"/>
        <v>3887</v>
      </c>
      <c r="AB68" s="171">
        <v>58</v>
      </c>
      <c r="AC68" s="3">
        <f t="shared" ref="AC68:AC89" si="146">AB68-AE68</f>
        <v>0</v>
      </c>
      <c r="AD68" s="3">
        <f t="shared" si="75"/>
        <v>3887</v>
      </c>
      <c r="AE68" s="166">
        <v>58</v>
      </c>
      <c r="AF68" s="3">
        <f t="shared" ref="AF68:AF88" si="147">AE68-AH68</f>
        <v>0</v>
      </c>
      <c r="AG68" s="3">
        <f t="shared" si="76"/>
        <v>3885</v>
      </c>
      <c r="AH68" s="165">
        <v>58</v>
      </c>
      <c r="AI68" s="3">
        <f t="shared" ref="AI68:AI88" si="148">AH68-AK68</f>
        <v>0</v>
      </c>
      <c r="AJ68" s="3">
        <f t="shared" si="77"/>
        <v>3885</v>
      </c>
      <c r="AK68" s="164">
        <v>58</v>
      </c>
      <c r="AL68" s="3">
        <f t="shared" ref="AL68:AL87" si="149">AK68-AN68</f>
        <v>0</v>
      </c>
      <c r="AM68" s="3">
        <f t="shared" si="78"/>
        <v>3882</v>
      </c>
      <c r="AN68" s="162">
        <v>58</v>
      </c>
      <c r="AO68" s="3">
        <f t="shared" ref="AO68:AO85" si="150">AN68-AQ68</f>
        <v>0</v>
      </c>
      <c r="AP68" s="3">
        <f t="shared" si="79"/>
        <v>3880</v>
      </c>
      <c r="AQ68" s="161">
        <v>58</v>
      </c>
      <c r="AR68" s="3">
        <f t="shared" ref="AR68:AR85" si="151">AQ68-AT68</f>
        <v>0</v>
      </c>
      <c r="AS68" s="3">
        <f t="shared" si="80"/>
        <v>3880</v>
      </c>
      <c r="AT68" s="160">
        <v>58</v>
      </c>
      <c r="AU68" s="3">
        <f t="shared" ref="AU68:AU82" si="152">AT68-AW68</f>
        <v>2</v>
      </c>
      <c r="AV68" s="3">
        <f t="shared" si="81"/>
        <v>3874</v>
      </c>
      <c r="AW68" s="159">
        <v>56</v>
      </c>
      <c r="AX68" s="3">
        <f t="shared" ref="AX68:AX82" si="153">AW68-AZ68</f>
        <v>2</v>
      </c>
      <c r="AY68" s="3">
        <f t="shared" si="82"/>
        <v>3868</v>
      </c>
      <c r="AZ68" s="150">
        <v>54</v>
      </c>
      <c r="BA68" s="3">
        <f t="shared" ref="BA68:BA80" si="154">AZ68-BC68</f>
        <v>1</v>
      </c>
      <c r="BB68" s="3">
        <f t="shared" si="83"/>
        <v>3865</v>
      </c>
      <c r="BC68" s="149">
        <v>53</v>
      </c>
      <c r="BD68" s="3">
        <f t="shared" ref="BD68:BD80" si="155">BC68-BF68</f>
        <v>3</v>
      </c>
      <c r="BE68" s="3">
        <f t="shared" si="84"/>
        <v>3855</v>
      </c>
      <c r="BF68" s="147">
        <v>50</v>
      </c>
      <c r="BG68" s="3">
        <f t="shared" ref="BG68:BG79" si="156">BF68-BI68</f>
        <v>3</v>
      </c>
      <c r="BH68" s="3">
        <f t="shared" si="85"/>
        <v>3841</v>
      </c>
      <c r="BI68" s="146">
        <v>47</v>
      </c>
      <c r="BJ68" s="3">
        <f t="shared" ref="BJ68:BJ78" si="157">BI68-BL68</f>
        <v>2</v>
      </c>
      <c r="BK68" s="3">
        <f t="shared" si="86"/>
        <v>3833</v>
      </c>
      <c r="BL68" s="145">
        <v>45</v>
      </c>
      <c r="BM68" s="3">
        <f t="shared" ref="BM68:BM76" si="158">BL68-BO68</f>
        <v>11</v>
      </c>
      <c r="BN68" s="3">
        <f t="shared" si="87"/>
        <v>3796</v>
      </c>
      <c r="BO68" s="144">
        <v>34</v>
      </c>
      <c r="BP68" s="3">
        <f t="shared" ref="BP68:BP74" si="159">BO68-BR68</f>
        <v>7</v>
      </c>
      <c r="BQ68" s="79">
        <f t="shared" si="88"/>
        <v>3764</v>
      </c>
      <c r="BR68" s="142">
        <v>27</v>
      </c>
      <c r="BS68" s="3">
        <f t="shared" ref="BS68:BS73" si="160">BR68-BU68</f>
        <v>2</v>
      </c>
      <c r="BT68" s="3">
        <f t="shared" si="89"/>
        <v>3743</v>
      </c>
      <c r="BU68" s="132">
        <v>25</v>
      </c>
      <c r="BV68" s="154">
        <f t="shared" ref="BV68:BV73" si="161">BU68-BX68</f>
        <v>9</v>
      </c>
      <c r="BW68" s="57">
        <f t="shared" si="90"/>
        <v>3687</v>
      </c>
      <c r="BX68" s="129">
        <v>16</v>
      </c>
      <c r="BY68" s="52">
        <f t="shared" ref="BY68:BY72" si="162">BX68-CA68</f>
        <v>6</v>
      </c>
      <c r="BZ68" s="57">
        <f t="shared" si="91"/>
        <v>3670</v>
      </c>
      <c r="CA68" s="128">
        <v>10</v>
      </c>
      <c r="CB68" s="57">
        <f t="shared" ref="CB68:CB71" si="163">CA68-CD68</f>
        <v>4</v>
      </c>
      <c r="CC68" s="52">
        <f t="shared" ref="CC68" si="164">CC67+CD68</f>
        <v>3659</v>
      </c>
      <c r="CD68" s="123">
        <v>6</v>
      </c>
      <c r="CE68" s="57">
        <f t="shared" ref="CE68" si="165">CD68-CG68</f>
        <v>5</v>
      </c>
      <c r="CF68" s="57">
        <f t="shared" si="92"/>
        <v>3632</v>
      </c>
      <c r="CG68" s="122">
        <v>1</v>
      </c>
      <c r="CH68" s="52">
        <f t="shared" si="30"/>
        <v>1</v>
      </c>
      <c r="CI68" s="52"/>
      <c r="CJ68" s="119"/>
      <c r="CK68" s="57"/>
      <c r="CL68" s="57"/>
      <c r="CM68" s="118"/>
      <c r="CN68" s="57"/>
      <c r="CO68" s="57"/>
      <c r="CP68" s="117"/>
      <c r="CQ68" s="57"/>
      <c r="CR68" s="57"/>
      <c r="CS68" s="116"/>
      <c r="CT68" s="52"/>
      <c r="CU68" s="52"/>
      <c r="CV68" s="115"/>
      <c r="CW68" s="52"/>
      <c r="CX68" s="57"/>
      <c r="CY68" s="117"/>
      <c r="CZ68" s="57"/>
      <c r="DA68" s="52"/>
      <c r="DB68" s="113"/>
      <c r="DC68" s="52"/>
      <c r="DD68" s="57"/>
      <c r="DE68" s="117"/>
      <c r="DF68" s="57"/>
      <c r="DG68" s="57"/>
      <c r="DH68" s="117"/>
      <c r="DI68" s="57"/>
      <c r="DJ68" s="52"/>
      <c r="DK68" s="96"/>
      <c r="DL68" s="52"/>
      <c r="DM68" s="52"/>
      <c r="DN68" s="95"/>
      <c r="DO68" s="52"/>
      <c r="DP68" s="52"/>
      <c r="DR68" s="52"/>
      <c r="DS68" s="52"/>
      <c r="DU68" s="57"/>
      <c r="DV68" s="57"/>
      <c r="DW68" s="86"/>
      <c r="DX68" s="52"/>
      <c r="DY68" s="52"/>
      <c r="DZ68" s="85"/>
      <c r="EA68" s="52"/>
      <c r="EB68" s="52"/>
      <c r="EC68" s="84"/>
      <c r="ED68" s="57"/>
      <c r="EE68" s="57"/>
      <c r="EF68" s="81"/>
      <c r="EG68" s="52"/>
      <c r="EH68" s="57"/>
      <c r="EI68" s="2"/>
      <c r="EJ68" s="52"/>
      <c r="EK68" s="57"/>
      <c r="EL68" s="74"/>
      <c r="EM68" s="52"/>
      <c r="EN68" s="52"/>
      <c r="EO68" s="70"/>
      <c r="EP68" s="52"/>
      <c r="EQ68" s="57"/>
      <c r="ER68" s="67"/>
      <c r="ES68" s="57"/>
      <c r="ET68" s="57"/>
      <c r="EU68" s="64"/>
      <c r="EV68" s="64"/>
      <c r="EW68" s="57"/>
      <c r="EX68" s="63"/>
      <c r="EY68" s="63"/>
      <c r="EZ68" s="52"/>
      <c r="FA68" s="62"/>
      <c r="FB68" s="62"/>
      <c r="FC68" s="52"/>
      <c r="FD68" s="117"/>
      <c r="FE68" s="117"/>
      <c r="FF68" s="52"/>
      <c r="FH68" s="52"/>
      <c r="FI68" s="52"/>
      <c r="FJ68" s="46"/>
      <c r="FN68" s="13"/>
      <c r="FO68" s="13"/>
      <c r="FP68" s="52"/>
      <c r="FQ68" s="42"/>
      <c r="FR68" s="42"/>
      <c r="FV68" s="33"/>
      <c r="FW68" s="14"/>
      <c r="FX68" s="14"/>
      <c r="FY68" s="17"/>
      <c r="GH68">
        <v>3646</v>
      </c>
      <c r="GI68">
        <f t="shared" si="125"/>
        <v>117</v>
      </c>
      <c r="GK68" s="121">
        <f>SUM(GI62:GI68)/7</f>
        <v>67.285714285714292</v>
      </c>
      <c r="GM68" s="3">
        <f t="shared" ref="GM68:GM88" si="166">AI68 + AL68 + AF68 + AO68</f>
        <v>0</v>
      </c>
      <c r="GN68">
        <v>21</v>
      </c>
      <c r="GO68">
        <f>(AF68+AI67+AL66+AO65+AR64+AU62+AX61+BA60+BD59+BG58+BJ57+BM55+BP54+BS53+BV52+BY51+CB50+CE48+CH47+CK46+CN45+ CQ44+CT43+CW42+CZ41+DC40 + DF39+DI38 +DL37+DO36+DR34+DU33+DX32 +EA31 + ED30 +EG29 +EJ26+EM25+EP24+ES23+EV22+EY21+FB20+FE19+FH18+FK17+FN16+FQ15+FT14 +FW13+FZ12+GC11)/53</f>
        <v>0.11320754716981132</v>
      </c>
      <c r="GP68">
        <f>(AF68+AI67+AL66+AO65+AR64+AU62+AX61+BA60+BD59+BG58+BJ57+BM55+BV52+BY51)/14</f>
        <v>7.1428571428571425E-2</v>
      </c>
      <c r="GQ68">
        <f>(AF68+AI67+AL66+AO65+AR64+AU62+AX61)/7</f>
        <v>0.14285714285714285</v>
      </c>
      <c r="GR68">
        <f>(AF68+AI67+AL66)/3</f>
        <v>0</v>
      </c>
      <c r="GS68" s="3">
        <f>AE68+SUM(GO27:GO68)</f>
        <v>58.113207547169814</v>
      </c>
      <c r="GT68" s="3">
        <f t="shared" si="137"/>
        <v>3887.1132075471696</v>
      </c>
      <c r="GU68" s="3">
        <f>AE68+SUM(GP29:GP68)</f>
        <v>58.071428571428569</v>
      </c>
      <c r="GV68" s="3">
        <f t="shared" si="127"/>
        <v>3887.0714285714284</v>
      </c>
      <c r="GW68" s="3">
        <f>AE68+SUM(GQ29:GQ68)</f>
        <v>58.142857142857146</v>
      </c>
      <c r="GX68" s="3">
        <f t="shared" si="128"/>
        <v>3887.1428571428573</v>
      </c>
      <c r="GY68" s="3">
        <f>AE68+SUM(GR29:GR68)</f>
        <v>58</v>
      </c>
      <c r="GZ68" s="3">
        <f t="shared" si="129"/>
        <v>3887</v>
      </c>
    </row>
    <row r="69" spans="2:208" ht="15.5" customHeight="1">
      <c r="B69" s="7">
        <v>43967</v>
      </c>
      <c r="C69" s="141">
        <f t="shared" ref="C69:C70" si="167">C68+D69</f>
        <v>3641</v>
      </c>
      <c r="D69" s="140">
        <v>6</v>
      </c>
      <c r="E69" s="141">
        <f t="shared" ref="E69:E89" si="168">E68+G69</f>
        <v>3934</v>
      </c>
      <c r="F69">
        <v>0</v>
      </c>
      <c r="G69" s="140">
        <v>47</v>
      </c>
      <c r="H69" s="148">
        <f t="shared" ref="H69:H87" si="169">H68+J69</f>
        <v>3936.1242702520003</v>
      </c>
      <c r="I69">
        <v>0.70809008399999995</v>
      </c>
      <c r="J69" s="148">
        <f t="shared" si="141"/>
        <v>46.708090083999998</v>
      </c>
      <c r="K69" s="148">
        <f t="shared" ref="K69:K79" si="170">K68+M69</f>
        <v>3914.7642179600011</v>
      </c>
      <c r="L69" s="3">
        <f t="shared" si="139"/>
        <v>3.6181021499999986</v>
      </c>
      <c r="M69">
        <v>43.618102149999999</v>
      </c>
      <c r="N69" s="136">
        <f t="shared" si="138"/>
        <v>22</v>
      </c>
      <c r="O69" s="52">
        <f t="shared" si="142"/>
        <v>3817</v>
      </c>
      <c r="P69">
        <v>38</v>
      </c>
      <c r="Q69" s="3">
        <f t="shared" si="140"/>
        <v>28</v>
      </c>
      <c r="R69" s="3">
        <f t="shared" ref="R69:R94" si="171">R68+S69</f>
        <v>3938</v>
      </c>
      <c r="S69" s="172">
        <v>47</v>
      </c>
      <c r="T69" s="3">
        <f t="shared" si="143"/>
        <v>0</v>
      </c>
      <c r="U69" s="3">
        <f t="shared" ref="U69:U91" si="172">U68+V69</f>
        <v>3938</v>
      </c>
      <c r="V69" s="173">
        <v>47</v>
      </c>
      <c r="W69" s="3">
        <f t="shared" si="144"/>
        <v>0</v>
      </c>
      <c r="X69" s="3">
        <f t="shared" ref="X69:X90" si="173">X68+Y69</f>
        <v>3934</v>
      </c>
      <c r="Y69" s="170">
        <v>47</v>
      </c>
      <c r="Z69" s="3">
        <f t="shared" si="145"/>
        <v>0</v>
      </c>
      <c r="AA69" s="3">
        <f t="shared" ref="AA69:AA89" si="174">AA68+AB69</f>
        <v>3934</v>
      </c>
      <c r="AB69" s="171">
        <v>47</v>
      </c>
      <c r="AC69" s="3">
        <f t="shared" si="146"/>
        <v>0</v>
      </c>
      <c r="AD69" s="3">
        <f t="shared" ref="AD69:AD88" si="175">AD68+AE69</f>
        <v>3934</v>
      </c>
      <c r="AE69" s="166">
        <v>47</v>
      </c>
      <c r="AF69" s="3">
        <f t="shared" si="147"/>
        <v>1</v>
      </c>
      <c r="AG69" s="3">
        <f t="shared" ref="AG69:AG88" si="176">AG68+AH69</f>
        <v>3931</v>
      </c>
      <c r="AH69" s="165">
        <v>46</v>
      </c>
      <c r="AI69" s="3">
        <f t="shared" si="148"/>
        <v>0</v>
      </c>
      <c r="AJ69" s="3">
        <f t="shared" ref="AJ69:AJ87" si="177">AJ68+AK69</f>
        <v>3931</v>
      </c>
      <c r="AK69" s="164">
        <v>46</v>
      </c>
      <c r="AL69" s="3">
        <f t="shared" si="149"/>
        <v>0</v>
      </c>
      <c r="AM69" s="3">
        <f t="shared" ref="AM69:AM85" si="178">AM68+AN69</f>
        <v>3928</v>
      </c>
      <c r="AN69" s="162">
        <v>46</v>
      </c>
      <c r="AO69" s="3">
        <f t="shared" si="150"/>
        <v>1</v>
      </c>
      <c r="AP69" s="3">
        <f t="shared" ref="AP69:AP85" si="179">AP68+AQ69</f>
        <v>3925</v>
      </c>
      <c r="AQ69" s="161">
        <v>45</v>
      </c>
      <c r="AR69" s="3">
        <f t="shared" si="151"/>
        <v>0</v>
      </c>
      <c r="AS69" s="3">
        <f t="shared" ref="AS69:AS82" si="180">AS68+AT69</f>
        <v>3925</v>
      </c>
      <c r="AT69" s="160">
        <v>45</v>
      </c>
      <c r="AU69" s="3">
        <f t="shared" si="152"/>
        <v>0</v>
      </c>
      <c r="AV69" s="3">
        <f t="shared" ref="AV69:AV82" si="181">AV68+AW69</f>
        <v>3919</v>
      </c>
      <c r="AW69" s="159">
        <v>45</v>
      </c>
      <c r="AX69" s="3">
        <f t="shared" si="153"/>
        <v>1</v>
      </c>
      <c r="AY69" s="3">
        <f t="shared" ref="AY69:AY82" si="182">AY68+AZ69</f>
        <v>3912</v>
      </c>
      <c r="AZ69" s="150">
        <v>44</v>
      </c>
      <c r="BA69" s="3">
        <f t="shared" si="154"/>
        <v>4</v>
      </c>
      <c r="BB69" s="3">
        <f t="shared" ref="BB69:BB80" si="183">BB68+BC69</f>
        <v>3905</v>
      </c>
      <c r="BC69" s="149">
        <v>40</v>
      </c>
      <c r="BD69" s="3">
        <f t="shared" si="155"/>
        <v>4</v>
      </c>
      <c r="BE69" s="3">
        <f t="shared" ref="BE69:BE79" si="184">BE68+BF69</f>
        <v>3891</v>
      </c>
      <c r="BF69" s="147">
        <v>36</v>
      </c>
      <c r="BG69" s="3">
        <f t="shared" si="156"/>
        <v>4</v>
      </c>
      <c r="BH69" s="3">
        <f t="shared" ref="BH69:BH78" si="185">BH68+BI69</f>
        <v>3873</v>
      </c>
      <c r="BI69" s="146">
        <v>32</v>
      </c>
      <c r="BJ69" s="3">
        <f t="shared" si="157"/>
        <v>1</v>
      </c>
      <c r="BK69" s="3">
        <f t="shared" ref="BK69:BK76" si="186">BK68+BL69</f>
        <v>3864</v>
      </c>
      <c r="BL69" s="145">
        <v>31</v>
      </c>
      <c r="BM69" s="3">
        <f t="shared" si="158"/>
        <v>7</v>
      </c>
      <c r="BN69" s="3">
        <f t="shared" ref="BN69:BN74" si="187">BN68+BO69</f>
        <v>3820</v>
      </c>
      <c r="BO69" s="144">
        <v>24</v>
      </c>
      <c r="BP69" s="3">
        <f t="shared" si="159"/>
        <v>5</v>
      </c>
      <c r="BQ69" s="79">
        <f t="shared" ref="BQ69:BQ73" si="188">BQ68+BR69</f>
        <v>3783</v>
      </c>
      <c r="BR69" s="142">
        <v>19</v>
      </c>
      <c r="BS69" s="3">
        <f t="shared" si="160"/>
        <v>3</v>
      </c>
      <c r="BT69" s="3">
        <f t="shared" ref="BT69:BT73" si="189">BT68+BU69</f>
        <v>3759</v>
      </c>
      <c r="BU69" s="132">
        <v>16</v>
      </c>
      <c r="BV69" s="154">
        <f t="shared" si="161"/>
        <v>6</v>
      </c>
      <c r="BW69" s="57">
        <f t="shared" ref="BW69:BW72" si="190">BW68+BX69</f>
        <v>3697</v>
      </c>
      <c r="BX69" s="129">
        <v>10</v>
      </c>
      <c r="BY69" s="52">
        <f t="shared" si="162"/>
        <v>5</v>
      </c>
      <c r="BZ69" s="57">
        <f t="shared" ref="BZ69:BZ71" si="191">BZ68+CA69</f>
        <v>3675</v>
      </c>
      <c r="CA69" s="128">
        <v>5</v>
      </c>
      <c r="CB69" s="57">
        <f t="shared" si="163"/>
        <v>5</v>
      </c>
      <c r="CC69" s="52"/>
      <c r="CE69" s="153">
        <v>0.1</v>
      </c>
      <c r="CF69" s="57"/>
      <c r="CG69" s="122"/>
      <c r="CH69" s="52"/>
      <c r="CI69" s="52"/>
      <c r="CJ69" s="119"/>
      <c r="CK69" s="57"/>
      <c r="CL69" s="57"/>
      <c r="CM69" s="118"/>
      <c r="CN69" s="57"/>
      <c r="CO69" s="57"/>
      <c r="CP69" s="117"/>
      <c r="CQ69" s="57"/>
      <c r="CR69" s="57"/>
      <c r="CS69" s="116"/>
      <c r="CT69" s="52"/>
      <c r="CU69" s="52"/>
      <c r="CV69" s="115"/>
      <c r="CW69" s="52"/>
      <c r="CX69" s="57"/>
      <c r="CY69" s="117"/>
      <c r="CZ69" s="57"/>
      <c r="DA69" s="52"/>
      <c r="DB69" s="113"/>
      <c r="DC69" s="52"/>
      <c r="DD69" s="57"/>
      <c r="DE69" s="117"/>
      <c r="DF69" s="57"/>
      <c r="DG69" s="57"/>
      <c r="DH69" s="117"/>
      <c r="DI69" s="57"/>
      <c r="DJ69" s="52"/>
      <c r="DK69" s="96"/>
      <c r="DL69" s="52"/>
      <c r="DM69" s="52"/>
      <c r="DN69" s="95"/>
      <c r="DO69" s="52"/>
      <c r="DP69" s="52"/>
      <c r="DR69" s="52"/>
      <c r="DS69" s="52"/>
      <c r="DU69" s="57"/>
      <c r="DV69" s="57"/>
      <c r="DW69" s="86"/>
      <c r="DX69" s="52"/>
      <c r="DY69" s="52"/>
      <c r="DZ69" s="85"/>
      <c r="EA69" s="52"/>
      <c r="EB69" s="52"/>
      <c r="EC69" s="84"/>
      <c r="ED69" s="57"/>
      <c r="EE69" s="57"/>
      <c r="EF69" s="81"/>
      <c r="EG69" s="52"/>
      <c r="EH69" s="57"/>
      <c r="EI69" s="2"/>
      <c r="EJ69" s="52"/>
      <c r="EK69" s="57"/>
      <c r="EL69" s="74"/>
      <c r="EM69" s="52"/>
      <c r="EN69" s="52"/>
      <c r="EO69" s="70"/>
      <c r="EP69" s="52"/>
      <c r="EQ69" s="57"/>
      <c r="ER69" s="67"/>
      <c r="ES69" s="57"/>
      <c r="ET69" s="57"/>
      <c r="EU69" s="64"/>
      <c r="EV69" s="64"/>
      <c r="EW69" s="57"/>
      <c r="EX69" s="63"/>
      <c r="EY69" s="63"/>
      <c r="EZ69" s="52"/>
      <c r="FA69" s="62"/>
      <c r="FB69" s="62"/>
      <c r="FC69" s="52"/>
      <c r="FD69" s="117"/>
      <c r="FE69" s="117"/>
      <c r="FF69" s="52"/>
      <c r="FH69" s="52"/>
      <c r="FI69" s="52"/>
      <c r="FJ69" s="46"/>
      <c r="FN69" s="13"/>
      <c r="FO69" s="13"/>
      <c r="FP69" s="52"/>
      <c r="FQ69" s="42"/>
      <c r="FR69" s="42"/>
      <c r="FV69" s="33"/>
      <c r="FW69" s="14"/>
      <c r="FX69" s="14"/>
      <c r="FY69" s="17"/>
      <c r="GH69">
        <v>3674</v>
      </c>
      <c r="GI69">
        <f t="shared" si="125"/>
        <v>28</v>
      </c>
      <c r="GK69" s="121">
        <f t="shared" ref="GK69:GK77" si="192">SUM(GI63:GI69)/7</f>
        <v>64.857142857142861</v>
      </c>
      <c r="GM69" s="3">
        <f t="shared" si="166"/>
        <v>2</v>
      </c>
      <c r="GN69">
        <v>20</v>
      </c>
      <c r="GO69">
        <f t="shared" ref="GO69:GO88" si="193">(AF69+AI68+AL67+AO66+AR65+AU63+AX62+BA61+BD60+BG59+BJ58+BM56+BP55+BS54+BV53+BY52+CB51+CE49+CH48+CK47+CN46+ CQ45+CT44+CW43+CZ42+DC41 + DF40+DI39 +DL38+DO37+DR35+DU34+DX33 +EA32 + ED31 +EG30 +EJ27+EM26+EP25+ES24+EV23+EY22+FB21+FE20+FH19+FK18+FN17+FQ16+FT15 +FW14+FZ13+GC12)/53</f>
        <v>0.15094339622641509</v>
      </c>
      <c r="GP69">
        <f t="shared" ref="GP69:GP88" si="194">(AF69+AI68+AL67+AO66+AR65+AU63+AX62+BA61+BD60+BG59+BJ58+BM56+BV53+BY52)/14</f>
        <v>0.2857142857142857</v>
      </c>
      <c r="GQ69">
        <f t="shared" ref="GQ69:GQ88" si="195">(AF69+AI68+AL67+AO66+AR65+AU63+AX62)/7</f>
        <v>0.42857142857142855</v>
      </c>
      <c r="GR69">
        <f t="shared" ref="GR69:GR88" si="196">(AF69+AI68+AL67)/3</f>
        <v>1</v>
      </c>
      <c r="GS69" s="3">
        <f t="shared" ref="GS69:GS88" si="197">AE69+SUM(GO28:GO69)</f>
        <v>47.264150943396224</v>
      </c>
      <c r="GT69" s="3">
        <f t="shared" si="137"/>
        <v>3934.3773584905657</v>
      </c>
      <c r="GU69" s="3">
        <f t="shared" ref="GU69:GU88" si="198">AE69+SUM(GP30:GP69)</f>
        <v>47.357142857142854</v>
      </c>
      <c r="GV69" s="3">
        <f t="shared" ref="GV69:GV88" si="199">GV68+GU69</f>
        <v>3934.4285714285711</v>
      </c>
      <c r="GW69" s="3">
        <f t="shared" ref="GW69:GW88" si="200">AE69+SUM(GQ30:GQ69)</f>
        <v>47.571428571428569</v>
      </c>
      <c r="GX69" s="3">
        <f t="shared" ref="GX69:GX88" si="201">GX68+GW69</f>
        <v>3934.7142857142858</v>
      </c>
      <c r="GY69" s="3">
        <f t="shared" ref="GY69:GY88" si="202">AE69+SUM(GR30:GR69)</f>
        <v>48</v>
      </c>
      <c r="GZ69" s="3">
        <f t="shared" ref="GZ69:GZ88" si="203">GZ68+GY69</f>
        <v>3935</v>
      </c>
    </row>
    <row r="70" spans="2:208" ht="15.5" customHeight="1">
      <c r="B70" s="7">
        <v>43968</v>
      </c>
      <c r="C70" s="141">
        <f t="shared" si="167"/>
        <v>3657</v>
      </c>
      <c r="D70" s="140">
        <v>16</v>
      </c>
      <c r="E70" s="141">
        <f t="shared" si="168"/>
        <v>3987.1207369655999</v>
      </c>
      <c r="F70">
        <v>0.1207369656</v>
      </c>
      <c r="G70" s="140">
        <v>53.120736965600003</v>
      </c>
      <c r="H70" s="148">
        <f t="shared" si="169"/>
        <v>3989.8323603360004</v>
      </c>
      <c r="I70">
        <v>0.70809008399999995</v>
      </c>
      <c r="J70" s="148">
        <f t="shared" si="141"/>
        <v>53.708090083999998</v>
      </c>
      <c r="K70" s="148">
        <f t="shared" si="170"/>
        <v>3970.0068041950012</v>
      </c>
      <c r="L70" s="3">
        <f t="shared" si="139"/>
        <v>6.2425862349999974</v>
      </c>
      <c r="M70">
        <v>55.242586234999997</v>
      </c>
      <c r="N70" s="136">
        <f t="shared" si="138"/>
        <v>27</v>
      </c>
      <c r="O70" s="52">
        <f t="shared" si="142"/>
        <v>3866</v>
      </c>
      <c r="P70">
        <v>49</v>
      </c>
      <c r="Q70" s="3">
        <f t="shared" si="140"/>
        <v>33</v>
      </c>
      <c r="R70" s="3">
        <f t="shared" si="171"/>
        <v>3991</v>
      </c>
      <c r="S70" s="172">
        <v>53</v>
      </c>
      <c r="T70" s="3">
        <f t="shared" si="143"/>
        <v>0</v>
      </c>
      <c r="U70" s="3">
        <f t="shared" si="172"/>
        <v>3991</v>
      </c>
      <c r="V70" s="173">
        <v>53</v>
      </c>
      <c r="W70" s="3">
        <f t="shared" si="144"/>
        <v>0</v>
      </c>
      <c r="X70" s="3">
        <f t="shared" si="173"/>
        <v>3987</v>
      </c>
      <c r="Y70" s="170">
        <v>53</v>
      </c>
      <c r="Z70" s="3">
        <f t="shared" si="145"/>
        <v>0</v>
      </c>
      <c r="AA70" s="3">
        <f t="shared" si="174"/>
        <v>3987</v>
      </c>
      <c r="AB70" s="171">
        <v>53</v>
      </c>
      <c r="AC70" s="3">
        <f t="shared" si="146"/>
        <v>0</v>
      </c>
      <c r="AD70" s="3">
        <f t="shared" si="175"/>
        <v>3987</v>
      </c>
      <c r="AE70" s="166">
        <v>53</v>
      </c>
      <c r="AF70" s="3">
        <f t="shared" si="147"/>
        <v>0</v>
      </c>
      <c r="AG70" s="3">
        <f t="shared" si="176"/>
        <v>3984</v>
      </c>
      <c r="AH70" s="165">
        <v>53</v>
      </c>
      <c r="AI70" s="3">
        <f t="shared" si="148"/>
        <v>0</v>
      </c>
      <c r="AJ70" s="3">
        <f t="shared" si="177"/>
        <v>3984</v>
      </c>
      <c r="AK70" s="164">
        <v>53</v>
      </c>
      <c r="AL70" s="3">
        <f t="shared" si="149"/>
        <v>0</v>
      </c>
      <c r="AM70" s="3">
        <f t="shared" si="178"/>
        <v>3981</v>
      </c>
      <c r="AN70" s="162">
        <v>53</v>
      </c>
      <c r="AO70" s="3">
        <f t="shared" si="150"/>
        <v>0</v>
      </c>
      <c r="AP70" s="3">
        <f t="shared" si="179"/>
        <v>3978</v>
      </c>
      <c r="AQ70" s="161">
        <v>53</v>
      </c>
      <c r="AR70" s="3">
        <f t="shared" si="151"/>
        <v>0</v>
      </c>
      <c r="AS70" s="3">
        <f t="shared" si="180"/>
        <v>3978</v>
      </c>
      <c r="AT70" s="160">
        <v>53</v>
      </c>
      <c r="AU70" s="3">
        <f t="shared" si="152"/>
        <v>0</v>
      </c>
      <c r="AV70" s="3">
        <f t="shared" si="181"/>
        <v>3972</v>
      </c>
      <c r="AW70" s="159">
        <v>53</v>
      </c>
      <c r="AX70" s="3">
        <f t="shared" si="153"/>
        <v>2</v>
      </c>
      <c r="AY70" s="3">
        <f t="shared" si="182"/>
        <v>3963</v>
      </c>
      <c r="AZ70" s="150">
        <v>51</v>
      </c>
      <c r="BA70" s="3">
        <f t="shared" si="154"/>
        <v>2</v>
      </c>
      <c r="BB70" s="3">
        <f t="shared" si="183"/>
        <v>3954</v>
      </c>
      <c r="BC70" s="149">
        <v>49</v>
      </c>
      <c r="BD70" s="3">
        <f t="shared" si="155"/>
        <v>8</v>
      </c>
      <c r="BE70" s="3">
        <f t="shared" si="184"/>
        <v>3932</v>
      </c>
      <c r="BF70" s="147">
        <v>41</v>
      </c>
      <c r="BG70" s="3">
        <f t="shared" si="156"/>
        <v>4</v>
      </c>
      <c r="BH70" s="3">
        <f t="shared" si="185"/>
        <v>3910</v>
      </c>
      <c r="BI70" s="146">
        <v>37</v>
      </c>
      <c r="BJ70" s="3">
        <f t="shared" si="157"/>
        <v>5</v>
      </c>
      <c r="BK70" s="3">
        <f t="shared" si="186"/>
        <v>3896</v>
      </c>
      <c r="BL70" s="145">
        <v>32</v>
      </c>
      <c r="BM70" s="3">
        <f t="shared" si="158"/>
        <v>4</v>
      </c>
      <c r="BN70" s="3">
        <f t="shared" si="187"/>
        <v>3848</v>
      </c>
      <c r="BO70" s="144">
        <v>28</v>
      </c>
      <c r="BP70" s="3">
        <f t="shared" si="159"/>
        <v>3</v>
      </c>
      <c r="BQ70" s="79">
        <f t="shared" si="188"/>
        <v>3808</v>
      </c>
      <c r="BR70" s="142">
        <v>25</v>
      </c>
      <c r="BS70" s="3">
        <f t="shared" si="160"/>
        <v>3</v>
      </c>
      <c r="BT70" s="3">
        <f t="shared" si="189"/>
        <v>3781</v>
      </c>
      <c r="BU70" s="132">
        <v>22</v>
      </c>
      <c r="BV70" s="154">
        <f t="shared" si="161"/>
        <v>6</v>
      </c>
      <c r="BW70" s="57">
        <f t="shared" si="190"/>
        <v>3713</v>
      </c>
      <c r="BX70" s="129">
        <v>16</v>
      </c>
      <c r="BY70" s="52">
        <f t="shared" si="162"/>
        <v>12</v>
      </c>
      <c r="BZ70" s="57">
        <f t="shared" si="191"/>
        <v>3679</v>
      </c>
      <c r="CA70" s="128">
        <v>4</v>
      </c>
      <c r="CB70" s="57">
        <f t="shared" si="163"/>
        <v>4</v>
      </c>
      <c r="CC70" s="52"/>
      <c r="CE70" s="124"/>
      <c r="CF70" s="57"/>
      <c r="CG70" s="122"/>
      <c r="CH70" s="52"/>
      <c r="CI70" s="52"/>
      <c r="CJ70" s="119"/>
      <c r="CK70" s="57"/>
      <c r="CL70" s="57"/>
      <c r="CM70" s="118"/>
      <c r="CN70" s="57"/>
      <c r="CO70" s="57"/>
      <c r="CP70" s="126"/>
      <c r="CQ70" s="57"/>
      <c r="CR70" s="57"/>
      <c r="CS70" s="116"/>
      <c r="CT70" s="52"/>
      <c r="CU70" s="52"/>
      <c r="CV70" s="115"/>
      <c r="CW70" s="52"/>
      <c r="CX70" s="57"/>
      <c r="CY70" s="126"/>
      <c r="CZ70" s="57"/>
      <c r="DA70" s="52"/>
      <c r="DB70" s="113"/>
      <c r="DC70" s="52"/>
      <c r="DD70" s="57"/>
      <c r="DE70" s="126"/>
      <c r="DF70" s="57"/>
      <c r="DG70" s="57"/>
      <c r="DH70" s="126"/>
      <c r="DI70" s="57"/>
      <c r="DJ70" s="52"/>
      <c r="DK70" s="96"/>
      <c r="DL70" s="52"/>
      <c r="DM70" s="52"/>
      <c r="DN70" s="95"/>
      <c r="DO70" s="52"/>
      <c r="DP70" s="52"/>
      <c r="DR70" s="52"/>
      <c r="DS70" s="52"/>
      <c r="DU70" s="57"/>
      <c r="DV70" s="57"/>
      <c r="DW70" s="86"/>
      <c r="DX70" s="52"/>
      <c r="DY70" s="52"/>
      <c r="DZ70" s="85"/>
      <c r="EA70" s="52"/>
      <c r="EB70" s="52"/>
      <c r="EC70" s="84"/>
      <c r="ED70" s="57"/>
      <c r="EE70" s="57"/>
      <c r="EF70" s="81"/>
      <c r="EG70" s="52"/>
      <c r="EH70" s="57"/>
      <c r="EI70" s="2"/>
      <c r="EJ70" s="52"/>
      <c r="EK70" s="57"/>
      <c r="EL70" s="74"/>
      <c r="EM70" s="52"/>
      <c r="EN70" s="52"/>
      <c r="EO70" s="70"/>
      <c r="EP70" s="52"/>
      <c r="EQ70" s="57"/>
      <c r="ER70" s="67"/>
      <c r="ES70" s="57"/>
      <c r="ET70" s="57"/>
      <c r="EU70" s="64"/>
      <c r="EV70" s="64"/>
      <c r="EW70" s="57"/>
      <c r="EX70" s="63"/>
      <c r="EY70" s="63"/>
      <c r="EZ70" s="52"/>
      <c r="FA70" s="62"/>
      <c r="FB70" s="62"/>
      <c r="FC70" s="52"/>
      <c r="FD70" s="126"/>
      <c r="FE70" s="126"/>
      <c r="FF70" s="52"/>
      <c r="FH70" s="52"/>
      <c r="FI70" s="52"/>
      <c r="FJ70" s="46"/>
      <c r="FN70" s="13"/>
      <c r="FO70" s="13"/>
      <c r="FP70" s="52"/>
      <c r="FQ70" s="42"/>
      <c r="FR70" s="42"/>
      <c r="FV70" s="33"/>
      <c r="FW70" s="14"/>
      <c r="FX70" s="14"/>
      <c r="FY70" s="17"/>
      <c r="GH70">
        <v>3679</v>
      </c>
      <c r="GI70">
        <f t="shared" ref="GI70:GI91" si="204">GH70-GH69</f>
        <v>5</v>
      </c>
      <c r="GK70" s="121">
        <f t="shared" si="192"/>
        <v>64.857142857142861</v>
      </c>
      <c r="GM70" s="3">
        <f t="shared" si="166"/>
        <v>0</v>
      </c>
      <c r="GN70">
        <v>19</v>
      </c>
      <c r="GO70">
        <f t="shared" si="193"/>
        <v>0.26415094339622641</v>
      </c>
      <c r="GP70">
        <f t="shared" si="194"/>
        <v>0.21428571428571427</v>
      </c>
      <c r="GQ70">
        <f t="shared" si="195"/>
        <v>0.2857142857142857</v>
      </c>
      <c r="GR70">
        <f t="shared" si="196"/>
        <v>0</v>
      </c>
      <c r="GS70" s="3">
        <f t="shared" si="197"/>
        <v>53.528301886792455</v>
      </c>
      <c r="GT70" s="3">
        <f t="shared" si="137"/>
        <v>3987.9056603773583</v>
      </c>
      <c r="GU70" s="3">
        <f t="shared" si="198"/>
        <v>53.571428571428569</v>
      </c>
      <c r="GV70" s="3">
        <f t="shared" si="199"/>
        <v>3987.9999999999995</v>
      </c>
      <c r="GW70" s="3">
        <f t="shared" si="200"/>
        <v>53.857142857142854</v>
      </c>
      <c r="GX70" s="3">
        <f t="shared" si="201"/>
        <v>3988.5714285714284</v>
      </c>
      <c r="GY70" s="3">
        <f t="shared" si="202"/>
        <v>54</v>
      </c>
      <c r="GZ70" s="3">
        <f t="shared" si="203"/>
        <v>3989</v>
      </c>
    </row>
    <row r="71" spans="2:208" ht="15.5" customHeight="1">
      <c r="B71" s="7">
        <v>43969</v>
      </c>
      <c r="C71" s="141"/>
      <c r="D71" s="131"/>
      <c r="E71" s="141">
        <f t="shared" si="168"/>
        <v>4047.5481526272001</v>
      </c>
      <c r="F71">
        <v>0.4274156616</v>
      </c>
      <c r="G71" s="131">
        <v>60.427415661600001</v>
      </c>
      <c r="H71" s="148">
        <f t="shared" si="169"/>
        <v>4049.5404504200005</v>
      </c>
      <c r="I71">
        <v>0.70809008399999995</v>
      </c>
      <c r="J71" s="148">
        <f t="shared" si="141"/>
        <v>59.708090083999998</v>
      </c>
      <c r="K71" s="148">
        <f t="shared" si="170"/>
        <v>4034.4546360300014</v>
      </c>
      <c r="L71" s="3">
        <f t="shared" si="139"/>
        <v>8.4478318350000023</v>
      </c>
      <c r="M71">
        <v>64.447831835000002</v>
      </c>
      <c r="N71" s="136">
        <f t="shared" si="138"/>
        <v>21</v>
      </c>
      <c r="O71" s="52">
        <f t="shared" si="142"/>
        <v>3909</v>
      </c>
      <c r="P71">
        <v>43</v>
      </c>
      <c r="Q71" s="3">
        <f t="shared" si="140"/>
        <v>37</v>
      </c>
      <c r="R71" s="3">
        <f t="shared" si="171"/>
        <v>4051</v>
      </c>
      <c r="S71" s="172">
        <v>60</v>
      </c>
      <c r="T71" s="3">
        <f t="shared" si="143"/>
        <v>0</v>
      </c>
      <c r="U71" s="3">
        <f t="shared" si="172"/>
        <v>4051</v>
      </c>
      <c r="V71" s="173">
        <v>60</v>
      </c>
      <c r="W71" s="3">
        <f t="shared" si="144"/>
        <v>0</v>
      </c>
      <c r="X71" s="3">
        <f t="shared" si="173"/>
        <v>4047</v>
      </c>
      <c r="Y71" s="170">
        <v>60</v>
      </c>
      <c r="Z71" s="3">
        <f t="shared" si="145"/>
        <v>0</v>
      </c>
      <c r="AA71" s="3">
        <f t="shared" si="174"/>
        <v>4047</v>
      </c>
      <c r="AB71" s="171">
        <v>60</v>
      </c>
      <c r="AC71" s="3">
        <f t="shared" si="146"/>
        <v>0</v>
      </c>
      <c r="AD71" s="3">
        <f t="shared" si="175"/>
        <v>4047</v>
      </c>
      <c r="AE71" s="166">
        <v>60</v>
      </c>
      <c r="AF71" s="3">
        <f t="shared" si="147"/>
        <v>1</v>
      </c>
      <c r="AG71" s="3">
        <f t="shared" si="176"/>
        <v>4043</v>
      </c>
      <c r="AH71" s="165">
        <v>59</v>
      </c>
      <c r="AI71" s="3">
        <f t="shared" si="148"/>
        <v>0</v>
      </c>
      <c r="AJ71" s="3">
        <f t="shared" si="177"/>
        <v>4043</v>
      </c>
      <c r="AK71" s="164">
        <v>59</v>
      </c>
      <c r="AL71" s="3">
        <f t="shared" si="149"/>
        <v>0</v>
      </c>
      <c r="AM71" s="3">
        <f t="shared" si="178"/>
        <v>4040</v>
      </c>
      <c r="AN71" s="162">
        <v>59</v>
      </c>
      <c r="AO71" s="3">
        <f t="shared" si="150"/>
        <v>1</v>
      </c>
      <c r="AP71" s="3">
        <f t="shared" si="179"/>
        <v>4036</v>
      </c>
      <c r="AQ71" s="161">
        <v>58</v>
      </c>
      <c r="AR71" s="3">
        <f t="shared" si="151"/>
        <v>0</v>
      </c>
      <c r="AS71" s="3">
        <f t="shared" si="180"/>
        <v>4036</v>
      </c>
      <c r="AT71" s="160">
        <v>58</v>
      </c>
      <c r="AU71" s="3">
        <f t="shared" si="152"/>
        <v>1</v>
      </c>
      <c r="AV71" s="3">
        <f t="shared" si="181"/>
        <v>4029</v>
      </c>
      <c r="AW71" s="159">
        <v>57</v>
      </c>
      <c r="AX71" s="3">
        <f t="shared" si="153"/>
        <v>0</v>
      </c>
      <c r="AY71" s="3">
        <f t="shared" si="182"/>
        <v>4020</v>
      </c>
      <c r="AZ71" s="150">
        <v>57</v>
      </c>
      <c r="BA71" s="3">
        <f t="shared" si="154"/>
        <v>1</v>
      </c>
      <c r="BB71" s="3">
        <f t="shared" si="183"/>
        <v>4010</v>
      </c>
      <c r="BC71" s="149">
        <v>56</v>
      </c>
      <c r="BD71" s="3">
        <f t="shared" si="155"/>
        <v>12</v>
      </c>
      <c r="BE71" s="3">
        <f t="shared" si="184"/>
        <v>3976</v>
      </c>
      <c r="BF71" s="147">
        <v>44</v>
      </c>
      <c r="BG71" s="3">
        <f t="shared" si="156"/>
        <v>7</v>
      </c>
      <c r="BH71" s="3">
        <f t="shared" si="185"/>
        <v>3947</v>
      </c>
      <c r="BI71" s="146">
        <v>37</v>
      </c>
      <c r="BJ71" s="3">
        <f t="shared" si="157"/>
        <v>1</v>
      </c>
      <c r="BK71" s="3">
        <f t="shared" si="186"/>
        <v>3932</v>
      </c>
      <c r="BL71" s="145">
        <v>36</v>
      </c>
      <c r="BM71" s="3">
        <f t="shared" si="158"/>
        <v>4</v>
      </c>
      <c r="BN71" s="3">
        <f t="shared" si="187"/>
        <v>3880</v>
      </c>
      <c r="BO71" s="144">
        <v>32</v>
      </c>
      <c r="BP71" s="3">
        <f t="shared" si="159"/>
        <v>4</v>
      </c>
      <c r="BQ71" s="79">
        <f t="shared" si="188"/>
        <v>3836</v>
      </c>
      <c r="BR71" s="142">
        <v>28</v>
      </c>
      <c r="BS71" s="3">
        <f t="shared" si="160"/>
        <v>6</v>
      </c>
      <c r="BT71" s="3">
        <f t="shared" si="189"/>
        <v>3803</v>
      </c>
      <c r="BU71" s="132">
        <v>22</v>
      </c>
      <c r="BV71" s="154">
        <f t="shared" si="161"/>
        <v>16</v>
      </c>
      <c r="BW71" s="57">
        <f t="shared" si="190"/>
        <v>3719</v>
      </c>
      <c r="BX71" s="129">
        <v>6</v>
      </c>
      <c r="BY71" s="52">
        <f t="shared" si="162"/>
        <v>5</v>
      </c>
      <c r="BZ71" s="57">
        <f t="shared" si="191"/>
        <v>3680</v>
      </c>
      <c r="CA71" s="128">
        <v>1</v>
      </c>
      <c r="CB71" s="57">
        <f t="shared" si="163"/>
        <v>1</v>
      </c>
      <c r="CC71" s="52"/>
      <c r="CE71" s="124"/>
      <c r="CF71" s="57"/>
      <c r="CG71" s="122"/>
      <c r="CH71" s="52"/>
      <c r="CI71" s="52"/>
      <c r="CJ71" s="119"/>
      <c r="CK71" s="57"/>
      <c r="CL71" s="57"/>
      <c r="CM71" s="118"/>
      <c r="CN71" s="57"/>
      <c r="CO71" s="57"/>
      <c r="CP71" s="127"/>
      <c r="CQ71" s="57"/>
      <c r="CR71" s="57"/>
      <c r="CS71" s="116"/>
      <c r="CT71" s="52"/>
      <c r="CU71" s="52"/>
      <c r="CV71" s="115"/>
      <c r="CW71" s="52"/>
      <c r="CX71" s="57"/>
      <c r="CY71" s="127"/>
      <c r="CZ71" s="57"/>
      <c r="DA71" s="52"/>
      <c r="DB71" s="113"/>
      <c r="DC71" s="52"/>
      <c r="DD71" s="57"/>
      <c r="DE71" s="127"/>
      <c r="DF71" s="57"/>
      <c r="DG71" s="57"/>
      <c r="DH71" s="127"/>
      <c r="DI71" s="57"/>
      <c r="DJ71" s="52"/>
      <c r="DK71" s="96"/>
      <c r="DL71" s="52"/>
      <c r="DM71" s="52"/>
      <c r="DN71" s="95"/>
      <c r="DO71" s="52"/>
      <c r="DP71" s="52"/>
      <c r="DR71" s="52"/>
      <c r="DS71" s="52"/>
      <c r="DU71" s="57"/>
      <c r="DV71" s="57"/>
      <c r="DW71" s="86"/>
      <c r="DX71" s="52"/>
      <c r="DY71" s="52"/>
      <c r="DZ71" s="85"/>
      <c r="EA71" s="52"/>
      <c r="EB71" s="52"/>
      <c r="EC71" s="84"/>
      <c r="ED71" s="57"/>
      <c r="EE71" s="57"/>
      <c r="EF71" s="81"/>
      <c r="EG71" s="52"/>
      <c r="EH71" s="57"/>
      <c r="EI71" s="2"/>
      <c r="EJ71" s="52"/>
      <c r="EK71" s="57"/>
      <c r="EL71" s="74"/>
      <c r="EM71" s="52"/>
      <c r="EN71" s="52"/>
      <c r="EO71" s="70"/>
      <c r="EP71" s="52"/>
      <c r="EQ71" s="57"/>
      <c r="ER71" s="67"/>
      <c r="ES71" s="57"/>
      <c r="ET71" s="57"/>
      <c r="EU71" s="64"/>
      <c r="EV71" s="64"/>
      <c r="EW71" s="57"/>
      <c r="EX71" s="63"/>
      <c r="EY71" s="63"/>
      <c r="EZ71" s="52"/>
      <c r="FA71" s="62"/>
      <c r="FB71" s="62"/>
      <c r="FC71" s="52"/>
      <c r="FD71" s="127"/>
      <c r="FE71" s="127"/>
      <c r="FF71" s="52"/>
      <c r="FH71" s="52"/>
      <c r="FI71" s="52"/>
      <c r="FJ71" s="46"/>
      <c r="FN71" s="13"/>
      <c r="FO71" s="13"/>
      <c r="FP71" s="52"/>
      <c r="FQ71" s="42"/>
      <c r="FR71" s="42"/>
      <c r="FV71" s="33"/>
      <c r="FW71" s="14"/>
      <c r="FX71" s="14"/>
      <c r="FY71" s="17"/>
      <c r="GH71">
        <v>3698</v>
      </c>
      <c r="GI71">
        <f t="shared" si="204"/>
        <v>19</v>
      </c>
      <c r="GK71" s="121">
        <f t="shared" si="192"/>
        <v>63.142857142857146</v>
      </c>
      <c r="GM71" s="3">
        <f t="shared" si="166"/>
        <v>2</v>
      </c>
      <c r="GN71">
        <v>18</v>
      </c>
      <c r="GO71">
        <f t="shared" si="193"/>
        <v>0.32075471698113206</v>
      </c>
      <c r="GP71">
        <f t="shared" si="194"/>
        <v>0.42857142857142855</v>
      </c>
      <c r="GQ71">
        <f t="shared" si="195"/>
        <v>0.42857142857142855</v>
      </c>
      <c r="GR71">
        <f t="shared" si="196"/>
        <v>0.33333333333333331</v>
      </c>
      <c r="GS71" s="3">
        <f t="shared" si="197"/>
        <v>60.849056603773583</v>
      </c>
      <c r="GT71" s="3">
        <f t="shared" si="137"/>
        <v>4048.7547169811319</v>
      </c>
      <c r="GU71" s="3">
        <f t="shared" si="198"/>
        <v>61</v>
      </c>
      <c r="GV71" s="3">
        <f t="shared" si="199"/>
        <v>4048.9999999999995</v>
      </c>
      <c r="GW71" s="3">
        <f t="shared" si="200"/>
        <v>61.285714285714285</v>
      </c>
      <c r="GX71" s="3">
        <f t="shared" si="201"/>
        <v>4049.8571428571427</v>
      </c>
      <c r="GY71" s="3">
        <f t="shared" si="202"/>
        <v>61.333333333333336</v>
      </c>
      <c r="GZ71" s="3">
        <f t="shared" si="203"/>
        <v>4050.3333333333335</v>
      </c>
    </row>
    <row r="72" spans="2:208" ht="15.5" customHeight="1">
      <c r="B72" s="7">
        <v>43970</v>
      </c>
      <c r="C72" s="141"/>
      <c r="D72" s="131"/>
      <c r="E72" s="141">
        <f t="shared" si="168"/>
        <v>4085.3467792249003</v>
      </c>
      <c r="F72">
        <v>0.7986265977</v>
      </c>
      <c r="G72" s="131">
        <v>37.7986265977</v>
      </c>
      <c r="H72" s="148">
        <f t="shared" si="169"/>
        <v>4088.8263867470005</v>
      </c>
      <c r="I72">
        <v>2.2859363269999999</v>
      </c>
      <c r="J72" s="148">
        <f t="shared" si="141"/>
        <v>39.285936327000002</v>
      </c>
      <c r="K72" s="148">
        <f t="shared" si="170"/>
        <v>4077.7808030500014</v>
      </c>
      <c r="L72" s="3">
        <f t="shared" si="139"/>
        <v>12.32616702</v>
      </c>
      <c r="M72">
        <v>43.32616702</v>
      </c>
      <c r="N72" s="136">
        <f t="shared" si="138"/>
        <v>36</v>
      </c>
      <c r="O72" s="52">
        <f t="shared" si="142"/>
        <v>3950</v>
      </c>
      <c r="P72">
        <v>41</v>
      </c>
      <c r="Q72" s="3">
        <f t="shared" si="140"/>
        <v>40</v>
      </c>
      <c r="R72" s="3">
        <f t="shared" si="171"/>
        <v>4090</v>
      </c>
      <c r="S72" s="172">
        <v>39</v>
      </c>
      <c r="T72" s="3">
        <f t="shared" si="143"/>
        <v>0</v>
      </c>
      <c r="U72" s="3">
        <f t="shared" si="172"/>
        <v>4090</v>
      </c>
      <c r="V72" s="173">
        <v>39</v>
      </c>
      <c r="W72" s="3">
        <f t="shared" si="144"/>
        <v>2</v>
      </c>
      <c r="X72" s="3">
        <f t="shared" si="173"/>
        <v>4084</v>
      </c>
      <c r="Y72" s="170">
        <v>37</v>
      </c>
      <c r="Z72" s="3">
        <f t="shared" si="145"/>
        <v>0</v>
      </c>
      <c r="AA72" s="3">
        <f t="shared" si="174"/>
        <v>4084</v>
      </c>
      <c r="AB72" s="171">
        <v>37</v>
      </c>
      <c r="AC72" s="3">
        <f t="shared" si="146"/>
        <v>0</v>
      </c>
      <c r="AD72" s="3">
        <f t="shared" si="175"/>
        <v>4084</v>
      </c>
      <c r="AE72" s="166">
        <v>37</v>
      </c>
      <c r="AF72" s="3">
        <f t="shared" si="147"/>
        <v>0</v>
      </c>
      <c r="AG72" s="3">
        <f t="shared" si="176"/>
        <v>4080</v>
      </c>
      <c r="AH72" s="165">
        <v>37</v>
      </c>
      <c r="AI72" s="3">
        <f t="shared" si="148"/>
        <v>0</v>
      </c>
      <c r="AJ72" s="3">
        <f t="shared" si="177"/>
        <v>4080</v>
      </c>
      <c r="AK72" s="164">
        <v>37</v>
      </c>
      <c r="AL72" s="3">
        <f t="shared" si="149"/>
        <v>0</v>
      </c>
      <c r="AM72" s="3">
        <f t="shared" si="178"/>
        <v>4077</v>
      </c>
      <c r="AN72" s="162">
        <v>37</v>
      </c>
      <c r="AO72" s="3">
        <f t="shared" si="150"/>
        <v>-1</v>
      </c>
      <c r="AP72" s="3">
        <f t="shared" si="179"/>
        <v>4074</v>
      </c>
      <c r="AQ72" s="161">
        <v>38</v>
      </c>
      <c r="AR72" s="3">
        <f t="shared" si="151"/>
        <v>0</v>
      </c>
      <c r="AS72" s="3">
        <f t="shared" si="180"/>
        <v>4074</v>
      </c>
      <c r="AT72" s="160">
        <v>38</v>
      </c>
      <c r="AU72" s="3">
        <f t="shared" si="152"/>
        <v>0</v>
      </c>
      <c r="AV72" s="3">
        <f t="shared" si="181"/>
        <v>4067</v>
      </c>
      <c r="AW72" s="159">
        <v>38</v>
      </c>
      <c r="AX72" s="3">
        <f t="shared" si="153"/>
        <v>5</v>
      </c>
      <c r="AY72" s="3">
        <f t="shared" si="182"/>
        <v>4053</v>
      </c>
      <c r="AZ72" s="150">
        <v>33</v>
      </c>
      <c r="BA72" s="3">
        <f t="shared" si="154"/>
        <v>2</v>
      </c>
      <c r="BB72" s="3">
        <f t="shared" si="183"/>
        <v>4041</v>
      </c>
      <c r="BC72" s="149">
        <v>31</v>
      </c>
      <c r="BD72" s="3">
        <f t="shared" si="155"/>
        <v>10</v>
      </c>
      <c r="BE72" s="3">
        <f t="shared" si="184"/>
        <v>3997</v>
      </c>
      <c r="BF72" s="147">
        <v>21</v>
      </c>
      <c r="BG72" s="3">
        <f t="shared" si="156"/>
        <v>8</v>
      </c>
      <c r="BH72" s="3">
        <f t="shared" si="185"/>
        <v>3960</v>
      </c>
      <c r="BI72" s="146">
        <v>13</v>
      </c>
      <c r="BJ72" s="3">
        <f t="shared" si="157"/>
        <v>1</v>
      </c>
      <c r="BK72" s="3">
        <f t="shared" si="186"/>
        <v>3944</v>
      </c>
      <c r="BL72" s="145">
        <v>12</v>
      </c>
      <c r="BM72" s="3">
        <f t="shared" si="158"/>
        <v>1</v>
      </c>
      <c r="BN72" s="3">
        <f t="shared" si="187"/>
        <v>3891</v>
      </c>
      <c r="BO72" s="144">
        <v>11</v>
      </c>
      <c r="BP72" s="3">
        <f t="shared" si="159"/>
        <v>2</v>
      </c>
      <c r="BQ72" s="79">
        <f t="shared" si="188"/>
        <v>3845</v>
      </c>
      <c r="BR72" s="142">
        <v>9</v>
      </c>
      <c r="BS72" s="3">
        <f t="shared" si="160"/>
        <v>4</v>
      </c>
      <c r="BT72" s="3">
        <f t="shared" si="189"/>
        <v>3808</v>
      </c>
      <c r="BU72" s="132">
        <v>5</v>
      </c>
      <c r="BV72" s="154">
        <f t="shared" si="161"/>
        <v>4</v>
      </c>
      <c r="BW72" s="57">
        <f t="shared" si="190"/>
        <v>3720</v>
      </c>
      <c r="BX72" s="129">
        <v>1</v>
      </c>
      <c r="BY72" s="52">
        <f t="shared" si="162"/>
        <v>1</v>
      </c>
      <c r="BZ72" s="57"/>
      <c r="CA72" s="128"/>
      <c r="CB72" s="57"/>
      <c r="CC72" s="52"/>
      <c r="CE72" s="124"/>
      <c r="CF72" s="57"/>
      <c r="CG72" s="122"/>
      <c r="CH72" s="52"/>
      <c r="CI72" s="52"/>
      <c r="CJ72" s="119"/>
      <c r="CK72" s="57"/>
      <c r="CL72" s="57"/>
      <c r="CM72" s="118"/>
      <c r="CN72" s="57"/>
      <c r="CO72" s="57"/>
      <c r="CP72" s="128"/>
      <c r="CQ72" s="57"/>
      <c r="CR72" s="57"/>
      <c r="CS72" s="116"/>
      <c r="CT72" s="52"/>
      <c r="CU72" s="52"/>
      <c r="CV72" s="115"/>
      <c r="CW72" s="52"/>
      <c r="CX72" s="57"/>
      <c r="CY72" s="128"/>
      <c r="CZ72" s="57"/>
      <c r="DA72" s="52"/>
      <c r="DB72" s="113"/>
      <c r="DC72" s="52"/>
      <c r="DD72" s="57"/>
      <c r="DE72" s="128"/>
      <c r="DF72" s="57"/>
      <c r="DG72" s="57"/>
      <c r="DH72" s="128"/>
      <c r="DI72" s="57"/>
      <c r="DJ72" s="52"/>
      <c r="DK72" s="96"/>
      <c r="DL72" s="52"/>
      <c r="DM72" s="52"/>
      <c r="DN72" s="95"/>
      <c r="DO72" s="52"/>
      <c r="DP72" s="52"/>
      <c r="DR72" s="52"/>
      <c r="DS72" s="52"/>
      <c r="DU72" s="57"/>
      <c r="DV72" s="57"/>
      <c r="DW72" s="86"/>
      <c r="DX72" s="52"/>
      <c r="DY72" s="52"/>
      <c r="DZ72" s="85"/>
      <c r="EA72" s="52"/>
      <c r="EB72" s="52"/>
      <c r="EC72" s="84"/>
      <c r="ED72" s="57"/>
      <c r="EE72" s="57"/>
      <c r="EF72" s="81"/>
      <c r="EG72" s="52"/>
      <c r="EH72" s="57"/>
      <c r="EI72" s="2"/>
      <c r="EJ72" s="52"/>
      <c r="EK72" s="57"/>
      <c r="EL72" s="74"/>
      <c r="EM72" s="52"/>
      <c r="EN72" s="52"/>
      <c r="EO72" s="70"/>
      <c r="EP72" s="52"/>
      <c r="EQ72" s="57"/>
      <c r="ER72" s="67"/>
      <c r="ES72" s="57"/>
      <c r="ET72" s="57"/>
      <c r="EU72" s="64"/>
      <c r="EV72" s="64"/>
      <c r="EW72" s="57"/>
      <c r="EX72" s="63"/>
      <c r="EY72" s="63"/>
      <c r="EZ72" s="52"/>
      <c r="FA72" s="62"/>
      <c r="FB72" s="62"/>
      <c r="FC72" s="52"/>
      <c r="FD72" s="128"/>
      <c r="FE72" s="128"/>
      <c r="FF72" s="52"/>
      <c r="FH72" s="52"/>
      <c r="FI72" s="52"/>
      <c r="FJ72" s="46"/>
      <c r="FN72" s="13"/>
      <c r="FO72" s="13"/>
      <c r="FP72" s="52"/>
      <c r="FQ72" s="42"/>
      <c r="FR72" s="42"/>
      <c r="FV72" s="33"/>
      <c r="FW72" s="14"/>
      <c r="FX72" s="14"/>
      <c r="FY72" s="17"/>
      <c r="GH72">
        <v>3743</v>
      </c>
      <c r="GI72">
        <f t="shared" si="204"/>
        <v>45</v>
      </c>
      <c r="GK72" s="121">
        <f t="shared" si="192"/>
        <v>61.428571428571431</v>
      </c>
      <c r="GM72" s="3">
        <f t="shared" si="166"/>
        <v>-1</v>
      </c>
      <c r="GN72">
        <v>17</v>
      </c>
      <c r="GO72">
        <f t="shared" si="193"/>
        <v>0.26415094339622641</v>
      </c>
      <c r="GP72">
        <f t="shared" si="194"/>
        <v>0.14285714285714285</v>
      </c>
      <c r="GQ72">
        <f t="shared" si="195"/>
        <v>0</v>
      </c>
      <c r="GR72">
        <f t="shared" si="196"/>
        <v>0</v>
      </c>
      <c r="GS72" s="3">
        <f t="shared" si="197"/>
        <v>38.113207547169814</v>
      </c>
      <c r="GT72" s="3">
        <f t="shared" si="137"/>
        <v>4086.8679245283015</v>
      </c>
      <c r="GU72" s="3">
        <f t="shared" si="198"/>
        <v>38.142857142857146</v>
      </c>
      <c r="GV72" s="3">
        <f t="shared" si="199"/>
        <v>4087.1428571428569</v>
      </c>
      <c r="GW72" s="3">
        <f t="shared" si="200"/>
        <v>38.285714285714285</v>
      </c>
      <c r="GX72" s="3">
        <f t="shared" si="201"/>
        <v>4088.1428571428569</v>
      </c>
      <c r="GY72" s="3">
        <f t="shared" si="202"/>
        <v>38.333333333333336</v>
      </c>
      <c r="GZ72" s="3">
        <f t="shared" si="203"/>
        <v>4088.666666666667</v>
      </c>
    </row>
    <row r="73" spans="2:208" ht="15.5" customHeight="1">
      <c r="B73" s="7">
        <v>43971</v>
      </c>
      <c r="C73" s="141"/>
      <c r="D73" s="130"/>
      <c r="E73" s="141">
        <f t="shared" si="168"/>
        <v>4139.5769749769006</v>
      </c>
      <c r="F73">
        <v>1.230195752</v>
      </c>
      <c r="G73" s="130">
        <v>54.230195752</v>
      </c>
      <c r="H73" s="148">
        <f t="shared" si="169"/>
        <v>4145.1465045240002</v>
      </c>
      <c r="I73">
        <v>3.3201177770000001</v>
      </c>
      <c r="J73" s="148">
        <f t="shared" si="141"/>
        <v>56.320117777</v>
      </c>
      <c r="K73" s="148">
        <f t="shared" si="170"/>
        <v>4125.9487559550016</v>
      </c>
      <c r="L73" s="3">
        <f t="shared" si="139"/>
        <v>17.167952905</v>
      </c>
      <c r="M73">
        <v>48.167952905</v>
      </c>
      <c r="N73" s="136"/>
      <c r="O73" s="52"/>
      <c r="P73"/>
      <c r="Q73"/>
      <c r="R73" s="3">
        <f t="shared" si="171"/>
        <v>4143</v>
      </c>
      <c r="S73" s="172">
        <v>53</v>
      </c>
      <c r="T73" s="3">
        <f t="shared" si="143"/>
        <v>0</v>
      </c>
      <c r="U73" s="3">
        <f t="shared" si="172"/>
        <v>4143</v>
      </c>
      <c r="V73" s="173">
        <v>53</v>
      </c>
      <c r="W73" s="3">
        <f t="shared" si="144"/>
        <v>0</v>
      </c>
      <c r="X73" s="3">
        <f t="shared" si="173"/>
        <v>4137</v>
      </c>
      <c r="Y73" s="170">
        <v>53</v>
      </c>
      <c r="Z73" s="3">
        <f t="shared" si="145"/>
        <v>0</v>
      </c>
      <c r="AA73" s="3">
        <f t="shared" si="174"/>
        <v>4137</v>
      </c>
      <c r="AB73" s="171">
        <v>53</v>
      </c>
      <c r="AC73" s="3">
        <f t="shared" si="146"/>
        <v>0</v>
      </c>
      <c r="AD73" s="3">
        <f t="shared" si="175"/>
        <v>4137</v>
      </c>
      <c r="AE73" s="166">
        <v>53</v>
      </c>
      <c r="AF73" s="3">
        <f t="shared" si="147"/>
        <v>0</v>
      </c>
      <c r="AG73" s="3">
        <f t="shared" si="176"/>
        <v>4133</v>
      </c>
      <c r="AH73" s="165">
        <v>53</v>
      </c>
      <c r="AI73" s="3">
        <f t="shared" si="148"/>
        <v>0</v>
      </c>
      <c r="AJ73" s="3">
        <f t="shared" si="177"/>
        <v>4133</v>
      </c>
      <c r="AK73" s="164">
        <v>53</v>
      </c>
      <c r="AL73" s="3">
        <f t="shared" si="149"/>
        <v>1</v>
      </c>
      <c r="AM73" s="3">
        <f t="shared" si="178"/>
        <v>4129</v>
      </c>
      <c r="AN73" s="162">
        <v>52</v>
      </c>
      <c r="AO73" s="3">
        <f t="shared" si="150"/>
        <v>2</v>
      </c>
      <c r="AP73" s="3">
        <f t="shared" si="179"/>
        <v>4124</v>
      </c>
      <c r="AQ73" s="161">
        <v>50</v>
      </c>
      <c r="AR73" s="3">
        <f t="shared" si="151"/>
        <v>0</v>
      </c>
      <c r="AS73" s="3">
        <f t="shared" si="180"/>
        <v>4124</v>
      </c>
      <c r="AT73" s="160">
        <v>50</v>
      </c>
      <c r="AU73" s="3">
        <f t="shared" si="152"/>
        <v>1</v>
      </c>
      <c r="AV73" s="3">
        <f t="shared" si="181"/>
        <v>4116</v>
      </c>
      <c r="AW73" s="159">
        <v>49</v>
      </c>
      <c r="AX73" s="3">
        <f t="shared" si="153"/>
        <v>10</v>
      </c>
      <c r="AY73" s="3">
        <f t="shared" si="182"/>
        <v>4092</v>
      </c>
      <c r="AZ73" s="150">
        <v>39</v>
      </c>
      <c r="BA73" s="3">
        <f t="shared" si="154"/>
        <v>8</v>
      </c>
      <c r="BB73" s="3">
        <f t="shared" si="183"/>
        <v>4072</v>
      </c>
      <c r="BC73" s="149">
        <v>31</v>
      </c>
      <c r="BD73" s="3">
        <f t="shared" si="155"/>
        <v>5</v>
      </c>
      <c r="BE73" s="3">
        <f t="shared" si="184"/>
        <v>4023</v>
      </c>
      <c r="BF73" s="147">
        <v>26</v>
      </c>
      <c r="BG73" s="3">
        <f t="shared" si="156"/>
        <v>12</v>
      </c>
      <c r="BH73" s="3">
        <f t="shared" si="185"/>
        <v>3974</v>
      </c>
      <c r="BI73" s="146">
        <v>14</v>
      </c>
      <c r="BJ73" s="3">
        <f t="shared" si="157"/>
        <v>2</v>
      </c>
      <c r="BK73" s="3">
        <f t="shared" si="186"/>
        <v>3956</v>
      </c>
      <c r="BL73" s="145">
        <v>12</v>
      </c>
      <c r="BM73" s="3">
        <f t="shared" si="158"/>
        <v>1</v>
      </c>
      <c r="BN73" s="3">
        <f t="shared" si="187"/>
        <v>3902</v>
      </c>
      <c r="BO73" s="144">
        <v>11</v>
      </c>
      <c r="BP73" s="3">
        <f t="shared" si="159"/>
        <v>5</v>
      </c>
      <c r="BQ73" s="79">
        <f t="shared" si="188"/>
        <v>3851</v>
      </c>
      <c r="BR73" s="142">
        <v>6</v>
      </c>
      <c r="BS73" s="3">
        <f t="shared" si="160"/>
        <v>4</v>
      </c>
      <c r="BT73" s="3">
        <f t="shared" si="189"/>
        <v>3810</v>
      </c>
      <c r="BU73" s="132">
        <v>2</v>
      </c>
      <c r="BV73" s="154">
        <f t="shared" si="161"/>
        <v>2</v>
      </c>
      <c r="BW73" s="57"/>
      <c r="BX73" s="129"/>
      <c r="BY73" s="52"/>
      <c r="BZ73" s="57"/>
      <c r="CA73" s="128"/>
      <c r="CB73" s="57"/>
      <c r="CC73" s="52"/>
      <c r="CE73" s="124"/>
      <c r="CF73" s="57"/>
      <c r="CG73" s="122"/>
      <c r="CH73" s="52"/>
      <c r="CI73" s="52"/>
      <c r="CJ73" s="119"/>
      <c r="CK73" s="57"/>
      <c r="CL73" s="57"/>
      <c r="CM73" s="118"/>
      <c r="CN73" s="57"/>
      <c r="CO73" s="57"/>
      <c r="CP73" s="128"/>
      <c r="CQ73" s="57"/>
      <c r="CR73" s="57"/>
      <c r="CS73" s="116"/>
      <c r="CT73" s="52"/>
      <c r="CU73" s="52"/>
      <c r="CV73" s="115"/>
      <c r="CW73" s="52"/>
      <c r="CX73" s="57"/>
      <c r="CY73" s="128"/>
      <c r="CZ73" s="57"/>
      <c r="DA73" s="52"/>
      <c r="DB73" s="113"/>
      <c r="DC73" s="52"/>
      <c r="DD73" s="57"/>
      <c r="DE73" s="128"/>
      <c r="DF73" s="57"/>
      <c r="DG73" s="57"/>
      <c r="DH73" s="128"/>
      <c r="DI73" s="57"/>
      <c r="DJ73" s="52"/>
      <c r="DK73" s="96"/>
      <c r="DL73" s="52"/>
      <c r="DM73" s="52"/>
      <c r="DN73" s="95"/>
      <c r="DO73" s="52"/>
      <c r="DP73" s="52"/>
      <c r="DR73" s="52"/>
      <c r="DS73" s="52"/>
      <c r="DU73" s="57"/>
      <c r="DV73" s="57"/>
      <c r="DW73" s="86"/>
      <c r="DX73" s="52"/>
      <c r="DY73" s="52"/>
      <c r="DZ73" s="85"/>
      <c r="EA73" s="52"/>
      <c r="EB73" s="52"/>
      <c r="EC73" s="84"/>
      <c r="ED73" s="57"/>
      <c r="EE73" s="57"/>
      <c r="EF73" s="81"/>
      <c r="EG73" s="52"/>
      <c r="EH73" s="57"/>
      <c r="EI73" s="2"/>
      <c r="EJ73" s="52"/>
      <c r="EK73" s="57"/>
      <c r="EL73" s="74"/>
      <c r="EM73" s="52"/>
      <c r="EN73" s="52"/>
      <c r="EO73" s="70"/>
      <c r="EP73" s="52"/>
      <c r="EQ73" s="57"/>
      <c r="ER73" s="67"/>
      <c r="ES73" s="57"/>
      <c r="ET73" s="57"/>
      <c r="EU73" s="64"/>
      <c r="EV73" s="64"/>
      <c r="EW73" s="57"/>
      <c r="EX73" s="63"/>
      <c r="EY73" s="63"/>
      <c r="EZ73" s="52"/>
      <c r="FA73" s="62"/>
      <c r="FB73" s="62"/>
      <c r="FC73" s="52"/>
      <c r="FD73" s="128"/>
      <c r="FE73" s="128"/>
      <c r="FF73" s="52"/>
      <c r="FH73" s="52"/>
      <c r="FI73" s="52"/>
      <c r="FJ73" s="46"/>
      <c r="FN73" s="13"/>
      <c r="FO73" s="13"/>
      <c r="FP73" s="52"/>
      <c r="FQ73" s="42"/>
      <c r="FR73" s="42"/>
      <c r="FV73" s="33"/>
      <c r="FW73" s="14"/>
      <c r="FX73" s="14"/>
      <c r="FY73" s="17"/>
      <c r="GH73">
        <v>3831</v>
      </c>
      <c r="GI73">
        <f t="shared" si="204"/>
        <v>88</v>
      </c>
      <c r="GK73" s="121">
        <f>SUM(GI67:GI73)/7</f>
        <v>53</v>
      </c>
      <c r="GM73" s="3">
        <f t="shared" si="166"/>
        <v>3</v>
      </c>
      <c r="GN73">
        <v>16</v>
      </c>
      <c r="GO73">
        <f t="shared" si="193"/>
        <v>0.26415094339622641</v>
      </c>
      <c r="GP73">
        <f t="shared" si="194"/>
        <v>7.1428571428571425E-2</v>
      </c>
      <c r="GQ73">
        <f t="shared" si="195"/>
        <v>0.14285714285714285</v>
      </c>
      <c r="GR73">
        <f t="shared" si="196"/>
        <v>0</v>
      </c>
      <c r="GS73" s="3">
        <f t="shared" si="197"/>
        <v>54.377358490566039</v>
      </c>
      <c r="GT73" s="3">
        <f t="shared" si="137"/>
        <v>4141.2452830188677</v>
      </c>
      <c r="GU73" s="3">
        <f t="shared" si="198"/>
        <v>54.214285714285715</v>
      </c>
      <c r="GV73" s="3">
        <f t="shared" si="199"/>
        <v>4141.3571428571422</v>
      </c>
      <c r="GW73" s="3">
        <f t="shared" si="200"/>
        <v>54.428571428571431</v>
      </c>
      <c r="GX73" s="3">
        <f t="shared" si="201"/>
        <v>4142.5714285714284</v>
      </c>
      <c r="GY73" s="3">
        <f t="shared" si="202"/>
        <v>54.333333333333336</v>
      </c>
      <c r="GZ73" s="3">
        <f t="shared" si="203"/>
        <v>4143</v>
      </c>
    </row>
    <row r="74" spans="2:208" ht="15.5" customHeight="1">
      <c r="B74" s="7">
        <v>43972</v>
      </c>
      <c r="C74" s="141"/>
      <c r="D74" s="130"/>
      <c r="E74" s="141">
        <f t="shared" si="168"/>
        <v>4193.3038628209006</v>
      </c>
      <c r="F74">
        <v>1.7268878439999999</v>
      </c>
      <c r="G74" s="130">
        <v>53.726887843999997</v>
      </c>
      <c r="H74" s="148">
        <f t="shared" si="169"/>
        <v>4200.6034971440004</v>
      </c>
      <c r="I74">
        <v>3.4569926199999998</v>
      </c>
      <c r="J74" s="148">
        <f t="shared" si="141"/>
        <v>55.456992620000001</v>
      </c>
      <c r="K74" s="148">
        <f t="shared" si="170"/>
        <v>4180.526264160002</v>
      </c>
      <c r="L74" s="3">
        <f t="shared" si="139"/>
        <v>21.577508205000001</v>
      </c>
      <c r="M74">
        <v>54.577508205000001</v>
      </c>
      <c r="N74" s="136"/>
      <c r="O74" s="52"/>
      <c r="P74"/>
      <c r="Q74"/>
      <c r="R74" s="3">
        <f t="shared" si="171"/>
        <v>4195</v>
      </c>
      <c r="S74" s="172">
        <v>52</v>
      </c>
      <c r="T74" s="3">
        <f t="shared" si="143"/>
        <v>0</v>
      </c>
      <c r="U74" s="3">
        <f t="shared" si="172"/>
        <v>4195</v>
      </c>
      <c r="V74" s="173">
        <v>52</v>
      </c>
      <c r="W74" s="3">
        <f t="shared" si="144"/>
        <v>0</v>
      </c>
      <c r="X74" s="3">
        <f t="shared" si="173"/>
        <v>4189</v>
      </c>
      <c r="Y74" s="170">
        <v>52</v>
      </c>
      <c r="Z74" s="3">
        <f t="shared" si="145"/>
        <v>0</v>
      </c>
      <c r="AA74" s="3">
        <f t="shared" si="174"/>
        <v>4189</v>
      </c>
      <c r="AB74" s="171">
        <v>52</v>
      </c>
      <c r="AC74" s="3">
        <f t="shared" si="146"/>
        <v>0</v>
      </c>
      <c r="AD74" s="3">
        <f t="shared" si="175"/>
        <v>4189</v>
      </c>
      <c r="AE74" s="166">
        <v>52</v>
      </c>
      <c r="AF74" s="3">
        <f t="shared" si="147"/>
        <v>0</v>
      </c>
      <c r="AG74" s="3">
        <f t="shared" si="176"/>
        <v>4185</v>
      </c>
      <c r="AH74" s="165">
        <v>52</v>
      </c>
      <c r="AI74" s="3">
        <f t="shared" si="148"/>
        <v>0</v>
      </c>
      <c r="AJ74" s="3">
        <f t="shared" si="177"/>
        <v>4185</v>
      </c>
      <c r="AK74" s="164">
        <v>52</v>
      </c>
      <c r="AL74" s="3">
        <f t="shared" si="149"/>
        <v>2</v>
      </c>
      <c r="AM74" s="3">
        <f t="shared" si="178"/>
        <v>4179</v>
      </c>
      <c r="AN74" s="162">
        <v>50</v>
      </c>
      <c r="AO74" s="3">
        <f t="shared" si="150"/>
        <v>0</v>
      </c>
      <c r="AP74" s="3">
        <f t="shared" si="179"/>
        <v>4174</v>
      </c>
      <c r="AQ74" s="161">
        <v>50</v>
      </c>
      <c r="AR74" s="3">
        <f t="shared" si="151"/>
        <v>0</v>
      </c>
      <c r="AS74" s="3">
        <f t="shared" si="180"/>
        <v>4174</v>
      </c>
      <c r="AT74" s="160">
        <v>50</v>
      </c>
      <c r="AU74" s="3">
        <f t="shared" si="152"/>
        <v>4</v>
      </c>
      <c r="AV74" s="3">
        <f t="shared" si="181"/>
        <v>4162</v>
      </c>
      <c r="AW74" s="159">
        <v>46</v>
      </c>
      <c r="AX74" s="3">
        <f t="shared" si="153"/>
        <v>8</v>
      </c>
      <c r="AY74" s="3">
        <f t="shared" si="182"/>
        <v>4130</v>
      </c>
      <c r="AZ74" s="150">
        <v>38</v>
      </c>
      <c r="BA74" s="3">
        <f t="shared" si="154"/>
        <v>5</v>
      </c>
      <c r="BB74" s="3">
        <f t="shared" si="183"/>
        <v>4105</v>
      </c>
      <c r="BC74" s="149">
        <v>33</v>
      </c>
      <c r="BD74" s="3">
        <f t="shared" si="155"/>
        <v>7</v>
      </c>
      <c r="BE74" s="3">
        <f t="shared" si="184"/>
        <v>4049</v>
      </c>
      <c r="BF74" s="147">
        <v>26</v>
      </c>
      <c r="BG74" s="3">
        <f t="shared" si="156"/>
        <v>11</v>
      </c>
      <c r="BH74" s="3">
        <f t="shared" si="185"/>
        <v>3989</v>
      </c>
      <c r="BI74" s="146">
        <v>15</v>
      </c>
      <c r="BJ74" s="3">
        <f t="shared" si="157"/>
        <v>3</v>
      </c>
      <c r="BK74" s="3">
        <f t="shared" si="186"/>
        <v>3968</v>
      </c>
      <c r="BL74" s="145">
        <v>12</v>
      </c>
      <c r="BM74" s="3">
        <f t="shared" si="158"/>
        <v>7</v>
      </c>
      <c r="BN74" s="3">
        <f t="shared" si="187"/>
        <v>3907</v>
      </c>
      <c r="BO74" s="144">
        <v>5</v>
      </c>
      <c r="BP74" s="3">
        <f t="shared" si="159"/>
        <v>5</v>
      </c>
      <c r="BQ74" s="79"/>
      <c r="BR74" s="142"/>
      <c r="BS74" s="152">
        <v>0.1</v>
      </c>
      <c r="BT74" s="3"/>
      <c r="BU74" s="132"/>
      <c r="BV74" s="154"/>
      <c r="BW74" s="57"/>
      <c r="BX74" s="129"/>
      <c r="BY74" s="52"/>
      <c r="BZ74" s="57"/>
      <c r="CA74" s="132"/>
      <c r="CB74" s="57"/>
      <c r="CC74" s="52"/>
      <c r="CE74" s="124"/>
      <c r="CF74" s="57"/>
      <c r="CG74" s="122"/>
      <c r="CH74" s="52"/>
      <c r="CI74" s="52"/>
      <c r="CJ74" s="119"/>
      <c r="CK74" s="57"/>
      <c r="CL74" s="57"/>
      <c r="CM74" s="118"/>
      <c r="CN74" s="57"/>
      <c r="CO74" s="57"/>
      <c r="CP74" s="132"/>
      <c r="CQ74" s="57"/>
      <c r="CR74" s="57"/>
      <c r="CS74" s="116"/>
      <c r="CT74" s="52"/>
      <c r="CU74" s="52"/>
      <c r="CV74" s="115"/>
      <c r="CW74" s="52"/>
      <c r="CX74" s="57"/>
      <c r="CY74" s="132"/>
      <c r="CZ74" s="57"/>
      <c r="DA74" s="52"/>
      <c r="DB74" s="113"/>
      <c r="DC74" s="52"/>
      <c r="DD74" s="57"/>
      <c r="DE74" s="132"/>
      <c r="DF74" s="57"/>
      <c r="DG74" s="57"/>
      <c r="DH74" s="132"/>
      <c r="DI74" s="57"/>
      <c r="DJ74" s="52"/>
      <c r="DK74" s="96"/>
      <c r="DL74" s="52"/>
      <c r="DM74" s="52"/>
      <c r="DN74" s="95"/>
      <c r="DO74" s="52"/>
      <c r="DP74" s="52"/>
      <c r="DR74" s="52"/>
      <c r="DS74" s="52"/>
      <c r="DU74" s="57"/>
      <c r="DV74" s="57"/>
      <c r="DW74" s="86"/>
      <c r="DX74" s="52"/>
      <c r="DY74" s="52"/>
      <c r="DZ74" s="85"/>
      <c r="EA74" s="52"/>
      <c r="EB74" s="52"/>
      <c r="EC74" s="84"/>
      <c r="ED74" s="57"/>
      <c r="EE74" s="57"/>
      <c r="EF74" s="81"/>
      <c r="EG74" s="52"/>
      <c r="EH74" s="57"/>
      <c r="EI74" s="2"/>
      <c r="EJ74" s="52"/>
      <c r="EK74" s="57"/>
      <c r="EL74" s="74"/>
      <c r="EM74" s="52"/>
      <c r="EN74" s="52"/>
      <c r="EO74" s="70"/>
      <c r="EP74" s="52"/>
      <c r="EQ74" s="57"/>
      <c r="ER74" s="67"/>
      <c r="ES74" s="57"/>
      <c r="ET74" s="57"/>
      <c r="EU74" s="64"/>
      <c r="EV74" s="64"/>
      <c r="EW74" s="57"/>
      <c r="EX74" s="63"/>
      <c r="EY74" s="63"/>
      <c r="EZ74" s="52"/>
      <c r="FA74" s="62"/>
      <c r="FB74" s="62"/>
      <c r="FC74" s="52"/>
      <c r="FD74" s="132"/>
      <c r="FE74" s="132"/>
      <c r="FF74" s="52"/>
      <c r="FH74" s="52"/>
      <c r="FI74" s="52"/>
      <c r="FJ74" s="46"/>
      <c r="FN74" s="13"/>
      <c r="FO74" s="13"/>
      <c r="FP74" s="52"/>
      <c r="FQ74" s="42"/>
      <c r="FR74" s="42"/>
      <c r="FV74" s="33"/>
      <c r="FW74" s="14"/>
      <c r="FX74" s="14"/>
      <c r="FY74" s="17"/>
      <c r="GH74">
        <v>3871</v>
      </c>
      <c r="GI74">
        <f t="shared" si="204"/>
        <v>40</v>
      </c>
      <c r="GK74" s="121">
        <f t="shared" si="192"/>
        <v>48.857142857142854</v>
      </c>
      <c r="GM74" s="3">
        <f t="shared" si="166"/>
        <v>2</v>
      </c>
      <c r="GN74">
        <v>15</v>
      </c>
      <c r="GO74">
        <f t="shared" si="193"/>
        <v>0.660377358490566</v>
      </c>
      <c r="GP74">
        <f t="shared" si="194"/>
        <v>0.7857142857142857</v>
      </c>
      <c r="GQ74">
        <f t="shared" si="195"/>
        <v>0.42857142857142855</v>
      </c>
      <c r="GR74">
        <f t="shared" si="196"/>
        <v>0</v>
      </c>
      <c r="GS74" s="3">
        <f t="shared" si="197"/>
        <v>54.037735849056602</v>
      </c>
      <c r="GT74" s="3">
        <f t="shared" si="137"/>
        <v>4195.2830188679245</v>
      </c>
      <c r="GU74" s="3">
        <f t="shared" si="198"/>
        <v>54</v>
      </c>
      <c r="GV74" s="3">
        <f t="shared" si="199"/>
        <v>4195.3571428571422</v>
      </c>
      <c r="GW74" s="3">
        <f t="shared" si="200"/>
        <v>53.857142857142854</v>
      </c>
      <c r="GX74" s="3">
        <f t="shared" si="201"/>
        <v>4196.4285714285716</v>
      </c>
      <c r="GY74" s="3">
        <f t="shared" si="202"/>
        <v>53.333333333333336</v>
      </c>
      <c r="GZ74" s="3">
        <f t="shared" si="203"/>
        <v>4196.333333333333</v>
      </c>
    </row>
    <row r="75" spans="2:208" ht="15.5" customHeight="1">
      <c r="B75" s="7">
        <v>43973</v>
      </c>
      <c r="C75" s="141"/>
      <c r="D75" s="130"/>
      <c r="E75" s="141">
        <f t="shared" si="168"/>
        <v>4249.5752570609602</v>
      </c>
      <c r="F75">
        <v>2.2713942400599998</v>
      </c>
      <c r="G75" s="130">
        <v>56.271394240059998</v>
      </c>
      <c r="H75" s="148">
        <f t="shared" si="169"/>
        <v>4261.069805907</v>
      </c>
      <c r="I75">
        <v>7.4663087629999998</v>
      </c>
      <c r="J75" s="148">
        <f t="shared" si="141"/>
        <v>60.466308763000001</v>
      </c>
      <c r="K75" s="148">
        <f t="shared" si="170"/>
        <v>4231.5736875500024</v>
      </c>
      <c r="L75" s="3">
        <f t="shared" si="139"/>
        <v>26.047423389999999</v>
      </c>
      <c r="M75">
        <v>51.047423389999999</v>
      </c>
      <c r="N75" s="136"/>
      <c r="O75" s="52"/>
      <c r="P75"/>
      <c r="Q75"/>
      <c r="R75" s="3">
        <f t="shared" si="171"/>
        <v>4249</v>
      </c>
      <c r="S75" s="172">
        <v>54</v>
      </c>
      <c r="T75" s="3">
        <f t="shared" si="143"/>
        <v>0</v>
      </c>
      <c r="U75" s="3">
        <f t="shared" si="172"/>
        <v>4249</v>
      </c>
      <c r="V75" s="173">
        <v>54</v>
      </c>
      <c r="W75" s="3">
        <f t="shared" si="144"/>
        <v>0</v>
      </c>
      <c r="X75" s="3">
        <f t="shared" si="173"/>
        <v>4243</v>
      </c>
      <c r="Y75" s="170">
        <v>54</v>
      </c>
      <c r="Z75" s="3">
        <f t="shared" si="145"/>
        <v>0</v>
      </c>
      <c r="AA75" s="3">
        <f t="shared" si="174"/>
        <v>4243</v>
      </c>
      <c r="AB75" s="171">
        <v>54</v>
      </c>
      <c r="AC75" s="3">
        <f t="shared" si="146"/>
        <v>0</v>
      </c>
      <c r="AD75" s="3">
        <f t="shared" si="175"/>
        <v>4243</v>
      </c>
      <c r="AE75" s="166">
        <v>54</v>
      </c>
      <c r="AF75" s="3">
        <f t="shared" si="147"/>
        <v>0</v>
      </c>
      <c r="AG75" s="3">
        <f t="shared" si="176"/>
        <v>4239</v>
      </c>
      <c r="AH75" s="165">
        <v>54</v>
      </c>
      <c r="AI75" s="3">
        <f t="shared" si="148"/>
        <v>1</v>
      </c>
      <c r="AJ75" s="3">
        <f t="shared" si="177"/>
        <v>4238</v>
      </c>
      <c r="AK75" s="164">
        <v>53</v>
      </c>
      <c r="AL75" s="3">
        <f t="shared" si="149"/>
        <v>1</v>
      </c>
      <c r="AM75" s="3">
        <f t="shared" si="178"/>
        <v>4231</v>
      </c>
      <c r="AN75" s="162">
        <v>52</v>
      </c>
      <c r="AO75" s="3">
        <f t="shared" si="150"/>
        <v>1</v>
      </c>
      <c r="AP75" s="3">
        <f t="shared" si="179"/>
        <v>4225</v>
      </c>
      <c r="AQ75" s="161">
        <v>51</v>
      </c>
      <c r="AR75" s="3">
        <f t="shared" si="151"/>
        <v>0</v>
      </c>
      <c r="AS75" s="3">
        <f t="shared" si="180"/>
        <v>4225</v>
      </c>
      <c r="AT75" s="160">
        <v>51</v>
      </c>
      <c r="AU75" s="3">
        <f t="shared" si="152"/>
        <v>2</v>
      </c>
      <c r="AV75" s="3">
        <f t="shared" si="181"/>
        <v>4211</v>
      </c>
      <c r="AW75" s="159">
        <v>49</v>
      </c>
      <c r="AX75" s="3">
        <f t="shared" si="153"/>
        <v>18</v>
      </c>
      <c r="AY75" s="3">
        <f t="shared" si="182"/>
        <v>4161</v>
      </c>
      <c r="AZ75" s="150">
        <v>31</v>
      </c>
      <c r="BA75" s="3">
        <f t="shared" si="154"/>
        <v>6</v>
      </c>
      <c r="BB75" s="3">
        <f t="shared" si="183"/>
        <v>4130</v>
      </c>
      <c r="BC75" s="149">
        <v>25</v>
      </c>
      <c r="BD75" s="3">
        <f t="shared" si="155"/>
        <v>5</v>
      </c>
      <c r="BE75" s="3">
        <f t="shared" si="184"/>
        <v>4069</v>
      </c>
      <c r="BF75" s="147">
        <v>20</v>
      </c>
      <c r="BG75" s="3">
        <f t="shared" si="156"/>
        <v>13</v>
      </c>
      <c r="BH75" s="3">
        <f t="shared" si="185"/>
        <v>3996</v>
      </c>
      <c r="BI75" s="146">
        <v>7</v>
      </c>
      <c r="BJ75" s="3">
        <f t="shared" si="157"/>
        <v>4</v>
      </c>
      <c r="BK75" s="3">
        <f t="shared" si="186"/>
        <v>3971</v>
      </c>
      <c r="BL75" s="145">
        <v>3</v>
      </c>
      <c r="BM75" s="3">
        <f t="shared" si="158"/>
        <v>3</v>
      </c>
      <c r="BN75" s="3"/>
      <c r="BO75" s="144"/>
      <c r="BP75" s="152">
        <v>0.1</v>
      </c>
      <c r="BQ75" s="79"/>
      <c r="BR75" s="142"/>
      <c r="BS75" s="3"/>
      <c r="BT75" s="3"/>
      <c r="BU75" s="132"/>
      <c r="BV75" s="154"/>
      <c r="BW75" s="57"/>
      <c r="BX75" s="129"/>
      <c r="BY75" s="52"/>
      <c r="BZ75" s="57"/>
      <c r="CA75" s="132"/>
      <c r="CB75" s="57"/>
      <c r="CC75" s="52"/>
      <c r="CE75" s="124"/>
      <c r="CF75" s="57"/>
      <c r="CG75" s="122"/>
      <c r="CH75" s="52"/>
      <c r="CI75" s="52"/>
      <c r="CJ75" s="119"/>
      <c r="CK75" s="57"/>
      <c r="CL75" s="57"/>
      <c r="CM75" s="118"/>
      <c r="CN75" s="57"/>
      <c r="CO75" s="57"/>
      <c r="CP75" s="132"/>
      <c r="CQ75" s="57"/>
      <c r="CR75" s="57"/>
      <c r="CS75" s="116"/>
      <c r="CT75" s="52"/>
      <c r="CU75" s="52"/>
      <c r="CV75" s="115"/>
      <c r="CW75" s="52"/>
      <c r="CX75" s="57"/>
      <c r="CY75" s="132"/>
      <c r="CZ75" s="57"/>
      <c r="DA75" s="52"/>
      <c r="DB75" s="113"/>
      <c r="DC75" s="52"/>
      <c r="DD75" s="57"/>
      <c r="DE75" s="132"/>
      <c r="DF75" s="57"/>
      <c r="DG75" s="57"/>
      <c r="DH75" s="132"/>
      <c r="DI75" s="57"/>
      <c r="DJ75" s="52"/>
      <c r="DK75" s="96"/>
      <c r="DL75" s="52"/>
      <c r="DM75" s="52"/>
      <c r="DN75" s="95"/>
      <c r="DO75" s="52"/>
      <c r="DP75" s="52"/>
      <c r="DR75" s="52"/>
      <c r="DS75" s="52"/>
      <c r="DU75" s="57"/>
      <c r="DV75" s="57"/>
      <c r="DW75" s="86"/>
      <c r="DX75" s="52"/>
      <c r="DY75" s="52"/>
      <c r="DZ75" s="85"/>
      <c r="EA75" s="52"/>
      <c r="EB75" s="52"/>
      <c r="EC75" s="84"/>
      <c r="ED75" s="57"/>
      <c r="EE75" s="57"/>
      <c r="EF75" s="81"/>
      <c r="EG75" s="52"/>
      <c r="EH75" s="57"/>
      <c r="EI75" s="2"/>
      <c r="EJ75" s="52"/>
      <c r="EK75" s="57"/>
      <c r="EL75" s="74"/>
      <c r="EM75" s="52"/>
      <c r="EN75" s="52"/>
      <c r="EO75" s="70"/>
      <c r="EP75" s="52"/>
      <c r="EQ75" s="57"/>
      <c r="ER75" s="67"/>
      <c r="ES75" s="57"/>
      <c r="ET75" s="57"/>
      <c r="EU75" s="64"/>
      <c r="EV75" s="64"/>
      <c r="EW75" s="57"/>
      <c r="EX75" s="63"/>
      <c r="EY75" s="63"/>
      <c r="EZ75" s="52"/>
      <c r="FA75" s="62"/>
      <c r="FB75" s="62"/>
      <c r="FC75" s="52"/>
      <c r="FD75" s="132"/>
      <c r="FE75" s="132"/>
      <c r="FF75" s="52"/>
      <c r="FH75" s="52"/>
      <c r="FI75" s="52"/>
      <c r="FJ75" s="46"/>
      <c r="FN75" s="13"/>
      <c r="FO75" s="13"/>
      <c r="FP75" s="52"/>
      <c r="FQ75" s="42"/>
      <c r="FR75" s="42"/>
      <c r="FV75" s="33"/>
      <c r="FW75" s="14"/>
      <c r="FX75" s="14"/>
      <c r="FY75" s="17"/>
      <c r="GH75">
        <v>3925</v>
      </c>
      <c r="GI75">
        <f t="shared" si="204"/>
        <v>54</v>
      </c>
      <c r="GK75" s="121">
        <f>SUM(GI69:GI75)/7</f>
        <v>39.857142857142854</v>
      </c>
      <c r="GM75" s="3">
        <f t="shared" si="166"/>
        <v>3</v>
      </c>
      <c r="GN75">
        <v>14</v>
      </c>
      <c r="GO75">
        <f t="shared" si="193"/>
        <v>0.58490566037735847</v>
      </c>
      <c r="GP75">
        <f t="shared" si="194"/>
        <v>0.5</v>
      </c>
      <c r="GQ75">
        <f t="shared" si="195"/>
        <v>0.2857142857142857</v>
      </c>
      <c r="GR75">
        <f t="shared" si="196"/>
        <v>0.33333333333333331</v>
      </c>
      <c r="GS75" s="3">
        <f t="shared" si="197"/>
        <v>56.622641509433961</v>
      </c>
      <c r="GT75" s="3">
        <f t="shared" si="137"/>
        <v>4251.9056603773588</v>
      </c>
      <c r="GU75" s="3">
        <f t="shared" si="198"/>
        <v>56.5</v>
      </c>
      <c r="GV75" s="3">
        <f t="shared" si="199"/>
        <v>4251.8571428571422</v>
      </c>
      <c r="GW75" s="3">
        <f t="shared" si="200"/>
        <v>56.142857142857146</v>
      </c>
      <c r="GX75" s="3">
        <f t="shared" si="201"/>
        <v>4252.5714285714284</v>
      </c>
      <c r="GY75" s="3">
        <f t="shared" si="202"/>
        <v>55.666666666666664</v>
      </c>
      <c r="GZ75" s="3">
        <f t="shared" si="203"/>
        <v>4252</v>
      </c>
    </row>
    <row r="76" spans="2:208" ht="15.5" customHeight="1">
      <c r="B76" s="7">
        <v>43974</v>
      </c>
      <c r="C76" s="141"/>
      <c r="D76" s="130"/>
      <c r="E76" s="141">
        <f t="shared" si="168"/>
        <v>4308.3676512939601</v>
      </c>
      <c r="F76">
        <v>2.792394233</v>
      </c>
      <c r="G76" s="130">
        <v>58.792394233000003</v>
      </c>
      <c r="H76" s="148">
        <f t="shared" si="169"/>
        <v>4322.6616946100003</v>
      </c>
      <c r="I76">
        <v>8.5918887030000004</v>
      </c>
      <c r="J76" s="148">
        <f t="shared" si="141"/>
        <v>61.591888703000002</v>
      </c>
      <c r="K76" s="148">
        <f t="shared" si="170"/>
        <v>4290.3625156250027</v>
      </c>
      <c r="L76" s="3">
        <f t="shared" si="139"/>
        <v>31.788828074999998</v>
      </c>
      <c r="M76">
        <v>58.788828074999998</v>
      </c>
      <c r="N76" s="136"/>
      <c r="O76" s="52"/>
      <c r="P76"/>
      <c r="Q76"/>
      <c r="R76" s="3">
        <f t="shared" si="171"/>
        <v>4305</v>
      </c>
      <c r="S76" s="172">
        <v>56</v>
      </c>
      <c r="T76" s="3">
        <f t="shared" si="143"/>
        <v>0</v>
      </c>
      <c r="U76" s="3">
        <f t="shared" si="172"/>
        <v>4305</v>
      </c>
      <c r="V76" s="173">
        <v>56</v>
      </c>
      <c r="W76" s="3">
        <f t="shared" si="144"/>
        <v>0</v>
      </c>
      <c r="X76" s="3">
        <f t="shared" si="173"/>
        <v>4299</v>
      </c>
      <c r="Y76" s="170">
        <v>56</v>
      </c>
      <c r="Z76" s="3">
        <f t="shared" si="145"/>
        <v>0</v>
      </c>
      <c r="AA76" s="3">
        <f t="shared" si="174"/>
        <v>4299</v>
      </c>
      <c r="AB76" s="171">
        <v>56</v>
      </c>
      <c r="AC76" s="3">
        <f t="shared" si="146"/>
        <v>0</v>
      </c>
      <c r="AD76" s="3">
        <f t="shared" si="175"/>
        <v>4299</v>
      </c>
      <c r="AE76" s="166">
        <v>56</v>
      </c>
      <c r="AF76" s="3">
        <f t="shared" si="147"/>
        <v>2</v>
      </c>
      <c r="AG76" s="3">
        <f t="shared" si="176"/>
        <v>4293</v>
      </c>
      <c r="AH76" s="165">
        <v>54</v>
      </c>
      <c r="AI76" s="3">
        <f t="shared" si="148"/>
        <v>1</v>
      </c>
      <c r="AJ76" s="3">
        <f t="shared" si="177"/>
        <v>4291</v>
      </c>
      <c r="AK76" s="164">
        <v>53</v>
      </c>
      <c r="AL76" s="3">
        <f t="shared" si="149"/>
        <v>4</v>
      </c>
      <c r="AM76" s="3">
        <f t="shared" si="178"/>
        <v>4280</v>
      </c>
      <c r="AN76" s="162">
        <v>49</v>
      </c>
      <c r="AO76" s="3">
        <f t="shared" si="150"/>
        <v>0</v>
      </c>
      <c r="AP76" s="3">
        <f t="shared" si="179"/>
        <v>4274</v>
      </c>
      <c r="AQ76" s="161">
        <v>49</v>
      </c>
      <c r="AR76" s="3">
        <f t="shared" si="151"/>
        <v>0</v>
      </c>
      <c r="AS76" s="3">
        <f t="shared" si="180"/>
        <v>4274</v>
      </c>
      <c r="AT76" s="160">
        <v>49</v>
      </c>
      <c r="AU76" s="3">
        <f t="shared" si="152"/>
        <v>10</v>
      </c>
      <c r="AV76" s="3">
        <f t="shared" si="181"/>
        <v>4250</v>
      </c>
      <c r="AW76" s="159">
        <v>39</v>
      </c>
      <c r="AX76" s="3">
        <f t="shared" si="153"/>
        <v>8</v>
      </c>
      <c r="AY76" s="3">
        <f t="shared" si="182"/>
        <v>4192</v>
      </c>
      <c r="AZ76" s="150">
        <v>31</v>
      </c>
      <c r="BA76" s="3">
        <f t="shared" si="154"/>
        <v>4</v>
      </c>
      <c r="BB76" s="3">
        <f t="shared" si="183"/>
        <v>4157</v>
      </c>
      <c r="BC76" s="149">
        <v>27</v>
      </c>
      <c r="BD76" s="3">
        <f t="shared" si="155"/>
        <v>12</v>
      </c>
      <c r="BE76" s="3">
        <f t="shared" si="184"/>
        <v>4084</v>
      </c>
      <c r="BF76" s="147">
        <v>15</v>
      </c>
      <c r="BG76" s="3">
        <f t="shared" si="156"/>
        <v>6</v>
      </c>
      <c r="BH76" s="3">
        <f t="shared" si="185"/>
        <v>4005</v>
      </c>
      <c r="BI76" s="146">
        <v>9</v>
      </c>
      <c r="BJ76" s="3">
        <f t="shared" si="157"/>
        <v>8</v>
      </c>
      <c r="BK76" s="3">
        <f t="shared" si="186"/>
        <v>3972</v>
      </c>
      <c r="BL76" s="145">
        <v>1</v>
      </c>
      <c r="BM76" s="3">
        <f t="shared" si="158"/>
        <v>1</v>
      </c>
      <c r="BN76" s="3"/>
      <c r="BO76" s="144"/>
      <c r="BP76" s="3"/>
      <c r="BQ76" s="79"/>
      <c r="BR76" s="142"/>
      <c r="BS76" s="3"/>
      <c r="BT76" s="3"/>
      <c r="BU76" s="132"/>
      <c r="BV76" s="154"/>
      <c r="BW76" s="57"/>
      <c r="BX76" s="129"/>
      <c r="BY76" s="52"/>
      <c r="BZ76" s="57"/>
      <c r="CA76" s="132"/>
      <c r="CB76" s="57"/>
      <c r="CC76" s="52"/>
      <c r="CE76" s="124"/>
      <c r="CF76" s="57"/>
      <c r="CG76" s="122"/>
      <c r="CH76" s="52"/>
      <c r="CI76" s="52"/>
      <c r="CJ76" s="119"/>
      <c r="CK76" s="57"/>
      <c r="CL76" s="57"/>
      <c r="CM76" s="118"/>
      <c r="CN76" s="57"/>
      <c r="CO76" s="57"/>
      <c r="CP76" s="132"/>
      <c r="CQ76" s="57"/>
      <c r="CR76" s="57"/>
      <c r="CS76" s="116"/>
      <c r="CT76" s="52"/>
      <c r="CU76" s="52"/>
      <c r="CV76" s="115"/>
      <c r="CW76" s="52"/>
      <c r="CX76" s="57"/>
      <c r="CY76" s="132"/>
      <c r="CZ76" s="57"/>
      <c r="DA76" s="52"/>
      <c r="DB76" s="113"/>
      <c r="DC76" s="52"/>
      <c r="DD76" s="57"/>
      <c r="DE76" s="132"/>
      <c r="DF76" s="57"/>
      <c r="DG76" s="57"/>
      <c r="DH76" s="132"/>
      <c r="DI76" s="57"/>
      <c r="DJ76" s="52"/>
      <c r="DK76" s="96"/>
      <c r="DL76" s="52"/>
      <c r="DM76" s="52"/>
      <c r="DN76" s="95"/>
      <c r="DO76" s="52"/>
      <c r="DP76" s="52"/>
      <c r="DR76" s="52"/>
      <c r="DS76" s="52"/>
      <c r="DU76" s="57"/>
      <c r="DV76" s="57"/>
      <c r="DW76" s="86"/>
      <c r="DX76" s="52"/>
      <c r="DY76" s="52"/>
      <c r="DZ76" s="85"/>
      <c r="EA76" s="52"/>
      <c r="EB76" s="52"/>
      <c r="EC76" s="84"/>
      <c r="ED76" s="57"/>
      <c r="EE76" s="57"/>
      <c r="EF76" s="81"/>
      <c r="EG76" s="52"/>
      <c r="EH76" s="57"/>
      <c r="EI76" s="2"/>
      <c r="EJ76" s="52"/>
      <c r="EK76" s="57"/>
      <c r="EL76" s="74"/>
      <c r="EM76" s="52"/>
      <c r="EN76" s="52"/>
      <c r="EO76" s="70"/>
      <c r="EP76" s="52"/>
      <c r="EQ76" s="57"/>
      <c r="ER76" s="67"/>
      <c r="ES76" s="57"/>
      <c r="ET76" s="57"/>
      <c r="EU76" s="64"/>
      <c r="EV76" s="64"/>
      <c r="EW76" s="57"/>
      <c r="EX76" s="63"/>
      <c r="EY76" s="63"/>
      <c r="EZ76" s="52"/>
      <c r="FA76" s="62"/>
      <c r="FB76" s="62"/>
      <c r="FC76" s="52"/>
      <c r="FD76" s="132"/>
      <c r="FE76" s="132"/>
      <c r="FF76" s="52"/>
      <c r="FH76" s="52"/>
      <c r="FI76" s="52"/>
      <c r="FJ76" s="46"/>
      <c r="FN76" s="13"/>
      <c r="FO76" s="13"/>
      <c r="FP76" s="52"/>
      <c r="FQ76" s="42"/>
      <c r="FR76" s="42"/>
      <c r="FV76" s="33"/>
      <c r="FW76" s="14"/>
      <c r="FX76" s="14"/>
      <c r="FY76" s="17"/>
      <c r="GH76">
        <v>3992</v>
      </c>
      <c r="GI76">
        <f t="shared" si="204"/>
        <v>67</v>
      </c>
      <c r="GK76" s="121">
        <f t="shared" si="192"/>
        <v>45.428571428571431</v>
      </c>
      <c r="GM76" s="3">
        <f t="shared" si="166"/>
        <v>7</v>
      </c>
      <c r="GN76">
        <v>13</v>
      </c>
      <c r="GO76">
        <f t="shared" si="193"/>
        <v>1.1509433962264151</v>
      </c>
      <c r="GP76">
        <f t="shared" si="194"/>
        <v>1.3571428571428572</v>
      </c>
      <c r="GQ76">
        <f t="shared" si="195"/>
        <v>1.1428571428571428</v>
      </c>
      <c r="GR76">
        <f t="shared" si="196"/>
        <v>1.6666666666666667</v>
      </c>
      <c r="GS76" s="3">
        <f t="shared" si="197"/>
        <v>59.773584905660378</v>
      </c>
      <c r="GT76" s="3">
        <f t="shared" si="137"/>
        <v>4311.6792452830196</v>
      </c>
      <c r="GU76" s="3">
        <f t="shared" si="198"/>
        <v>59.857142857142854</v>
      </c>
      <c r="GV76" s="3">
        <f t="shared" si="199"/>
        <v>4311.7142857142853</v>
      </c>
      <c r="GW76" s="3">
        <f t="shared" si="200"/>
        <v>59.285714285714285</v>
      </c>
      <c r="GX76" s="3">
        <f t="shared" si="201"/>
        <v>4311.8571428571431</v>
      </c>
      <c r="GY76" s="3">
        <f t="shared" si="202"/>
        <v>59.333333333333336</v>
      </c>
      <c r="GZ76" s="3">
        <f t="shared" si="203"/>
        <v>4311.333333333333</v>
      </c>
    </row>
    <row r="77" spans="2:208" ht="15.5" customHeight="1">
      <c r="B77" s="7">
        <v>43975</v>
      </c>
      <c r="C77" s="141"/>
      <c r="D77" s="130"/>
      <c r="E77" s="141">
        <f t="shared" si="168"/>
        <v>4351.9667328897604</v>
      </c>
      <c r="F77">
        <v>3.5990815958</v>
      </c>
      <c r="G77" s="130">
        <v>43.599081595800001</v>
      </c>
      <c r="H77" s="148">
        <f t="shared" si="169"/>
        <v>4379.227531816</v>
      </c>
      <c r="I77">
        <v>19.565837206000001</v>
      </c>
      <c r="J77" s="148">
        <f t="shared" si="141"/>
        <v>56.565837205999998</v>
      </c>
      <c r="K77" s="148">
        <f t="shared" si="170"/>
        <v>4342.9285152000029</v>
      </c>
      <c r="L77" s="3">
        <f t="shared" si="139"/>
        <v>35.565999574999999</v>
      </c>
      <c r="M77">
        <v>52.565999574999999</v>
      </c>
      <c r="N77" s="136"/>
      <c r="O77" s="52"/>
      <c r="P77"/>
      <c r="Q77"/>
      <c r="R77" s="3">
        <f t="shared" si="171"/>
        <v>4346</v>
      </c>
      <c r="S77" s="172">
        <v>41</v>
      </c>
      <c r="T77" s="3">
        <f t="shared" si="143"/>
        <v>0</v>
      </c>
      <c r="U77" s="3">
        <f t="shared" si="172"/>
        <v>4346</v>
      </c>
      <c r="V77" s="173">
        <v>41</v>
      </c>
      <c r="W77" s="3">
        <f t="shared" si="144"/>
        <v>1</v>
      </c>
      <c r="X77" s="3">
        <f t="shared" si="173"/>
        <v>4339</v>
      </c>
      <c r="Y77" s="170">
        <v>40</v>
      </c>
      <c r="Z77" s="3">
        <f t="shared" si="145"/>
        <v>0</v>
      </c>
      <c r="AA77" s="3">
        <f t="shared" si="174"/>
        <v>4339</v>
      </c>
      <c r="AB77" s="171">
        <v>40</v>
      </c>
      <c r="AC77" s="3">
        <f t="shared" si="146"/>
        <v>0</v>
      </c>
      <c r="AD77" s="3">
        <f t="shared" si="175"/>
        <v>4339</v>
      </c>
      <c r="AE77" s="166">
        <v>40</v>
      </c>
      <c r="AF77" s="3">
        <f t="shared" si="147"/>
        <v>3</v>
      </c>
      <c r="AG77" s="3">
        <f t="shared" si="176"/>
        <v>4330</v>
      </c>
      <c r="AH77" s="165">
        <v>37</v>
      </c>
      <c r="AI77" s="3">
        <f t="shared" si="148"/>
        <v>0</v>
      </c>
      <c r="AJ77" s="3">
        <f t="shared" si="177"/>
        <v>4328</v>
      </c>
      <c r="AK77" s="164">
        <v>37</v>
      </c>
      <c r="AL77" s="3">
        <f t="shared" si="149"/>
        <v>3</v>
      </c>
      <c r="AM77" s="3">
        <f t="shared" si="178"/>
        <v>4314</v>
      </c>
      <c r="AN77" s="162">
        <v>34</v>
      </c>
      <c r="AO77" s="3">
        <f t="shared" si="150"/>
        <v>0</v>
      </c>
      <c r="AP77" s="3">
        <f t="shared" si="179"/>
        <v>4308</v>
      </c>
      <c r="AQ77" s="161">
        <v>34</v>
      </c>
      <c r="AR77" s="3">
        <f t="shared" si="151"/>
        <v>0</v>
      </c>
      <c r="AS77" s="3">
        <f t="shared" si="180"/>
        <v>4308</v>
      </c>
      <c r="AT77" s="160">
        <v>34</v>
      </c>
      <c r="AU77" s="3">
        <f t="shared" si="152"/>
        <v>7</v>
      </c>
      <c r="AV77" s="3">
        <f t="shared" si="181"/>
        <v>4277</v>
      </c>
      <c r="AW77" s="159">
        <v>27</v>
      </c>
      <c r="AX77" s="3">
        <f t="shared" si="153"/>
        <v>8</v>
      </c>
      <c r="AY77" s="3">
        <f t="shared" si="182"/>
        <v>4211</v>
      </c>
      <c r="AZ77" s="150">
        <v>19</v>
      </c>
      <c r="BA77" s="3">
        <f t="shared" si="154"/>
        <v>2</v>
      </c>
      <c r="BB77" s="3">
        <f t="shared" si="183"/>
        <v>4174</v>
      </c>
      <c r="BC77" s="149">
        <v>17</v>
      </c>
      <c r="BD77" s="3">
        <f t="shared" si="155"/>
        <v>9</v>
      </c>
      <c r="BE77" s="3">
        <f t="shared" si="184"/>
        <v>4092</v>
      </c>
      <c r="BF77" s="147">
        <v>8</v>
      </c>
      <c r="BG77" s="3">
        <f t="shared" si="156"/>
        <v>5</v>
      </c>
      <c r="BH77" s="3">
        <f t="shared" si="185"/>
        <v>4008</v>
      </c>
      <c r="BI77" s="146">
        <v>3</v>
      </c>
      <c r="BJ77" s="3">
        <f t="shared" si="157"/>
        <v>3</v>
      </c>
      <c r="BK77" s="3"/>
      <c r="BL77" s="145"/>
      <c r="BM77" s="3"/>
      <c r="BN77" s="3"/>
      <c r="BO77" s="144"/>
      <c r="BP77" s="3"/>
      <c r="BQ77" s="79"/>
      <c r="BR77" s="142"/>
      <c r="BS77" s="3"/>
      <c r="BT77" s="3"/>
      <c r="BU77" s="132"/>
      <c r="BV77" s="154"/>
      <c r="BW77" s="57"/>
      <c r="BX77" s="129"/>
      <c r="BY77" s="52"/>
      <c r="BZ77" s="57"/>
      <c r="CA77" s="132"/>
      <c r="CB77" s="57"/>
      <c r="CC77" s="52"/>
      <c r="CE77" s="124"/>
      <c r="CF77" s="57"/>
      <c r="CG77" s="122"/>
      <c r="CH77" s="52"/>
      <c r="CI77" s="52"/>
      <c r="CJ77" s="119"/>
      <c r="CK77" s="57"/>
      <c r="CL77" s="57"/>
      <c r="CM77" s="118"/>
      <c r="CN77" s="57"/>
      <c r="CO77" s="57"/>
      <c r="CP77" s="132"/>
      <c r="CQ77" s="57"/>
      <c r="CR77" s="57"/>
      <c r="CS77" s="116"/>
      <c r="CT77" s="52"/>
      <c r="CU77" s="52"/>
      <c r="CV77" s="115"/>
      <c r="CW77" s="52"/>
      <c r="CX77" s="57"/>
      <c r="CY77" s="132"/>
      <c r="CZ77" s="57"/>
      <c r="DA77" s="52"/>
      <c r="DB77" s="113"/>
      <c r="DC77" s="52"/>
      <c r="DD77" s="57"/>
      <c r="DE77" s="132"/>
      <c r="DF77" s="57"/>
      <c r="DG77" s="57"/>
      <c r="DH77" s="132"/>
      <c r="DI77" s="57"/>
      <c r="DJ77" s="52"/>
      <c r="DK77" s="96"/>
      <c r="DL77" s="52"/>
      <c r="DM77" s="52"/>
      <c r="DN77" s="95"/>
      <c r="DO77" s="52"/>
      <c r="DP77" s="52"/>
      <c r="DR77" s="52"/>
      <c r="DS77" s="52"/>
      <c r="DU77" s="57"/>
      <c r="DV77" s="57"/>
      <c r="DW77" s="86"/>
      <c r="DX77" s="52"/>
      <c r="DY77" s="52"/>
      <c r="DZ77" s="85"/>
      <c r="EA77" s="52"/>
      <c r="EB77" s="52"/>
      <c r="EC77" s="84"/>
      <c r="ED77" s="57"/>
      <c r="EE77" s="57"/>
      <c r="EF77" s="81"/>
      <c r="EG77" s="52"/>
      <c r="EH77" s="57"/>
      <c r="EI77" s="2"/>
      <c r="EJ77" s="52"/>
      <c r="EK77" s="57"/>
      <c r="EL77" s="74"/>
      <c r="EM77" s="52"/>
      <c r="EN77" s="52"/>
      <c r="EO77" s="70"/>
      <c r="EP77" s="52"/>
      <c r="EQ77" s="57"/>
      <c r="ER77" s="67"/>
      <c r="ES77" s="57"/>
      <c r="ET77" s="57"/>
      <c r="EU77" s="64"/>
      <c r="EV77" s="64"/>
      <c r="EW77" s="57"/>
      <c r="EX77" s="63"/>
      <c r="EY77" s="63"/>
      <c r="EZ77" s="52"/>
      <c r="FA77" s="62"/>
      <c r="FB77" s="62"/>
      <c r="FC77" s="52"/>
      <c r="FD77" s="132"/>
      <c r="FE77" s="132"/>
      <c r="FF77" s="52"/>
      <c r="FH77" s="52"/>
      <c r="FI77" s="52"/>
      <c r="FJ77" s="46"/>
      <c r="FN77" s="13"/>
      <c r="FO77" s="13"/>
      <c r="FP77" s="52"/>
      <c r="FQ77" s="42"/>
      <c r="FR77" s="42"/>
      <c r="FV77" s="33"/>
      <c r="FW77" s="14"/>
      <c r="FX77" s="14"/>
      <c r="FY77" s="17"/>
      <c r="GH77">
        <v>3998</v>
      </c>
      <c r="GI77">
        <f t="shared" si="204"/>
        <v>6</v>
      </c>
      <c r="GK77" s="121">
        <f t="shared" si="192"/>
        <v>45.571428571428569</v>
      </c>
      <c r="GM77" s="3">
        <f t="shared" si="166"/>
        <v>6</v>
      </c>
      <c r="GN77">
        <v>12</v>
      </c>
      <c r="GO77">
        <f t="shared" si="193"/>
        <v>1.5849056603773586</v>
      </c>
      <c r="GP77">
        <f t="shared" si="194"/>
        <v>2.2857142857142856</v>
      </c>
      <c r="GQ77">
        <f t="shared" si="195"/>
        <v>1.1428571428571428</v>
      </c>
      <c r="GR77">
        <f t="shared" si="196"/>
        <v>1.6666666666666667</v>
      </c>
      <c r="GS77" s="3">
        <f t="shared" si="197"/>
        <v>45.358490566037737</v>
      </c>
      <c r="GT77" s="3">
        <f t="shared" si="137"/>
        <v>4357.0377358490568</v>
      </c>
      <c r="GU77" s="3">
        <f t="shared" si="198"/>
        <v>46.142857142857139</v>
      </c>
      <c r="GV77" s="3">
        <f t="shared" si="199"/>
        <v>4357.8571428571422</v>
      </c>
      <c r="GW77" s="3">
        <f t="shared" si="200"/>
        <v>44.428571428571431</v>
      </c>
      <c r="GX77" s="3">
        <f t="shared" si="201"/>
        <v>4356.2857142857147</v>
      </c>
      <c r="GY77" s="3">
        <f t="shared" si="202"/>
        <v>45</v>
      </c>
      <c r="GZ77" s="3">
        <f t="shared" si="203"/>
        <v>4356.333333333333</v>
      </c>
    </row>
    <row r="78" spans="2:208" ht="15.5" customHeight="1">
      <c r="B78" s="7">
        <v>43976</v>
      </c>
      <c r="C78" s="141"/>
      <c r="D78" s="130"/>
      <c r="E78" s="141">
        <f t="shared" si="168"/>
        <v>4398.2115027868604</v>
      </c>
      <c r="F78">
        <v>4.2447698971000003</v>
      </c>
      <c r="G78" s="130">
        <v>46.244769897099999</v>
      </c>
      <c r="H78" s="148">
        <f t="shared" si="169"/>
        <v>4439.9276631149996</v>
      </c>
      <c r="I78">
        <v>20.700131298999999</v>
      </c>
      <c r="J78" s="148">
        <f t="shared" si="141"/>
        <v>60.700131298999999</v>
      </c>
      <c r="K78" s="148">
        <f t="shared" si="170"/>
        <v>4399.2639143600027</v>
      </c>
      <c r="L78" s="3">
        <f t="shared" si="139"/>
        <v>40.335399160000001</v>
      </c>
      <c r="M78">
        <v>56.335399160000001</v>
      </c>
      <c r="N78" s="136"/>
      <c r="O78" s="52"/>
      <c r="P78"/>
      <c r="Q78"/>
      <c r="R78" s="3">
        <f t="shared" si="171"/>
        <v>4388</v>
      </c>
      <c r="S78" s="172">
        <v>42</v>
      </c>
      <c r="T78" s="3">
        <f t="shared" si="143"/>
        <v>0</v>
      </c>
      <c r="U78" s="3">
        <f t="shared" si="172"/>
        <v>4388</v>
      </c>
      <c r="V78" s="173">
        <v>42</v>
      </c>
      <c r="W78" s="3">
        <f t="shared" si="144"/>
        <v>0</v>
      </c>
      <c r="X78" s="3">
        <f t="shared" si="173"/>
        <v>4381</v>
      </c>
      <c r="Y78" s="170">
        <v>42</v>
      </c>
      <c r="Z78" s="3">
        <f t="shared" si="145"/>
        <v>0</v>
      </c>
      <c r="AA78" s="3">
        <f t="shared" si="174"/>
        <v>4381</v>
      </c>
      <c r="AB78" s="171">
        <v>42</v>
      </c>
      <c r="AC78" s="3">
        <f t="shared" si="146"/>
        <v>0</v>
      </c>
      <c r="AD78" s="3">
        <f t="shared" si="175"/>
        <v>4381</v>
      </c>
      <c r="AE78" s="166">
        <v>42</v>
      </c>
      <c r="AF78" s="3">
        <f t="shared" si="147"/>
        <v>1</v>
      </c>
      <c r="AG78" s="3">
        <f t="shared" si="176"/>
        <v>4371</v>
      </c>
      <c r="AH78" s="165">
        <v>41</v>
      </c>
      <c r="AI78" s="3">
        <f t="shared" si="148"/>
        <v>1</v>
      </c>
      <c r="AJ78" s="3">
        <f t="shared" si="177"/>
        <v>4368</v>
      </c>
      <c r="AK78" s="164">
        <v>40</v>
      </c>
      <c r="AL78" s="3">
        <f t="shared" si="149"/>
        <v>10</v>
      </c>
      <c r="AM78" s="3">
        <f t="shared" si="178"/>
        <v>4344</v>
      </c>
      <c r="AN78" s="162">
        <v>30</v>
      </c>
      <c r="AO78" s="3">
        <f t="shared" si="150"/>
        <v>3</v>
      </c>
      <c r="AP78" s="3">
        <f t="shared" si="179"/>
        <v>4335</v>
      </c>
      <c r="AQ78" s="161">
        <v>27</v>
      </c>
      <c r="AR78" s="3">
        <f t="shared" si="151"/>
        <v>0</v>
      </c>
      <c r="AS78" s="3">
        <f t="shared" si="180"/>
        <v>4335</v>
      </c>
      <c r="AT78" s="160">
        <v>27</v>
      </c>
      <c r="AU78" s="3">
        <f t="shared" si="152"/>
        <v>4</v>
      </c>
      <c r="AV78" s="3">
        <f t="shared" si="181"/>
        <v>4300</v>
      </c>
      <c r="AW78" s="159">
        <v>23</v>
      </c>
      <c r="AX78" s="3">
        <f t="shared" si="153"/>
        <v>4</v>
      </c>
      <c r="AY78" s="3">
        <f t="shared" si="182"/>
        <v>4230</v>
      </c>
      <c r="AZ78" s="150">
        <v>19</v>
      </c>
      <c r="BA78" s="3">
        <f t="shared" si="154"/>
        <v>3</v>
      </c>
      <c r="BB78" s="3">
        <f t="shared" si="183"/>
        <v>4190</v>
      </c>
      <c r="BC78" s="149">
        <v>16</v>
      </c>
      <c r="BD78" s="3">
        <f t="shared" si="155"/>
        <v>4</v>
      </c>
      <c r="BE78" s="3">
        <f t="shared" si="184"/>
        <v>4104</v>
      </c>
      <c r="BF78" s="147">
        <v>12</v>
      </c>
      <c r="BG78" s="3">
        <f t="shared" si="156"/>
        <v>10</v>
      </c>
      <c r="BH78" s="3">
        <f t="shared" si="185"/>
        <v>4010</v>
      </c>
      <c r="BI78" s="146">
        <v>2</v>
      </c>
      <c r="BJ78" s="3">
        <f t="shared" si="157"/>
        <v>2</v>
      </c>
      <c r="BK78" s="3"/>
      <c r="BL78" s="145"/>
      <c r="BM78" s="3"/>
      <c r="BN78" s="3"/>
      <c r="BO78" s="144"/>
      <c r="BP78" s="3"/>
      <c r="BQ78" s="79"/>
      <c r="BR78" s="142"/>
      <c r="BS78" s="3"/>
      <c r="BT78" s="3"/>
      <c r="BU78" s="132"/>
      <c r="BV78" s="154"/>
      <c r="BW78" s="57"/>
      <c r="BX78" s="129"/>
      <c r="BY78" s="52"/>
      <c r="BZ78" s="57"/>
      <c r="CA78" s="132"/>
      <c r="CB78" s="57"/>
      <c r="CC78" s="52"/>
      <c r="CE78" s="124"/>
      <c r="CF78" s="57"/>
      <c r="CG78" s="122"/>
      <c r="CH78" s="52"/>
      <c r="CI78" s="52"/>
      <c r="CJ78" s="119"/>
      <c r="CK78" s="57"/>
      <c r="CL78" s="57"/>
      <c r="CM78" s="118"/>
      <c r="CN78" s="57"/>
      <c r="CO78" s="57"/>
      <c r="CP78" s="132"/>
      <c r="CQ78" s="57"/>
      <c r="CR78" s="57"/>
      <c r="CS78" s="116"/>
      <c r="CT78" s="52"/>
      <c r="CU78" s="52"/>
      <c r="CV78" s="115"/>
      <c r="CW78" s="52"/>
      <c r="CX78" s="57"/>
      <c r="CY78" s="132"/>
      <c r="CZ78" s="57"/>
      <c r="DA78" s="52"/>
      <c r="DB78" s="113"/>
      <c r="DC78" s="52"/>
      <c r="DD78" s="57"/>
      <c r="DE78" s="132"/>
      <c r="DF78" s="57"/>
      <c r="DG78" s="57"/>
      <c r="DH78" s="132"/>
      <c r="DI78" s="57"/>
      <c r="DJ78" s="52"/>
      <c r="DK78" s="96"/>
      <c r="DL78" s="52"/>
      <c r="DM78" s="52"/>
      <c r="DN78" s="95"/>
      <c r="DO78" s="52"/>
      <c r="DP78" s="52"/>
      <c r="DR78" s="52"/>
      <c r="DS78" s="52"/>
      <c r="DU78" s="57"/>
      <c r="DV78" s="57"/>
      <c r="DW78" s="86"/>
      <c r="DX78" s="52"/>
      <c r="DY78" s="52"/>
      <c r="DZ78" s="85"/>
      <c r="EA78" s="52"/>
      <c r="EB78" s="52"/>
      <c r="EC78" s="84"/>
      <c r="ED78" s="57"/>
      <c r="EE78" s="57"/>
      <c r="EF78" s="81"/>
      <c r="EG78" s="52"/>
      <c r="EH78" s="57"/>
      <c r="EI78" s="2"/>
      <c r="EJ78" s="52"/>
      <c r="EK78" s="57"/>
      <c r="EL78" s="74"/>
      <c r="EM78" s="52"/>
      <c r="EN78" s="52"/>
      <c r="EO78" s="70"/>
      <c r="EP78" s="52"/>
      <c r="EQ78" s="57"/>
      <c r="ER78" s="67"/>
      <c r="ES78" s="57"/>
      <c r="ET78" s="57"/>
      <c r="EU78" s="64"/>
      <c r="EV78" s="64"/>
      <c r="EW78" s="57"/>
      <c r="EX78" s="63"/>
      <c r="EY78" s="63"/>
      <c r="EZ78" s="52"/>
      <c r="FA78" s="62"/>
      <c r="FB78" s="62"/>
      <c r="FC78" s="52"/>
      <c r="FD78" s="132"/>
      <c r="FE78" s="132"/>
      <c r="FF78" s="52"/>
      <c r="FH78" s="52"/>
      <c r="FI78" s="52"/>
      <c r="FJ78" s="46"/>
      <c r="FN78" s="13"/>
      <c r="FO78" s="13"/>
      <c r="FP78" s="52"/>
      <c r="FQ78" s="42"/>
      <c r="FR78" s="42"/>
      <c r="FV78" s="33"/>
      <c r="FW78" s="14"/>
      <c r="FX78" s="14"/>
      <c r="FY78" s="17"/>
      <c r="GH78">
        <v>4029</v>
      </c>
      <c r="GI78">
        <f t="shared" si="204"/>
        <v>31</v>
      </c>
      <c r="GK78" s="121">
        <f>SUM(GI72:GI78)/7</f>
        <v>47.285714285714285</v>
      </c>
      <c r="GM78" s="3">
        <f t="shared" si="166"/>
        <v>15</v>
      </c>
      <c r="GN78">
        <v>11</v>
      </c>
      <c r="GO78">
        <f t="shared" si="193"/>
        <v>1.6037735849056605</v>
      </c>
      <c r="GP78">
        <f t="shared" si="194"/>
        <v>1.9285714285714286</v>
      </c>
      <c r="GQ78">
        <f t="shared" si="195"/>
        <v>0.8571428571428571</v>
      </c>
      <c r="GR78">
        <f t="shared" si="196"/>
        <v>1.6666666666666667</v>
      </c>
      <c r="GS78" s="3">
        <f t="shared" si="197"/>
        <v>48.962264150943398</v>
      </c>
      <c r="GT78" s="3">
        <f t="shared" si="137"/>
        <v>4406</v>
      </c>
      <c r="GU78" s="3">
        <f t="shared" si="198"/>
        <v>50.071428571428569</v>
      </c>
      <c r="GV78" s="3">
        <f t="shared" si="199"/>
        <v>4407.9285714285706</v>
      </c>
      <c r="GW78" s="3">
        <f t="shared" si="200"/>
        <v>47.285714285714285</v>
      </c>
      <c r="GX78" s="3">
        <f t="shared" si="201"/>
        <v>4403.5714285714294</v>
      </c>
      <c r="GY78" s="3">
        <f t="shared" si="202"/>
        <v>48.666666666666664</v>
      </c>
      <c r="GZ78" s="3">
        <f t="shared" si="203"/>
        <v>4405</v>
      </c>
    </row>
    <row r="79" spans="2:208" ht="15.5" customHeight="1">
      <c r="B79" s="7">
        <v>43977</v>
      </c>
      <c r="C79" s="141"/>
      <c r="D79" s="130"/>
      <c r="E79" s="141">
        <f t="shared" si="168"/>
        <v>4429.2569662998603</v>
      </c>
      <c r="F79">
        <v>5.0454635129999996</v>
      </c>
      <c r="G79" s="130">
        <v>31.045463513000001</v>
      </c>
      <c r="H79" s="148">
        <f t="shared" si="169"/>
        <v>4492.8345472639994</v>
      </c>
      <c r="I79">
        <v>27.906884149</v>
      </c>
      <c r="J79" s="148">
        <f t="shared" si="141"/>
        <v>52.906884149</v>
      </c>
      <c r="K79" s="148">
        <f t="shared" si="170"/>
        <v>4455.8809527050025</v>
      </c>
      <c r="L79" s="3">
        <f t="shared" si="139"/>
        <v>46.617038344999997</v>
      </c>
      <c r="M79">
        <v>56.617038344999997</v>
      </c>
      <c r="N79" s="136"/>
      <c r="O79" s="52"/>
      <c r="P79"/>
      <c r="Q79"/>
      <c r="R79" s="3">
        <f t="shared" si="171"/>
        <v>4414</v>
      </c>
      <c r="S79" s="172">
        <v>26</v>
      </c>
      <c r="T79" s="3">
        <f t="shared" si="143"/>
        <v>0</v>
      </c>
      <c r="U79" s="3">
        <f t="shared" si="172"/>
        <v>4414</v>
      </c>
      <c r="V79" s="173">
        <v>26</v>
      </c>
      <c r="W79" s="3">
        <f t="shared" si="144"/>
        <v>0</v>
      </c>
      <c r="X79" s="3">
        <f t="shared" si="173"/>
        <v>4407</v>
      </c>
      <c r="Y79" s="170">
        <v>26</v>
      </c>
      <c r="Z79" s="3">
        <f t="shared" si="145"/>
        <v>0</v>
      </c>
      <c r="AA79" s="3">
        <f t="shared" si="174"/>
        <v>4407</v>
      </c>
      <c r="AB79" s="171">
        <v>26</v>
      </c>
      <c r="AC79" s="3">
        <f t="shared" si="146"/>
        <v>0</v>
      </c>
      <c r="AD79" s="3">
        <f t="shared" si="175"/>
        <v>4407</v>
      </c>
      <c r="AE79" s="166">
        <v>26</v>
      </c>
      <c r="AF79" s="3">
        <f t="shared" si="147"/>
        <v>1</v>
      </c>
      <c r="AG79" s="3">
        <f t="shared" si="176"/>
        <v>4396</v>
      </c>
      <c r="AH79" s="165">
        <v>25</v>
      </c>
      <c r="AI79" s="3">
        <f t="shared" si="148"/>
        <v>0</v>
      </c>
      <c r="AJ79" s="3">
        <f t="shared" si="177"/>
        <v>4393</v>
      </c>
      <c r="AK79" s="164">
        <v>25</v>
      </c>
      <c r="AL79" s="3">
        <f t="shared" si="149"/>
        <v>8</v>
      </c>
      <c r="AM79" s="3">
        <f t="shared" si="178"/>
        <v>4361</v>
      </c>
      <c r="AN79" s="162">
        <v>17</v>
      </c>
      <c r="AO79" s="3">
        <f t="shared" si="150"/>
        <v>2</v>
      </c>
      <c r="AP79" s="3">
        <f t="shared" si="179"/>
        <v>4350</v>
      </c>
      <c r="AQ79" s="161">
        <v>15</v>
      </c>
      <c r="AR79" s="3">
        <f t="shared" si="151"/>
        <v>0</v>
      </c>
      <c r="AS79" s="3">
        <f t="shared" si="180"/>
        <v>4350</v>
      </c>
      <c r="AT79" s="160">
        <v>15</v>
      </c>
      <c r="AU79" s="3">
        <f t="shared" si="152"/>
        <v>0</v>
      </c>
      <c r="AV79" s="3">
        <f t="shared" si="181"/>
        <v>4315</v>
      </c>
      <c r="AW79" s="159">
        <v>15</v>
      </c>
      <c r="AX79" s="3">
        <f t="shared" si="153"/>
        <v>0</v>
      </c>
      <c r="AY79" s="3">
        <f t="shared" si="182"/>
        <v>4245</v>
      </c>
      <c r="AZ79" s="150">
        <v>15</v>
      </c>
      <c r="BA79" s="3">
        <f t="shared" si="154"/>
        <v>5</v>
      </c>
      <c r="BB79" s="3">
        <f t="shared" si="183"/>
        <v>4200</v>
      </c>
      <c r="BC79" s="149">
        <v>10</v>
      </c>
      <c r="BD79" s="3">
        <f t="shared" si="155"/>
        <v>8</v>
      </c>
      <c r="BE79" s="3">
        <f t="shared" si="184"/>
        <v>4106</v>
      </c>
      <c r="BF79" s="147">
        <v>2</v>
      </c>
      <c r="BG79" s="3">
        <f t="shared" si="156"/>
        <v>2</v>
      </c>
      <c r="BH79" s="3"/>
      <c r="BI79" s="146"/>
      <c r="BJ79" s="3"/>
      <c r="BK79" s="3"/>
      <c r="BL79" s="145"/>
      <c r="BM79" s="3"/>
      <c r="BN79" s="3"/>
      <c r="BO79" s="144"/>
      <c r="BP79" s="3"/>
      <c r="BQ79" s="79"/>
      <c r="BR79" s="142"/>
      <c r="BS79" s="3"/>
      <c r="BT79" s="3"/>
      <c r="BU79" s="132"/>
      <c r="BV79" s="154"/>
      <c r="BW79" s="57"/>
      <c r="BX79" s="129"/>
      <c r="BY79" s="52"/>
      <c r="BZ79" s="57"/>
      <c r="CA79" s="132"/>
      <c r="CB79" s="57"/>
      <c r="CC79" s="52"/>
      <c r="CE79" s="124"/>
      <c r="CF79" s="57"/>
      <c r="CG79" s="122"/>
      <c r="CH79" s="52"/>
      <c r="CI79" s="52"/>
      <c r="CJ79" s="119"/>
      <c r="CK79" s="57"/>
      <c r="CL79" s="57"/>
      <c r="CM79" s="118"/>
      <c r="CN79" s="57"/>
      <c r="CO79" s="57"/>
      <c r="CP79" s="132"/>
      <c r="CQ79" s="57"/>
      <c r="CR79" s="57"/>
      <c r="CS79" s="116"/>
      <c r="CT79" s="52"/>
      <c r="CU79" s="52"/>
      <c r="CV79" s="115"/>
      <c r="CW79" s="52"/>
      <c r="CX79" s="57"/>
      <c r="CY79" s="132"/>
      <c r="CZ79" s="57"/>
      <c r="DA79" s="52"/>
      <c r="DB79" s="113"/>
      <c r="DC79" s="52"/>
      <c r="DD79" s="57"/>
      <c r="DE79" s="132"/>
      <c r="DF79" s="57"/>
      <c r="DG79" s="57"/>
      <c r="DH79" s="132"/>
      <c r="DI79" s="57"/>
      <c r="DJ79" s="52"/>
      <c r="DK79" s="96"/>
      <c r="DL79" s="52"/>
      <c r="DM79" s="52"/>
      <c r="DN79" s="95"/>
      <c r="DO79" s="52"/>
      <c r="DP79" s="52"/>
      <c r="DR79" s="52"/>
      <c r="DS79" s="52"/>
      <c r="DU79" s="57"/>
      <c r="DV79" s="57"/>
      <c r="DW79" s="86"/>
      <c r="DX79" s="52"/>
      <c r="DY79" s="52"/>
      <c r="DZ79" s="85"/>
      <c r="EA79" s="52"/>
      <c r="EB79" s="52"/>
      <c r="EC79" s="84"/>
      <c r="ED79" s="57"/>
      <c r="EE79" s="57"/>
      <c r="EF79" s="81"/>
      <c r="EG79" s="52"/>
      <c r="EH79" s="57"/>
      <c r="EI79" s="2"/>
      <c r="EJ79" s="52"/>
      <c r="EK79" s="57"/>
      <c r="EL79" s="74"/>
      <c r="EM79" s="52"/>
      <c r="EN79" s="52"/>
      <c r="EO79" s="70"/>
      <c r="EP79" s="52"/>
      <c r="EQ79" s="57"/>
      <c r="ER79" s="67"/>
      <c r="ES79" s="57"/>
      <c r="ET79" s="57"/>
      <c r="EU79" s="64"/>
      <c r="EV79" s="64"/>
      <c r="EW79" s="57"/>
      <c r="EX79" s="63"/>
      <c r="EY79" s="63"/>
      <c r="EZ79" s="52"/>
      <c r="FA79" s="62"/>
      <c r="FB79" s="62"/>
      <c r="FC79" s="52"/>
      <c r="FD79" s="132"/>
      <c r="FE79" s="132"/>
      <c r="FF79" s="52"/>
      <c r="FH79" s="52"/>
      <c r="FI79" s="52"/>
      <c r="FJ79" s="46"/>
      <c r="FN79" s="13"/>
      <c r="FO79" s="13"/>
      <c r="FP79" s="52"/>
      <c r="FQ79" s="42"/>
      <c r="FR79" s="42"/>
      <c r="FV79" s="33"/>
      <c r="FW79" s="14"/>
      <c r="FX79" s="14"/>
      <c r="FY79" s="17"/>
      <c r="GH79">
        <v>4125</v>
      </c>
      <c r="GI79">
        <f t="shared" si="204"/>
        <v>96</v>
      </c>
      <c r="GK79" s="121">
        <f>SUM(GI73:GI79)/7</f>
        <v>54.571428571428569</v>
      </c>
      <c r="GM79" s="3">
        <f t="shared" si="166"/>
        <v>11</v>
      </c>
      <c r="GN79">
        <v>10</v>
      </c>
      <c r="GO79">
        <f t="shared" si="193"/>
        <v>2.4150943396226414</v>
      </c>
      <c r="GP79">
        <f t="shared" si="194"/>
        <v>2.5</v>
      </c>
      <c r="GQ79">
        <f t="shared" si="195"/>
        <v>1.5714285714285714</v>
      </c>
      <c r="GR79">
        <f t="shared" si="196"/>
        <v>1.6666666666666667</v>
      </c>
      <c r="GS79" s="3">
        <f t="shared" si="197"/>
        <v>35.377358490566039</v>
      </c>
      <c r="GT79" s="3">
        <f t="shared" si="137"/>
        <v>4441.3773584905657</v>
      </c>
      <c r="GU79" s="3">
        <f t="shared" si="198"/>
        <v>36.571428571428569</v>
      </c>
      <c r="GV79" s="3">
        <f t="shared" si="199"/>
        <v>4444.4999999999991</v>
      </c>
      <c r="GW79" s="3">
        <f t="shared" si="200"/>
        <v>32.857142857142854</v>
      </c>
      <c r="GX79" s="3">
        <f t="shared" si="201"/>
        <v>4436.4285714285725</v>
      </c>
      <c r="GY79" s="3">
        <f t="shared" si="202"/>
        <v>34.333333333333336</v>
      </c>
      <c r="GZ79" s="3">
        <f t="shared" si="203"/>
        <v>4439.333333333333</v>
      </c>
    </row>
    <row r="80" spans="2:208" ht="15.5" customHeight="1">
      <c r="B80" s="7">
        <v>43978</v>
      </c>
      <c r="C80" s="141"/>
      <c r="D80" s="130"/>
      <c r="E80" s="141">
        <f t="shared" si="168"/>
        <v>4473.22334911916</v>
      </c>
      <c r="F80">
        <v>5.9663828192999997</v>
      </c>
      <c r="G80" s="130">
        <v>43.966382819300001</v>
      </c>
      <c r="H80" s="148">
        <f t="shared" si="169"/>
        <v>4552.7938212559993</v>
      </c>
      <c r="I80">
        <v>23.959273992</v>
      </c>
      <c r="J80" s="148">
        <f t="shared" si="141"/>
        <v>59.959273992</v>
      </c>
      <c r="K80" s="148">
        <f>K79+M80</f>
        <v>4506.5652293500025</v>
      </c>
      <c r="L80" s="3">
        <f t="shared" si="139"/>
        <v>49.684276644999997</v>
      </c>
      <c r="M80">
        <v>50.684276644999997</v>
      </c>
      <c r="N80" s="136"/>
      <c r="O80" s="52"/>
      <c r="P80"/>
      <c r="Q80"/>
      <c r="R80" s="3">
        <f t="shared" si="171"/>
        <v>4452</v>
      </c>
      <c r="S80" s="172">
        <v>38</v>
      </c>
      <c r="T80" s="3">
        <f t="shared" si="143"/>
        <v>0</v>
      </c>
      <c r="U80" s="3">
        <f t="shared" si="172"/>
        <v>4452</v>
      </c>
      <c r="V80" s="173">
        <v>38</v>
      </c>
      <c r="W80" s="3">
        <f t="shared" si="144"/>
        <v>0</v>
      </c>
      <c r="X80" s="3">
        <f t="shared" si="173"/>
        <v>4445</v>
      </c>
      <c r="Y80" s="170">
        <v>38</v>
      </c>
      <c r="Z80" s="3">
        <f t="shared" si="145"/>
        <v>0</v>
      </c>
      <c r="AA80" s="3">
        <f t="shared" si="174"/>
        <v>4445</v>
      </c>
      <c r="AB80" s="171">
        <v>38</v>
      </c>
      <c r="AC80" s="3">
        <f t="shared" si="146"/>
        <v>0</v>
      </c>
      <c r="AD80" s="3">
        <f t="shared" si="175"/>
        <v>4445</v>
      </c>
      <c r="AE80" s="166">
        <v>38</v>
      </c>
      <c r="AF80" s="3">
        <f t="shared" si="147"/>
        <v>1</v>
      </c>
      <c r="AG80" s="3">
        <f t="shared" si="176"/>
        <v>4433</v>
      </c>
      <c r="AH80" s="165">
        <v>37</v>
      </c>
      <c r="AI80" s="3">
        <f t="shared" si="148"/>
        <v>1</v>
      </c>
      <c r="AJ80" s="3">
        <f t="shared" si="177"/>
        <v>4429</v>
      </c>
      <c r="AK80" s="164">
        <v>36</v>
      </c>
      <c r="AL80" s="3">
        <f t="shared" si="149"/>
        <v>13</v>
      </c>
      <c r="AM80" s="3">
        <f t="shared" si="178"/>
        <v>4384</v>
      </c>
      <c r="AN80" s="162">
        <v>23</v>
      </c>
      <c r="AO80" s="3">
        <f t="shared" si="150"/>
        <v>5</v>
      </c>
      <c r="AP80" s="3">
        <f t="shared" si="179"/>
        <v>4368</v>
      </c>
      <c r="AQ80" s="161">
        <v>18</v>
      </c>
      <c r="AR80" s="3">
        <f t="shared" si="151"/>
        <v>0</v>
      </c>
      <c r="AS80" s="3">
        <f t="shared" si="180"/>
        <v>4368</v>
      </c>
      <c r="AT80" s="160">
        <v>18</v>
      </c>
      <c r="AU80" s="3">
        <f t="shared" si="152"/>
        <v>5</v>
      </c>
      <c r="AV80" s="3">
        <f t="shared" si="181"/>
        <v>4328</v>
      </c>
      <c r="AW80" s="159">
        <v>13</v>
      </c>
      <c r="AX80" s="3">
        <f t="shared" si="153"/>
        <v>6</v>
      </c>
      <c r="AY80" s="3">
        <f t="shared" si="182"/>
        <v>4252</v>
      </c>
      <c r="AZ80" s="150">
        <v>7</v>
      </c>
      <c r="BA80" s="3">
        <f t="shared" si="154"/>
        <v>6</v>
      </c>
      <c r="BB80" s="3">
        <f t="shared" si="183"/>
        <v>4201</v>
      </c>
      <c r="BC80" s="149">
        <v>1</v>
      </c>
      <c r="BD80" s="3">
        <f t="shared" si="155"/>
        <v>1</v>
      </c>
      <c r="BE80" s="3"/>
      <c r="BF80" s="147"/>
      <c r="BG80" s="3"/>
      <c r="BH80" s="3"/>
      <c r="BI80" s="146"/>
      <c r="BJ80" s="3"/>
      <c r="BK80" s="3"/>
      <c r="BL80" s="145"/>
      <c r="BM80" s="3"/>
      <c r="BN80" s="3"/>
      <c r="BO80" s="144"/>
      <c r="BP80" s="3"/>
      <c r="BQ80" s="79"/>
      <c r="BR80" s="142"/>
      <c r="BS80" s="3"/>
      <c r="BT80" s="3"/>
      <c r="BU80" s="132"/>
      <c r="BV80" s="154"/>
      <c r="BW80" s="57"/>
      <c r="BX80" s="129"/>
      <c r="BY80" s="52"/>
      <c r="BZ80" s="57"/>
      <c r="CA80" s="132"/>
      <c r="CB80" s="57"/>
      <c r="CC80" s="52"/>
      <c r="CE80" s="124"/>
      <c r="CF80" s="57"/>
      <c r="CG80" s="122"/>
      <c r="CH80" s="52"/>
      <c r="CI80" s="52"/>
      <c r="CJ80" s="119"/>
      <c r="CK80" s="57"/>
      <c r="CL80" s="57"/>
      <c r="CM80" s="118"/>
      <c r="CN80" s="57"/>
      <c r="CO80" s="57"/>
      <c r="CP80" s="132"/>
      <c r="CQ80" s="57"/>
      <c r="CR80" s="57"/>
      <c r="CS80" s="116"/>
      <c r="CT80" s="52"/>
      <c r="CU80" s="52"/>
      <c r="CV80" s="115"/>
      <c r="CW80" s="52"/>
      <c r="CX80" s="57"/>
      <c r="CY80" s="132"/>
      <c r="CZ80" s="57"/>
      <c r="DA80" s="52"/>
      <c r="DB80" s="113"/>
      <c r="DC80" s="52"/>
      <c r="DD80" s="57"/>
      <c r="DE80" s="132"/>
      <c r="DF80" s="57"/>
      <c r="DG80" s="57"/>
      <c r="DH80" s="132"/>
      <c r="DI80" s="57"/>
      <c r="DJ80" s="52"/>
      <c r="DK80" s="96"/>
      <c r="DL80" s="52"/>
      <c r="DM80" s="52"/>
      <c r="DN80" s="95"/>
      <c r="DO80" s="52"/>
      <c r="DP80" s="52"/>
      <c r="DR80" s="52"/>
      <c r="DS80" s="52"/>
      <c r="DU80" s="57"/>
      <c r="DV80" s="57"/>
      <c r="DW80" s="86"/>
      <c r="DX80" s="52"/>
      <c r="DY80" s="52"/>
      <c r="DZ80" s="85"/>
      <c r="EA80" s="52"/>
      <c r="EB80" s="52"/>
      <c r="EC80" s="84"/>
      <c r="ED80" s="57"/>
      <c r="EE80" s="57"/>
      <c r="EF80" s="81"/>
      <c r="EG80" s="52"/>
      <c r="EH80" s="57"/>
      <c r="EI80" s="2"/>
      <c r="EJ80" s="52"/>
      <c r="EK80" s="57"/>
      <c r="EL80" s="74"/>
      <c r="EM80" s="52"/>
      <c r="EN80" s="52"/>
      <c r="EO80" s="70"/>
      <c r="EP80" s="52"/>
      <c r="EQ80" s="57"/>
      <c r="ER80" s="67"/>
      <c r="ES80" s="57"/>
      <c r="ET80" s="57"/>
      <c r="EU80" s="64"/>
      <c r="EV80" s="64"/>
      <c r="EW80" s="57"/>
      <c r="EX80" s="63"/>
      <c r="EY80" s="63"/>
      <c r="EZ80" s="52"/>
      <c r="FA80" s="62"/>
      <c r="FB80" s="62"/>
      <c r="FC80" s="52"/>
      <c r="FD80" s="132"/>
      <c r="FE80" s="132"/>
      <c r="FF80" s="52"/>
      <c r="FH80" s="52"/>
      <c r="FI80" s="52"/>
      <c r="FJ80" s="46"/>
      <c r="FN80" s="13"/>
      <c r="FO80" s="13"/>
      <c r="FP80" s="52"/>
      <c r="FQ80" s="42"/>
      <c r="FR80" s="42"/>
      <c r="FV80" s="33"/>
      <c r="FW80" s="14"/>
      <c r="FX80" s="14"/>
      <c r="FY80" s="17"/>
      <c r="GH80">
        <v>4220</v>
      </c>
      <c r="GI80">
        <f t="shared" si="204"/>
        <v>95</v>
      </c>
      <c r="GK80" s="121">
        <f>SUM(GI74:GI80)/7</f>
        <v>55.571428571428569</v>
      </c>
      <c r="GM80" s="3">
        <f t="shared" si="166"/>
        <v>20</v>
      </c>
      <c r="GN80">
        <v>9</v>
      </c>
      <c r="GO80">
        <f t="shared" si="193"/>
        <v>3.6037735849056602</v>
      </c>
      <c r="GP80">
        <f t="shared" si="194"/>
        <v>3.8571428571428572</v>
      </c>
      <c r="GQ80">
        <f t="shared" si="195"/>
        <v>3.5714285714285716</v>
      </c>
      <c r="GR80">
        <f t="shared" si="196"/>
        <v>3.6666666666666665</v>
      </c>
      <c r="GS80" s="3">
        <f t="shared" si="197"/>
        <v>50.981132075471699</v>
      </c>
      <c r="GT80" s="3">
        <f t="shared" si="137"/>
        <v>4492.3584905660373</v>
      </c>
      <c r="GU80" s="3">
        <f t="shared" si="198"/>
        <v>52.428571428571431</v>
      </c>
      <c r="GV80" s="3">
        <f t="shared" si="199"/>
        <v>4496.9285714285706</v>
      </c>
      <c r="GW80" s="3">
        <f t="shared" si="200"/>
        <v>48.428571428571431</v>
      </c>
      <c r="GX80" s="3">
        <f t="shared" si="201"/>
        <v>4484.857142857144</v>
      </c>
      <c r="GY80" s="3">
        <f t="shared" si="202"/>
        <v>50</v>
      </c>
      <c r="GZ80" s="3">
        <f t="shared" si="203"/>
        <v>4489.333333333333</v>
      </c>
    </row>
    <row r="81" spans="2:208" ht="15.5" customHeight="1">
      <c r="B81" s="7">
        <v>43979</v>
      </c>
      <c r="C81" s="141"/>
      <c r="D81" s="130"/>
      <c r="E81" s="141">
        <f t="shared" si="168"/>
        <v>4519.9575573761604</v>
      </c>
      <c r="F81">
        <v>9.7342082570000006</v>
      </c>
      <c r="G81" s="130">
        <v>46.734208256999999</v>
      </c>
      <c r="H81" s="148">
        <f t="shared" si="169"/>
        <v>4599.2351796409994</v>
      </c>
      <c r="I81">
        <v>24.441358385000001</v>
      </c>
      <c r="J81" s="148">
        <f t="shared" si="141"/>
        <v>46.441358385000001</v>
      </c>
      <c r="K81" s="148"/>
      <c r="L81" s="3"/>
      <c r="M81"/>
      <c r="N81" s="136"/>
      <c r="O81" s="52"/>
      <c r="P81"/>
      <c r="Q81"/>
      <c r="R81" s="3">
        <f t="shared" si="171"/>
        <v>4489</v>
      </c>
      <c r="S81" s="172">
        <v>37</v>
      </c>
      <c r="T81" s="3">
        <f t="shared" si="143"/>
        <v>0</v>
      </c>
      <c r="U81" s="3">
        <f t="shared" si="172"/>
        <v>4489</v>
      </c>
      <c r="V81" s="173">
        <v>37</v>
      </c>
      <c r="W81" s="3">
        <f t="shared" si="144"/>
        <v>0</v>
      </c>
      <c r="X81" s="3">
        <f t="shared" si="173"/>
        <v>4482</v>
      </c>
      <c r="Y81" s="170">
        <v>37</v>
      </c>
      <c r="Z81" s="3">
        <f t="shared" si="145"/>
        <v>0</v>
      </c>
      <c r="AA81" s="3">
        <f t="shared" si="174"/>
        <v>4482</v>
      </c>
      <c r="AB81" s="171">
        <v>37</v>
      </c>
      <c r="AC81" s="3">
        <f t="shared" si="146"/>
        <v>3</v>
      </c>
      <c r="AD81" s="3">
        <f t="shared" si="175"/>
        <v>4479</v>
      </c>
      <c r="AE81" s="166">
        <v>34</v>
      </c>
      <c r="AF81" s="3">
        <f t="shared" si="147"/>
        <v>10</v>
      </c>
      <c r="AG81" s="3">
        <f t="shared" si="176"/>
        <v>4457</v>
      </c>
      <c r="AH81" s="165">
        <v>24</v>
      </c>
      <c r="AI81" s="3">
        <f t="shared" si="148"/>
        <v>2</v>
      </c>
      <c r="AJ81" s="3">
        <f t="shared" si="177"/>
        <v>4451</v>
      </c>
      <c r="AK81" s="164">
        <v>22</v>
      </c>
      <c r="AL81" s="3">
        <f t="shared" si="149"/>
        <v>6</v>
      </c>
      <c r="AM81" s="3">
        <f t="shared" si="178"/>
        <v>4400</v>
      </c>
      <c r="AN81" s="162">
        <v>16</v>
      </c>
      <c r="AO81" s="3">
        <f t="shared" si="150"/>
        <v>5</v>
      </c>
      <c r="AP81" s="3">
        <f t="shared" si="179"/>
        <v>4379</v>
      </c>
      <c r="AQ81" s="161">
        <v>11</v>
      </c>
      <c r="AR81" s="3">
        <f t="shared" si="151"/>
        <v>0</v>
      </c>
      <c r="AS81" s="3">
        <f t="shared" si="180"/>
        <v>4379</v>
      </c>
      <c r="AT81" s="160">
        <v>11</v>
      </c>
      <c r="AU81" s="3">
        <f t="shared" si="152"/>
        <v>6</v>
      </c>
      <c r="AV81" s="3">
        <f t="shared" si="181"/>
        <v>4333</v>
      </c>
      <c r="AW81" s="159">
        <v>5</v>
      </c>
      <c r="AX81" s="3">
        <f t="shared" si="153"/>
        <v>5</v>
      </c>
      <c r="AY81" s="3">
        <f t="shared" si="182"/>
        <v>4252</v>
      </c>
      <c r="AZ81" s="151">
        <v>0</v>
      </c>
      <c r="BA81" s="152">
        <v>0.1</v>
      </c>
      <c r="BB81" s="3"/>
      <c r="BC81" s="149"/>
      <c r="BD81" s="3"/>
      <c r="BE81" s="3"/>
      <c r="BF81" s="147"/>
      <c r="BG81" s="3"/>
      <c r="BH81" s="3"/>
      <c r="BI81" s="146"/>
      <c r="BJ81" s="3"/>
      <c r="BK81" s="3"/>
      <c r="BL81" s="145"/>
      <c r="BM81" s="3"/>
      <c r="BN81" s="3"/>
      <c r="BO81" s="144"/>
      <c r="BP81" s="3"/>
      <c r="BQ81" s="79"/>
      <c r="BR81" s="142"/>
      <c r="BS81" s="3"/>
      <c r="BT81" s="3"/>
      <c r="BU81" s="149"/>
      <c r="BV81" s="154"/>
      <c r="BW81" s="57"/>
      <c r="BX81" s="129"/>
      <c r="BY81" s="52"/>
      <c r="BZ81" s="57"/>
      <c r="CA81" s="149"/>
      <c r="CB81" s="57"/>
      <c r="CC81" s="52"/>
      <c r="CE81" s="124"/>
      <c r="CF81" s="57"/>
      <c r="CG81" s="122"/>
      <c r="CH81" s="52"/>
      <c r="CI81" s="52"/>
      <c r="CJ81" s="119"/>
      <c r="CK81" s="57"/>
      <c r="CL81" s="57"/>
      <c r="CM81" s="118"/>
      <c r="CN81" s="57"/>
      <c r="CO81" s="57"/>
      <c r="CP81" s="149"/>
      <c r="CQ81" s="57"/>
      <c r="CR81" s="57"/>
      <c r="CS81" s="116"/>
      <c r="CT81" s="52"/>
      <c r="CU81" s="52"/>
      <c r="CV81" s="115"/>
      <c r="CW81" s="52"/>
      <c r="CX81" s="57"/>
      <c r="CY81" s="149"/>
      <c r="CZ81" s="57"/>
      <c r="DA81" s="52"/>
      <c r="DB81" s="113"/>
      <c r="DC81" s="52"/>
      <c r="DD81" s="57"/>
      <c r="DE81" s="149"/>
      <c r="DF81" s="57"/>
      <c r="DG81" s="57"/>
      <c r="DH81" s="149"/>
      <c r="DI81" s="57"/>
      <c r="DJ81" s="52"/>
      <c r="DK81" s="96"/>
      <c r="DL81" s="52"/>
      <c r="DM81" s="52"/>
      <c r="DN81" s="95"/>
      <c r="DO81" s="52"/>
      <c r="DP81" s="52"/>
      <c r="DR81" s="52"/>
      <c r="DS81" s="52"/>
      <c r="DU81" s="57"/>
      <c r="DV81" s="57"/>
      <c r="DW81" s="86"/>
      <c r="DX81" s="52"/>
      <c r="DY81" s="52"/>
      <c r="DZ81" s="85"/>
      <c r="EA81" s="52"/>
      <c r="EB81" s="52"/>
      <c r="EC81" s="84"/>
      <c r="ED81" s="57"/>
      <c r="EE81" s="57"/>
      <c r="EF81" s="81"/>
      <c r="EG81" s="52"/>
      <c r="EH81" s="57"/>
      <c r="EI81" s="2"/>
      <c r="EJ81" s="52"/>
      <c r="EK81" s="57"/>
      <c r="EL81" s="74"/>
      <c r="EM81" s="52"/>
      <c r="EN81" s="52"/>
      <c r="EO81" s="70"/>
      <c r="EP81" s="52"/>
      <c r="EQ81" s="57"/>
      <c r="ER81" s="67"/>
      <c r="ES81" s="57"/>
      <c r="ET81" s="57"/>
      <c r="EU81" s="64"/>
      <c r="EV81" s="64"/>
      <c r="EW81" s="57"/>
      <c r="EX81" s="63"/>
      <c r="EY81" s="63"/>
      <c r="EZ81" s="52"/>
      <c r="FA81" s="62"/>
      <c r="FB81" s="62"/>
      <c r="FC81" s="52"/>
      <c r="FD81" s="149"/>
      <c r="FE81" s="149"/>
      <c r="FF81" s="52"/>
      <c r="FH81" s="52"/>
      <c r="FI81" s="52"/>
      <c r="FJ81" s="46"/>
      <c r="FN81" s="13"/>
      <c r="FO81" s="13"/>
      <c r="FP81" s="52"/>
      <c r="FQ81" s="42"/>
      <c r="FR81" s="42"/>
      <c r="FV81" s="33"/>
      <c r="FW81" s="14"/>
      <c r="FX81" s="14"/>
      <c r="FY81" s="17"/>
      <c r="GH81">
        <v>4266</v>
      </c>
      <c r="GI81">
        <f t="shared" si="204"/>
        <v>46</v>
      </c>
      <c r="GK81" s="121">
        <f>SUM(GI75:GI81)/7</f>
        <v>56.428571428571431</v>
      </c>
      <c r="GM81" s="3">
        <f t="shared" si="166"/>
        <v>23</v>
      </c>
      <c r="GN81">
        <v>8</v>
      </c>
      <c r="GO81">
        <f t="shared" si="193"/>
        <v>4.7735849056603774</v>
      </c>
      <c r="GP81">
        <f t="shared" si="194"/>
        <v>6.1428571428571432</v>
      </c>
      <c r="GQ81">
        <f t="shared" si="195"/>
        <v>4.5714285714285712</v>
      </c>
      <c r="GR81">
        <f t="shared" si="196"/>
        <v>6.333333333333333</v>
      </c>
      <c r="GS81" s="3">
        <f t="shared" si="197"/>
        <v>51.754716981132077</v>
      </c>
      <c r="GT81" s="3">
        <f t="shared" si="137"/>
        <v>4544.1132075471696</v>
      </c>
      <c r="GU81" s="3">
        <f t="shared" si="198"/>
        <v>54.571428571428569</v>
      </c>
      <c r="GV81" s="3">
        <f t="shared" si="199"/>
        <v>4551.4999999999991</v>
      </c>
      <c r="GW81" s="3">
        <f t="shared" si="200"/>
        <v>49</v>
      </c>
      <c r="GX81" s="3">
        <f t="shared" si="201"/>
        <v>4533.857142857144</v>
      </c>
      <c r="GY81" s="3">
        <f t="shared" si="202"/>
        <v>52.333333333333329</v>
      </c>
      <c r="GZ81" s="3">
        <f t="shared" si="203"/>
        <v>4541.6666666666661</v>
      </c>
    </row>
    <row r="82" spans="2:208" ht="15.5" customHeight="1">
      <c r="B82" s="7">
        <v>43980</v>
      </c>
      <c r="C82" s="141"/>
      <c r="D82" s="130"/>
      <c r="E82" s="141">
        <f t="shared" si="168"/>
        <v>4563.0887580931603</v>
      </c>
      <c r="F82">
        <v>10.131200717</v>
      </c>
      <c r="G82" s="130">
        <v>43.131200716999999</v>
      </c>
      <c r="H82" s="148">
        <f t="shared" si="169"/>
        <v>4647.8972418759995</v>
      </c>
      <c r="I82">
        <v>26.662062235</v>
      </c>
      <c r="J82" s="148">
        <f t="shared" si="141"/>
        <v>48.662062235</v>
      </c>
      <c r="K82" s="148"/>
      <c r="L82" s="3"/>
      <c r="M82"/>
      <c r="N82" s="136"/>
      <c r="O82" s="52"/>
      <c r="P82"/>
      <c r="Q82"/>
      <c r="R82" s="3">
        <f t="shared" si="171"/>
        <v>4524</v>
      </c>
      <c r="S82" s="172">
        <v>35</v>
      </c>
      <c r="T82" s="3">
        <f t="shared" si="143"/>
        <v>1</v>
      </c>
      <c r="U82" s="3">
        <f t="shared" si="172"/>
        <v>4523</v>
      </c>
      <c r="V82" s="173">
        <v>34</v>
      </c>
      <c r="W82" s="3">
        <f t="shared" si="144"/>
        <v>0</v>
      </c>
      <c r="X82" s="3">
        <f t="shared" si="173"/>
        <v>4516</v>
      </c>
      <c r="Y82" s="170">
        <v>34</v>
      </c>
      <c r="Z82" s="3">
        <f t="shared" si="145"/>
        <v>1</v>
      </c>
      <c r="AA82" s="3">
        <f t="shared" si="174"/>
        <v>4515</v>
      </c>
      <c r="AB82" s="171">
        <v>33</v>
      </c>
      <c r="AC82" s="3">
        <f t="shared" si="146"/>
        <v>1</v>
      </c>
      <c r="AD82" s="3">
        <f t="shared" si="175"/>
        <v>4511</v>
      </c>
      <c r="AE82" s="166">
        <v>32</v>
      </c>
      <c r="AF82" s="3">
        <f t="shared" si="147"/>
        <v>10</v>
      </c>
      <c r="AG82" s="3">
        <f t="shared" si="176"/>
        <v>4479</v>
      </c>
      <c r="AH82" s="165">
        <v>22</v>
      </c>
      <c r="AI82" s="3">
        <f t="shared" si="148"/>
        <v>0</v>
      </c>
      <c r="AJ82" s="3">
        <f t="shared" si="177"/>
        <v>4473</v>
      </c>
      <c r="AK82" s="164">
        <v>22</v>
      </c>
      <c r="AL82" s="3">
        <f t="shared" si="149"/>
        <v>3</v>
      </c>
      <c r="AM82" s="3">
        <f t="shared" si="178"/>
        <v>4419</v>
      </c>
      <c r="AN82" s="162">
        <v>19</v>
      </c>
      <c r="AO82" s="3">
        <f t="shared" si="150"/>
        <v>12</v>
      </c>
      <c r="AP82" s="3">
        <f t="shared" si="179"/>
        <v>4386</v>
      </c>
      <c r="AQ82" s="161">
        <v>7</v>
      </c>
      <c r="AR82" s="3">
        <f t="shared" si="151"/>
        <v>2</v>
      </c>
      <c r="AS82" s="3">
        <f t="shared" si="180"/>
        <v>4384</v>
      </c>
      <c r="AT82" s="160">
        <v>5</v>
      </c>
      <c r="AU82" s="3">
        <f t="shared" si="152"/>
        <v>2</v>
      </c>
      <c r="AV82" s="3">
        <f t="shared" si="181"/>
        <v>4336</v>
      </c>
      <c r="AW82" s="159">
        <v>3</v>
      </c>
      <c r="AX82" s="3">
        <f t="shared" si="153"/>
        <v>3</v>
      </c>
      <c r="AY82" s="3">
        <f t="shared" si="182"/>
        <v>4252</v>
      </c>
      <c r="AZ82" s="151"/>
      <c r="BA82" s="152"/>
      <c r="BB82" s="3"/>
      <c r="BC82" s="149"/>
      <c r="BD82" s="3"/>
      <c r="BE82" s="3"/>
      <c r="BF82" s="147"/>
      <c r="BG82" s="3"/>
      <c r="BH82" s="3"/>
      <c r="BI82" s="146"/>
      <c r="BJ82" s="3"/>
      <c r="BK82" s="3"/>
      <c r="BL82" s="145"/>
      <c r="BM82" s="3"/>
      <c r="BN82" s="3"/>
      <c r="BO82" s="144"/>
      <c r="BP82" s="3"/>
      <c r="BQ82" s="79"/>
      <c r="BR82" s="142"/>
      <c r="BS82" s="3"/>
      <c r="BT82" s="3"/>
      <c r="BU82" s="149"/>
      <c r="BV82" s="154"/>
      <c r="BW82" s="57"/>
      <c r="BX82" s="129"/>
      <c r="BY82" s="52"/>
      <c r="BZ82" s="57"/>
      <c r="CA82" s="149"/>
      <c r="CB82" s="57"/>
      <c r="CC82" s="52"/>
      <c r="CE82" s="124"/>
      <c r="CF82" s="57"/>
      <c r="CG82" s="122"/>
      <c r="CH82" s="52"/>
      <c r="CI82" s="52"/>
      <c r="CJ82" s="119"/>
      <c r="CK82" s="57"/>
      <c r="CL82" s="57"/>
      <c r="CM82" s="118"/>
      <c r="CN82" s="57"/>
      <c r="CO82" s="57"/>
      <c r="CP82" s="149"/>
      <c r="CQ82" s="57"/>
      <c r="CR82" s="57"/>
      <c r="CS82" s="116"/>
      <c r="CT82" s="52"/>
      <c r="CU82" s="52"/>
      <c r="CV82" s="115"/>
      <c r="CW82" s="52"/>
      <c r="CX82" s="57"/>
      <c r="CY82" s="149"/>
      <c r="CZ82" s="57"/>
      <c r="DA82" s="52"/>
      <c r="DB82" s="113"/>
      <c r="DC82" s="52"/>
      <c r="DD82" s="57"/>
      <c r="DE82" s="149"/>
      <c r="DF82" s="57"/>
      <c r="DG82" s="57"/>
      <c r="DH82" s="149"/>
      <c r="DI82" s="57"/>
      <c r="DJ82" s="52"/>
      <c r="DK82" s="96"/>
      <c r="DL82" s="52"/>
      <c r="DM82" s="52"/>
      <c r="DN82" s="95"/>
      <c r="DO82" s="52"/>
      <c r="DP82" s="52"/>
      <c r="DR82" s="52"/>
      <c r="DS82" s="52"/>
      <c r="DU82" s="57"/>
      <c r="DV82" s="57"/>
      <c r="DW82" s="86"/>
      <c r="DX82" s="52"/>
      <c r="DY82" s="52"/>
      <c r="DZ82" s="85"/>
      <c r="EA82" s="52"/>
      <c r="EB82" s="52"/>
      <c r="EC82" s="84"/>
      <c r="ED82" s="57"/>
      <c r="EE82" s="57"/>
      <c r="EF82" s="81"/>
      <c r="EG82" s="52"/>
      <c r="EH82" s="57"/>
      <c r="EI82" s="2"/>
      <c r="EJ82" s="52"/>
      <c r="EK82" s="57"/>
      <c r="EL82" s="74"/>
      <c r="EM82" s="52"/>
      <c r="EN82" s="52"/>
      <c r="EO82" s="70"/>
      <c r="EP82" s="52"/>
      <c r="EQ82" s="57"/>
      <c r="ER82" s="67"/>
      <c r="ES82" s="57"/>
      <c r="ET82" s="57"/>
      <c r="EU82" s="64"/>
      <c r="EV82" s="64"/>
      <c r="EW82" s="57"/>
      <c r="EX82" s="63"/>
      <c r="EY82" s="63"/>
      <c r="EZ82" s="52"/>
      <c r="FA82" s="62"/>
      <c r="FB82" s="62"/>
      <c r="FC82" s="52"/>
      <c r="FD82" s="149"/>
      <c r="FE82" s="149"/>
      <c r="FF82" s="52"/>
      <c r="FH82" s="52"/>
      <c r="FI82" s="52"/>
      <c r="FJ82" s="46"/>
      <c r="FN82" s="13"/>
      <c r="FO82" s="13"/>
      <c r="FP82" s="52"/>
      <c r="FQ82" s="42"/>
      <c r="FR82" s="42"/>
      <c r="FV82" s="33"/>
      <c r="FW82" s="14"/>
      <c r="FX82" s="14"/>
      <c r="FY82" s="17"/>
      <c r="GH82">
        <v>4350</v>
      </c>
      <c r="GI82">
        <f t="shared" si="204"/>
        <v>84</v>
      </c>
      <c r="GK82" s="121">
        <f>SUM(GI76:GI82)/7</f>
        <v>60.714285714285715</v>
      </c>
      <c r="GM82" s="3">
        <f t="shared" si="166"/>
        <v>25</v>
      </c>
      <c r="GN82">
        <v>7</v>
      </c>
      <c r="GO82">
        <f t="shared" si="193"/>
        <v>5.9433962264150946</v>
      </c>
      <c r="GP82">
        <f t="shared" si="194"/>
        <v>6.3571428571428568</v>
      </c>
      <c r="GQ82">
        <f t="shared" si="195"/>
        <v>7.8571428571428568</v>
      </c>
      <c r="GR82">
        <f t="shared" si="196"/>
        <v>8.3333333333333339</v>
      </c>
      <c r="GS82" s="3">
        <f t="shared" si="197"/>
        <v>55.698113207547166</v>
      </c>
      <c r="GT82" s="3">
        <f t="shared" si="137"/>
        <v>4599.8113207547167</v>
      </c>
      <c r="GU82" s="3">
        <f t="shared" si="198"/>
        <v>58.928571428571431</v>
      </c>
      <c r="GV82" s="3">
        <f t="shared" si="199"/>
        <v>4610.4285714285706</v>
      </c>
      <c r="GW82" s="3">
        <f t="shared" si="200"/>
        <v>54.857142857142861</v>
      </c>
      <c r="GX82" s="3">
        <f t="shared" si="201"/>
        <v>4588.7142857142871</v>
      </c>
      <c r="GY82" s="3">
        <f t="shared" si="202"/>
        <v>58.666666666666664</v>
      </c>
      <c r="GZ82" s="3">
        <f t="shared" si="203"/>
        <v>4600.333333333333</v>
      </c>
    </row>
    <row r="83" spans="2:208" ht="15.5" customHeight="1">
      <c r="B83" s="7">
        <v>43981</v>
      </c>
      <c r="C83" s="141"/>
      <c r="D83" s="130"/>
      <c r="E83" s="141">
        <f t="shared" si="168"/>
        <v>4605.3479919891606</v>
      </c>
      <c r="F83">
        <v>14.259233896</v>
      </c>
      <c r="G83" s="130">
        <v>42.259233895999998</v>
      </c>
      <c r="H83" s="148">
        <f t="shared" si="169"/>
        <v>4698.0090698039994</v>
      </c>
      <c r="I83">
        <v>32.111827927999997</v>
      </c>
      <c r="J83" s="148">
        <f t="shared" si="141"/>
        <v>50.111827927999997</v>
      </c>
      <c r="K83" s="148"/>
      <c r="L83" s="3"/>
      <c r="M83"/>
      <c r="N83" s="136"/>
      <c r="O83" s="52"/>
      <c r="P83"/>
      <c r="Q83"/>
      <c r="R83" s="3">
        <f t="shared" si="171"/>
        <v>4554</v>
      </c>
      <c r="S83" s="172">
        <v>30</v>
      </c>
      <c r="T83" s="3">
        <f t="shared" si="143"/>
        <v>0</v>
      </c>
      <c r="U83" s="3">
        <f t="shared" si="172"/>
        <v>4553</v>
      </c>
      <c r="V83" s="173">
        <v>30</v>
      </c>
      <c r="W83" s="3">
        <f t="shared" si="144"/>
        <v>2</v>
      </c>
      <c r="X83" s="3">
        <f t="shared" si="173"/>
        <v>4544</v>
      </c>
      <c r="Y83" s="170">
        <v>28</v>
      </c>
      <c r="Z83" s="3">
        <f t="shared" si="145"/>
        <v>0</v>
      </c>
      <c r="AA83" s="3">
        <f t="shared" si="174"/>
        <v>4543</v>
      </c>
      <c r="AB83" s="171">
        <v>28</v>
      </c>
      <c r="AC83" s="3">
        <f t="shared" si="146"/>
        <v>2</v>
      </c>
      <c r="AD83" s="3">
        <f t="shared" si="175"/>
        <v>4537</v>
      </c>
      <c r="AE83" s="166">
        <v>26</v>
      </c>
      <c r="AF83" s="3">
        <f t="shared" si="147"/>
        <v>6</v>
      </c>
      <c r="AG83" s="3">
        <f t="shared" si="176"/>
        <v>4499</v>
      </c>
      <c r="AH83" s="165">
        <v>20</v>
      </c>
      <c r="AI83" s="3">
        <f t="shared" si="148"/>
        <v>2</v>
      </c>
      <c r="AJ83" s="3">
        <f t="shared" si="177"/>
        <v>4491</v>
      </c>
      <c r="AK83" s="164">
        <v>18</v>
      </c>
      <c r="AL83" s="3">
        <f t="shared" si="149"/>
        <v>4</v>
      </c>
      <c r="AM83" s="3">
        <f t="shared" si="178"/>
        <v>4433</v>
      </c>
      <c r="AN83" s="162">
        <v>14</v>
      </c>
      <c r="AO83" s="3">
        <f t="shared" si="150"/>
        <v>10</v>
      </c>
      <c r="AP83" s="3">
        <f t="shared" si="179"/>
        <v>4390</v>
      </c>
      <c r="AQ83" s="161">
        <v>4</v>
      </c>
      <c r="AR83" s="3">
        <f t="shared" si="151"/>
        <v>4</v>
      </c>
      <c r="AS83" s="3"/>
      <c r="AT83" s="160"/>
      <c r="AU83" s="163">
        <v>1</v>
      </c>
      <c r="AV83" s="3"/>
      <c r="AW83" s="159"/>
      <c r="AX83" s="3"/>
      <c r="AY83" s="3"/>
      <c r="AZ83" s="151"/>
      <c r="BA83" s="152"/>
      <c r="BB83" s="3"/>
      <c r="BC83" s="149"/>
      <c r="BD83" s="3"/>
      <c r="BE83" s="3"/>
      <c r="BF83" s="147"/>
      <c r="BG83" s="3"/>
      <c r="BH83" s="3"/>
      <c r="BI83" s="146"/>
      <c r="BJ83" s="3"/>
      <c r="BK83" s="3"/>
      <c r="BL83" s="145"/>
      <c r="BM83" s="3"/>
      <c r="BN83" s="3"/>
      <c r="BO83" s="144"/>
      <c r="BP83" s="3"/>
      <c r="BQ83" s="79"/>
      <c r="BR83" s="142"/>
      <c r="BS83" s="3"/>
      <c r="BT83" s="3"/>
      <c r="BU83" s="149"/>
      <c r="BV83" s="154"/>
      <c r="BW83" s="57"/>
      <c r="BX83" s="129"/>
      <c r="BY83" s="52"/>
      <c r="BZ83" s="57"/>
      <c r="CA83" s="149"/>
      <c r="CB83" s="57"/>
      <c r="CC83" s="52"/>
      <c r="CE83" s="124"/>
      <c r="CF83" s="57"/>
      <c r="CG83" s="122"/>
      <c r="CH83" s="52"/>
      <c r="CI83" s="52"/>
      <c r="CJ83" s="119"/>
      <c r="CK83" s="57"/>
      <c r="CL83" s="57"/>
      <c r="CM83" s="118"/>
      <c r="CN83" s="57"/>
      <c r="CO83" s="57"/>
      <c r="CP83" s="149"/>
      <c r="CQ83" s="57"/>
      <c r="CR83" s="57"/>
      <c r="CS83" s="116"/>
      <c r="CT83" s="52"/>
      <c r="CU83" s="52"/>
      <c r="CV83" s="115"/>
      <c r="CW83" s="52"/>
      <c r="CX83" s="57"/>
      <c r="CY83" s="149"/>
      <c r="CZ83" s="57"/>
      <c r="DA83" s="52"/>
      <c r="DB83" s="113"/>
      <c r="DC83" s="52"/>
      <c r="DD83" s="57"/>
      <c r="DE83" s="149"/>
      <c r="DF83" s="57"/>
      <c r="DG83" s="57"/>
      <c r="DH83" s="149"/>
      <c r="DI83" s="57"/>
      <c r="DJ83" s="52"/>
      <c r="DK83" s="96"/>
      <c r="DL83" s="52"/>
      <c r="DM83" s="52"/>
      <c r="DN83" s="95"/>
      <c r="DO83" s="52"/>
      <c r="DP83" s="52"/>
      <c r="DR83" s="52"/>
      <c r="DS83" s="52"/>
      <c r="DU83" s="57"/>
      <c r="DV83" s="57"/>
      <c r="DW83" s="86"/>
      <c r="DX83" s="52"/>
      <c r="DY83" s="52"/>
      <c r="DZ83" s="85"/>
      <c r="EA83" s="52"/>
      <c r="EB83" s="52"/>
      <c r="EC83" s="84"/>
      <c r="ED83" s="57"/>
      <c r="EE83" s="57"/>
      <c r="EF83" s="81"/>
      <c r="EG83" s="52"/>
      <c r="EH83" s="57"/>
      <c r="EI83" s="2"/>
      <c r="EJ83" s="52"/>
      <c r="EK83" s="57"/>
      <c r="EL83" s="74"/>
      <c r="EM83" s="52"/>
      <c r="EN83" s="52"/>
      <c r="EO83" s="70"/>
      <c r="EP83" s="52"/>
      <c r="EQ83" s="57"/>
      <c r="ER83" s="67"/>
      <c r="ES83" s="57"/>
      <c r="ET83" s="57"/>
      <c r="EU83" s="64"/>
      <c r="EV83" s="64"/>
      <c r="EW83" s="57"/>
      <c r="EX83" s="63"/>
      <c r="EY83" s="63"/>
      <c r="EZ83" s="52"/>
      <c r="FA83" s="62"/>
      <c r="FB83" s="62"/>
      <c r="FC83" s="52"/>
      <c r="FD83" s="149"/>
      <c r="FE83" s="149"/>
      <c r="FF83" s="52"/>
      <c r="FH83" s="52"/>
      <c r="FI83" s="52"/>
      <c r="FJ83" s="46"/>
      <c r="FN83" s="13"/>
      <c r="FO83" s="13"/>
      <c r="FP83" s="52"/>
      <c r="FQ83" s="42"/>
      <c r="FR83" s="42"/>
      <c r="FV83" s="33"/>
      <c r="FW83" s="14"/>
      <c r="FX83" s="14"/>
      <c r="FY83" s="17"/>
      <c r="GH83">
        <v>4395</v>
      </c>
      <c r="GI83">
        <f t="shared" si="204"/>
        <v>45</v>
      </c>
      <c r="GK83" s="121">
        <f t="shared" ref="GK83:GK91" si="205">SUM(GI77:GI83)/7</f>
        <v>57.571428571428569</v>
      </c>
      <c r="GM83" s="3">
        <f t="shared" si="166"/>
        <v>22</v>
      </c>
      <c r="GN83">
        <v>6</v>
      </c>
      <c r="GO83">
        <f t="shared" si="193"/>
        <v>6.0566037735849054</v>
      </c>
      <c r="GP83">
        <f t="shared" si="194"/>
        <v>4.7142857142857144</v>
      </c>
      <c r="GQ83">
        <f t="shared" si="195"/>
        <v>4.5714285714285712</v>
      </c>
      <c r="GR83">
        <f t="shared" si="196"/>
        <v>4</v>
      </c>
      <c r="GS83" s="3">
        <f t="shared" si="197"/>
        <v>55.75471698113207</v>
      </c>
      <c r="GT83" s="3">
        <f t="shared" si="137"/>
        <v>4655.566037735849</v>
      </c>
      <c r="GU83" s="3">
        <f t="shared" si="198"/>
        <v>57.642857142857146</v>
      </c>
      <c r="GV83" s="3">
        <f t="shared" si="199"/>
        <v>4668.0714285714275</v>
      </c>
      <c r="GW83" s="3">
        <f t="shared" si="200"/>
        <v>53.428571428571431</v>
      </c>
      <c r="GX83" s="3">
        <f t="shared" si="201"/>
        <v>4642.1428571428587</v>
      </c>
      <c r="GY83" s="3">
        <f t="shared" si="202"/>
        <v>56.666666666666664</v>
      </c>
      <c r="GZ83" s="3">
        <f t="shared" si="203"/>
        <v>4657</v>
      </c>
    </row>
    <row r="84" spans="2:208" ht="15.5" customHeight="1">
      <c r="B84" s="7">
        <v>43982</v>
      </c>
      <c r="C84" s="141"/>
      <c r="D84" s="130"/>
      <c r="E84" s="141">
        <f t="shared" si="168"/>
        <v>4663.6915275691608</v>
      </c>
      <c r="F84">
        <v>20.343535580000001</v>
      </c>
      <c r="G84" s="130">
        <v>58.343535580000001</v>
      </c>
      <c r="H84" s="148">
        <f t="shared" si="169"/>
        <v>4746.4453761749992</v>
      </c>
      <c r="I84">
        <v>31.436306371000001</v>
      </c>
      <c r="J84" s="148">
        <f t="shared" si="141"/>
        <v>48.436306371000001</v>
      </c>
      <c r="K84" s="148"/>
      <c r="L84" s="3"/>
      <c r="M84"/>
      <c r="N84" s="136"/>
      <c r="O84" s="52"/>
      <c r="P84"/>
      <c r="Q84"/>
      <c r="R84" s="3">
        <f t="shared" si="171"/>
        <v>4592</v>
      </c>
      <c r="S84" s="172">
        <v>38</v>
      </c>
      <c r="T84" s="3">
        <f t="shared" si="143"/>
        <v>0</v>
      </c>
      <c r="U84" s="3">
        <f t="shared" si="172"/>
        <v>4591</v>
      </c>
      <c r="V84" s="173">
        <v>38</v>
      </c>
      <c r="W84" s="3">
        <f t="shared" si="144"/>
        <v>0</v>
      </c>
      <c r="X84" s="3">
        <f t="shared" si="173"/>
        <v>4582</v>
      </c>
      <c r="Y84" s="170">
        <v>38</v>
      </c>
      <c r="Z84" s="3">
        <f t="shared" si="145"/>
        <v>0</v>
      </c>
      <c r="AA84" s="3">
        <f t="shared" si="174"/>
        <v>4581</v>
      </c>
      <c r="AB84" s="171">
        <v>38</v>
      </c>
      <c r="AC84" s="3">
        <f t="shared" si="146"/>
        <v>5</v>
      </c>
      <c r="AD84" s="3">
        <f t="shared" si="175"/>
        <v>4570</v>
      </c>
      <c r="AE84" s="166">
        <v>33</v>
      </c>
      <c r="AF84" s="3">
        <f t="shared" si="147"/>
        <v>15</v>
      </c>
      <c r="AG84" s="3">
        <f t="shared" si="176"/>
        <v>4517</v>
      </c>
      <c r="AH84" s="165">
        <v>18</v>
      </c>
      <c r="AI84" s="3">
        <f t="shared" si="148"/>
        <v>1</v>
      </c>
      <c r="AJ84" s="3">
        <f t="shared" si="177"/>
        <v>4508</v>
      </c>
      <c r="AK84" s="164">
        <v>17</v>
      </c>
      <c r="AL84" s="3">
        <f t="shared" si="149"/>
        <v>6</v>
      </c>
      <c r="AM84" s="3">
        <f t="shared" si="178"/>
        <v>4444</v>
      </c>
      <c r="AN84" s="162">
        <v>11</v>
      </c>
      <c r="AO84" s="3">
        <f t="shared" si="150"/>
        <v>10</v>
      </c>
      <c r="AP84" s="3">
        <f t="shared" si="179"/>
        <v>4391</v>
      </c>
      <c r="AQ84" s="161">
        <v>1</v>
      </c>
      <c r="AR84" s="3">
        <f t="shared" si="151"/>
        <v>1</v>
      </c>
      <c r="AS84" s="3"/>
      <c r="AT84" s="160"/>
      <c r="AU84"/>
      <c r="AV84" s="3"/>
      <c r="AW84" s="159"/>
      <c r="AX84" s="3"/>
      <c r="AY84" s="3"/>
      <c r="AZ84" s="151"/>
      <c r="BA84" s="152"/>
      <c r="BB84" s="3"/>
      <c r="BC84" s="149"/>
      <c r="BD84" s="3"/>
      <c r="BE84" s="3"/>
      <c r="BF84" s="147"/>
      <c r="BG84" s="3"/>
      <c r="BH84" s="3"/>
      <c r="BI84" s="146"/>
      <c r="BJ84" s="3"/>
      <c r="BK84" s="3"/>
      <c r="BL84" s="145"/>
      <c r="BM84" s="3"/>
      <c r="BN84" s="3"/>
      <c r="BO84" s="144"/>
      <c r="BP84" s="3"/>
      <c r="BQ84" s="79"/>
      <c r="BR84" s="142"/>
      <c r="BS84" s="3"/>
      <c r="BT84" s="3"/>
      <c r="BU84" s="149"/>
      <c r="BV84" s="154"/>
      <c r="BW84" s="57"/>
      <c r="BX84" s="129"/>
      <c r="BY84" s="52"/>
      <c r="BZ84" s="57"/>
      <c r="CA84" s="149"/>
      <c r="CB84" s="57"/>
      <c r="CC84" s="52"/>
      <c r="CE84" s="124"/>
      <c r="CF84" s="57"/>
      <c r="CG84" s="122"/>
      <c r="CH84" s="52"/>
      <c r="CI84" s="52"/>
      <c r="CJ84" s="119"/>
      <c r="CK84" s="57"/>
      <c r="CL84" s="57"/>
      <c r="CM84" s="118"/>
      <c r="CN84" s="57"/>
      <c r="CO84" s="57"/>
      <c r="CP84" s="149"/>
      <c r="CQ84" s="57"/>
      <c r="CR84" s="57"/>
      <c r="CS84" s="116"/>
      <c r="CT84" s="52"/>
      <c r="CU84" s="52"/>
      <c r="CV84" s="115"/>
      <c r="CW84" s="52"/>
      <c r="CX84" s="57"/>
      <c r="CY84" s="149"/>
      <c r="CZ84" s="57"/>
      <c r="DA84" s="52"/>
      <c r="DB84" s="113"/>
      <c r="DC84" s="52"/>
      <c r="DD84" s="57"/>
      <c r="DE84" s="149"/>
      <c r="DF84" s="57"/>
      <c r="DG84" s="57"/>
      <c r="DH84" s="149"/>
      <c r="DI84" s="57"/>
      <c r="DJ84" s="52"/>
      <c r="DK84" s="96"/>
      <c r="DL84" s="52"/>
      <c r="DM84" s="52"/>
      <c r="DN84" s="95"/>
      <c r="DO84" s="52"/>
      <c r="DP84" s="52"/>
      <c r="DR84" s="52"/>
      <c r="DS84" s="52"/>
      <c r="DU84" s="57"/>
      <c r="DV84" s="57"/>
      <c r="DW84" s="86"/>
      <c r="DX84" s="52"/>
      <c r="DY84" s="52"/>
      <c r="DZ84" s="85"/>
      <c r="EA84" s="52"/>
      <c r="EB84" s="52"/>
      <c r="EC84" s="84"/>
      <c r="ED84" s="57"/>
      <c r="EE84" s="57"/>
      <c r="EF84" s="81"/>
      <c r="EG84" s="52"/>
      <c r="EH84" s="57"/>
      <c r="EI84" s="2"/>
      <c r="EJ84" s="52"/>
      <c r="EK84" s="57"/>
      <c r="EL84" s="74"/>
      <c r="EM84" s="52"/>
      <c r="EN84" s="52"/>
      <c r="EO84" s="70"/>
      <c r="EP84" s="52"/>
      <c r="EQ84" s="57"/>
      <c r="ER84" s="67"/>
      <c r="ES84" s="57"/>
      <c r="ET84" s="57"/>
      <c r="EU84" s="64"/>
      <c r="EV84" s="64"/>
      <c r="EW84" s="57"/>
      <c r="EX84" s="63"/>
      <c r="EY84" s="63"/>
      <c r="EZ84" s="52"/>
      <c r="FA84" s="62"/>
      <c r="FB84" s="62"/>
      <c r="FC84" s="52"/>
      <c r="FD84" s="149"/>
      <c r="FE84" s="149"/>
      <c r="FF84" s="52"/>
      <c r="FH84" s="52"/>
      <c r="FI84" s="52"/>
      <c r="FJ84" s="46"/>
      <c r="FN84" s="13"/>
      <c r="FO84" s="13"/>
      <c r="FP84" s="52"/>
      <c r="FQ84" s="42"/>
      <c r="FR84" s="42"/>
      <c r="FV84" s="33"/>
      <c r="FW84" s="14"/>
      <c r="FX84" s="14"/>
      <c r="FY84" s="17"/>
      <c r="GH84">
        <v>4395</v>
      </c>
      <c r="GI84">
        <f t="shared" si="204"/>
        <v>0</v>
      </c>
      <c r="GK84" s="121">
        <f t="shared" si="205"/>
        <v>56.714285714285715</v>
      </c>
      <c r="GM84" s="3">
        <f t="shared" si="166"/>
        <v>32</v>
      </c>
      <c r="GN84">
        <v>5</v>
      </c>
      <c r="GO84">
        <f t="shared" si="193"/>
        <v>6.3962264150943398</v>
      </c>
      <c r="GP84">
        <f t="shared" si="194"/>
        <v>5.2857142857142856</v>
      </c>
      <c r="GQ84">
        <f t="shared" si="195"/>
        <v>5.2857142857142856</v>
      </c>
      <c r="GR84">
        <f t="shared" si="196"/>
        <v>6.666666666666667</v>
      </c>
      <c r="GS84" s="3">
        <f t="shared" si="197"/>
        <v>69.15094339622641</v>
      </c>
      <c r="GT84" s="3">
        <f t="shared" si="137"/>
        <v>4724.7169811320755</v>
      </c>
      <c r="GU84" s="3">
        <f t="shared" si="198"/>
        <v>69.928571428571431</v>
      </c>
      <c r="GV84" s="3">
        <f t="shared" si="199"/>
        <v>4737.9999999999991</v>
      </c>
      <c r="GW84" s="3">
        <f t="shared" si="200"/>
        <v>65.714285714285722</v>
      </c>
      <c r="GX84" s="3">
        <f t="shared" si="201"/>
        <v>4707.857142857144</v>
      </c>
      <c r="GY84" s="3">
        <f t="shared" si="202"/>
        <v>70.333333333333329</v>
      </c>
      <c r="GZ84" s="3">
        <f t="shared" si="203"/>
        <v>4727.333333333333</v>
      </c>
    </row>
    <row r="85" spans="2:208" ht="15.5" customHeight="1">
      <c r="B85" s="7">
        <v>43983</v>
      </c>
      <c r="C85" s="141"/>
      <c r="D85" s="130"/>
      <c r="E85" s="141">
        <f t="shared" si="168"/>
        <v>4710.9447973391607</v>
      </c>
      <c r="F85">
        <v>19.253269769999999</v>
      </c>
      <c r="G85" s="130">
        <v>47.253269770000003</v>
      </c>
      <c r="H85" s="148">
        <f t="shared" si="169"/>
        <v>4798.0355389459992</v>
      </c>
      <c r="I85">
        <v>36.590162771000003</v>
      </c>
      <c r="J85" s="148">
        <f t="shared" si="141"/>
        <v>51.590162771000003</v>
      </c>
      <c r="K85" s="148"/>
      <c r="L85" s="3"/>
      <c r="M85"/>
      <c r="N85" s="136"/>
      <c r="O85" s="52"/>
      <c r="P85"/>
      <c r="Q85"/>
      <c r="R85" s="3">
        <f t="shared" si="171"/>
        <v>4622</v>
      </c>
      <c r="S85" s="172">
        <v>30</v>
      </c>
      <c r="T85" s="3">
        <f t="shared" si="143"/>
        <v>2</v>
      </c>
      <c r="U85" s="3">
        <f t="shared" si="172"/>
        <v>4619</v>
      </c>
      <c r="V85" s="173">
        <v>28</v>
      </c>
      <c r="W85" s="3">
        <f t="shared" si="144"/>
        <v>0</v>
      </c>
      <c r="X85" s="3">
        <f t="shared" si="173"/>
        <v>4610</v>
      </c>
      <c r="Y85" s="170">
        <v>28</v>
      </c>
      <c r="Z85" s="3">
        <f t="shared" si="145"/>
        <v>0</v>
      </c>
      <c r="AA85" s="3">
        <f t="shared" si="174"/>
        <v>4609</v>
      </c>
      <c r="AB85" s="171">
        <v>28</v>
      </c>
      <c r="AC85" s="3">
        <f t="shared" si="146"/>
        <v>1</v>
      </c>
      <c r="AD85" s="3">
        <f t="shared" si="175"/>
        <v>4597</v>
      </c>
      <c r="AE85" s="166">
        <v>27</v>
      </c>
      <c r="AF85" s="3">
        <f t="shared" si="147"/>
        <v>11</v>
      </c>
      <c r="AG85" s="3">
        <f t="shared" si="176"/>
        <v>4533</v>
      </c>
      <c r="AH85" s="165">
        <v>16</v>
      </c>
      <c r="AI85" s="3">
        <f t="shared" si="148"/>
        <v>1</v>
      </c>
      <c r="AJ85" s="3">
        <f t="shared" si="177"/>
        <v>4523</v>
      </c>
      <c r="AK85" s="164">
        <v>15</v>
      </c>
      <c r="AL85" s="3">
        <f t="shared" si="149"/>
        <v>3</v>
      </c>
      <c r="AM85" s="3">
        <f t="shared" si="178"/>
        <v>4456</v>
      </c>
      <c r="AN85" s="162">
        <v>12</v>
      </c>
      <c r="AO85" s="3">
        <f t="shared" si="150"/>
        <v>11</v>
      </c>
      <c r="AP85" s="3">
        <f t="shared" si="179"/>
        <v>4392</v>
      </c>
      <c r="AQ85" s="161">
        <v>1</v>
      </c>
      <c r="AR85" s="3">
        <f t="shared" si="151"/>
        <v>1</v>
      </c>
      <c r="AS85" s="3"/>
      <c r="AT85" s="160"/>
      <c r="AU85"/>
      <c r="AV85" s="3"/>
      <c r="AW85" s="159"/>
      <c r="AX85" s="3"/>
      <c r="AY85" s="3"/>
      <c r="AZ85" s="151"/>
      <c r="BA85" s="152"/>
      <c r="BB85" s="3"/>
      <c r="BC85" s="149"/>
      <c r="BD85" s="3"/>
      <c r="BE85" s="3"/>
      <c r="BF85" s="147"/>
      <c r="BG85" s="3"/>
      <c r="BH85" s="3"/>
      <c r="BI85" s="146"/>
      <c r="BJ85" s="3"/>
      <c r="BK85" s="3"/>
      <c r="BL85" s="145"/>
      <c r="BM85" s="3"/>
      <c r="BN85" s="3"/>
      <c r="BO85" s="144"/>
      <c r="BP85" s="3"/>
      <c r="BQ85" s="79"/>
      <c r="BR85" s="142"/>
      <c r="BS85" s="3"/>
      <c r="BT85" s="3"/>
      <c r="BU85" s="149"/>
      <c r="BV85" s="154"/>
      <c r="BW85" s="57"/>
      <c r="BX85" s="129"/>
      <c r="BY85" s="52"/>
      <c r="BZ85" s="57"/>
      <c r="CA85" s="149"/>
      <c r="CB85" s="57"/>
      <c r="CC85" s="52"/>
      <c r="CE85" s="124"/>
      <c r="CF85" s="57"/>
      <c r="CG85" s="122"/>
      <c r="CH85" s="52"/>
      <c r="CI85" s="52"/>
      <c r="CJ85" s="119"/>
      <c r="CK85" s="57"/>
      <c r="CL85" s="57"/>
      <c r="CM85" s="118"/>
      <c r="CN85" s="57"/>
      <c r="CO85" s="57"/>
      <c r="CP85" s="149"/>
      <c r="CQ85" s="57"/>
      <c r="CR85" s="57"/>
      <c r="CS85" s="116"/>
      <c r="CT85" s="52"/>
      <c r="CU85" s="52"/>
      <c r="CV85" s="115"/>
      <c r="CW85" s="52"/>
      <c r="CX85" s="57"/>
      <c r="CY85" s="149"/>
      <c r="CZ85" s="57"/>
      <c r="DA85" s="52"/>
      <c r="DB85" s="113"/>
      <c r="DC85" s="52"/>
      <c r="DD85" s="57"/>
      <c r="DE85" s="149"/>
      <c r="DF85" s="57"/>
      <c r="DG85" s="57"/>
      <c r="DH85" s="149"/>
      <c r="DI85" s="57"/>
      <c r="DJ85" s="52"/>
      <c r="DK85" s="96"/>
      <c r="DL85" s="52"/>
      <c r="DM85" s="52"/>
      <c r="DN85" s="95"/>
      <c r="DO85" s="52"/>
      <c r="DP85" s="52"/>
      <c r="DR85" s="52"/>
      <c r="DS85" s="52"/>
      <c r="DU85" s="57"/>
      <c r="DV85" s="57"/>
      <c r="DW85" s="86"/>
      <c r="DX85" s="52"/>
      <c r="DY85" s="52"/>
      <c r="DZ85" s="85"/>
      <c r="EA85" s="52"/>
      <c r="EB85" s="52"/>
      <c r="EC85" s="84"/>
      <c r="ED85" s="57"/>
      <c r="EE85" s="57"/>
      <c r="EF85" s="81"/>
      <c r="EG85" s="52"/>
      <c r="EH85" s="57"/>
      <c r="EI85" s="2"/>
      <c r="EJ85" s="52"/>
      <c r="EK85" s="57"/>
      <c r="EL85" s="74"/>
      <c r="EM85" s="52"/>
      <c r="EN85" s="52"/>
      <c r="EO85" s="70"/>
      <c r="EP85" s="52"/>
      <c r="EQ85" s="57"/>
      <c r="ER85" s="67"/>
      <c r="ES85" s="57"/>
      <c r="ET85" s="57"/>
      <c r="EU85" s="64"/>
      <c r="EV85" s="64"/>
      <c r="EW85" s="57"/>
      <c r="EX85" s="63"/>
      <c r="EY85" s="63"/>
      <c r="EZ85" s="52"/>
      <c r="FA85" s="62"/>
      <c r="FB85" s="62"/>
      <c r="FC85" s="52"/>
      <c r="FD85" s="149"/>
      <c r="FE85" s="149"/>
      <c r="FF85" s="52"/>
      <c r="FH85" s="52"/>
      <c r="FI85" s="52"/>
      <c r="FJ85" s="46"/>
      <c r="FN85" s="13"/>
      <c r="FO85" s="13"/>
      <c r="FP85" s="52"/>
      <c r="FQ85" s="42"/>
      <c r="FR85" s="42"/>
      <c r="FV85" s="33"/>
      <c r="FW85" s="14"/>
      <c r="FX85" s="14"/>
      <c r="FY85" s="17"/>
      <c r="GH85">
        <v>4403</v>
      </c>
      <c r="GI85">
        <f t="shared" si="204"/>
        <v>8</v>
      </c>
      <c r="GK85" s="121">
        <f t="shared" si="205"/>
        <v>53.428571428571431</v>
      </c>
      <c r="GM85" s="3">
        <f t="shared" si="166"/>
        <v>26</v>
      </c>
      <c r="GN85">
        <v>4</v>
      </c>
      <c r="GO85">
        <f t="shared" si="193"/>
        <v>6.7358490566037732</v>
      </c>
      <c r="GP85">
        <f t="shared" si="194"/>
        <v>5.3571428571428568</v>
      </c>
      <c r="GQ85">
        <f t="shared" si="195"/>
        <v>4.5714285714285712</v>
      </c>
      <c r="GR85">
        <f t="shared" si="196"/>
        <v>5.333333333333333</v>
      </c>
      <c r="GS85" s="3">
        <f t="shared" si="197"/>
        <v>69.886792452830178</v>
      </c>
      <c r="GT85" s="3">
        <f t="shared" si="137"/>
        <v>4794.6037735849059</v>
      </c>
      <c r="GU85" s="3">
        <f t="shared" si="198"/>
        <v>69.285714285714278</v>
      </c>
      <c r="GV85" s="3">
        <f t="shared" si="199"/>
        <v>4807.2857142857138</v>
      </c>
      <c r="GW85" s="3">
        <f t="shared" si="200"/>
        <v>64.285714285714278</v>
      </c>
      <c r="GX85" s="3">
        <f t="shared" si="201"/>
        <v>4772.1428571428587</v>
      </c>
      <c r="GY85" s="3">
        <f t="shared" si="202"/>
        <v>69.666666666666657</v>
      </c>
      <c r="GZ85" s="3">
        <f t="shared" si="203"/>
        <v>4797</v>
      </c>
    </row>
    <row r="86" spans="2:208" ht="15.5" customHeight="1">
      <c r="B86" s="7">
        <v>43984</v>
      </c>
      <c r="C86" s="141"/>
      <c r="D86" s="130"/>
      <c r="E86" s="141">
        <f t="shared" si="168"/>
        <v>4752.0818046191607</v>
      </c>
      <c r="F86">
        <v>22.137007279999999</v>
      </c>
      <c r="G86" s="130">
        <v>41.137007279999999</v>
      </c>
      <c r="H86" s="148">
        <f t="shared" si="169"/>
        <v>4834.4325373039992</v>
      </c>
      <c r="I86">
        <v>29.396998358000001</v>
      </c>
      <c r="J86" s="148">
        <f t="shared" si="141"/>
        <v>36.396998358000005</v>
      </c>
      <c r="K86" s="148"/>
      <c r="L86" s="3"/>
      <c r="M86"/>
      <c r="N86" s="136"/>
      <c r="O86" s="52"/>
      <c r="P86"/>
      <c r="Q86"/>
      <c r="R86" s="3">
        <f t="shared" si="171"/>
        <v>4643</v>
      </c>
      <c r="S86" s="172">
        <v>21</v>
      </c>
      <c r="T86" s="3">
        <f t="shared" si="143"/>
        <v>0</v>
      </c>
      <c r="U86" s="3">
        <f t="shared" si="172"/>
        <v>4640</v>
      </c>
      <c r="V86" s="173">
        <v>21</v>
      </c>
      <c r="W86" s="3">
        <f t="shared" si="144"/>
        <v>2</v>
      </c>
      <c r="X86" s="3">
        <f t="shared" si="173"/>
        <v>4629</v>
      </c>
      <c r="Y86" s="170">
        <v>19</v>
      </c>
      <c r="Z86" s="3">
        <f t="shared" si="145"/>
        <v>0</v>
      </c>
      <c r="AA86" s="3">
        <f t="shared" si="174"/>
        <v>4628</v>
      </c>
      <c r="AB86" s="171">
        <v>19</v>
      </c>
      <c r="AC86" s="3">
        <f t="shared" si="146"/>
        <v>1</v>
      </c>
      <c r="AD86" s="3">
        <f t="shared" si="175"/>
        <v>4615</v>
      </c>
      <c r="AE86" s="166">
        <v>18</v>
      </c>
      <c r="AF86" s="3">
        <f t="shared" si="147"/>
        <v>6</v>
      </c>
      <c r="AG86" s="3">
        <f t="shared" si="176"/>
        <v>4545</v>
      </c>
      <c r="AH86" s="165">
        <v>12</v>
      </c>
      <c r="AI86" s="3">
        <f t="shared" si="148"/>
        <v>5</v>
      </c>
      <c r="AJ86" s="3">
        <f t="shared" si="177"/>
        <v>4530</v>
      </c>
      <c r="AK86" s="164">
        <v>7</v>
      </c>
      <c r="AL86" s="3">
        <f t="shared" si="149"/>
        <v>7</v>
      </c>
      <c r="AM86" s="3"/>
      <c r="AN86" s="162"/>
      <c r="AO86" s="152">
        <v>1</v>
      </c>
      <c r="AP86" s="3"/>
      <c r="AQ86" s="161"/>
      <c r="AR86" s="3"/>
      <c r="AS86" s="3"/>
      <c r="AT86" s="160"/>
      <c r="AU86"/>
      <c r="AV86" s="3"/>
      <c r="AW86" s="159"/>
      <c r="AX86" s="3"/>
      <c r="AY86" s="3"/>
      <c r="AZ86" s="151"/>
      <c r="BA86" s="152"/>
      <c r="BB86" s="3"/>
      <c r="BC86" s="149"/>
      <c r="BD86" s="3"/>
      <c r="BE86" s="3"/>
      <c r="BF86" s="147"/>
      <c r="BG86" s="3"/>
      <c r="BH86" s="3"/>
      <c r="BI86" s="146"/>
      <c r="BJ86" s="3"/>
      <c r="BK86" s="3"/>
      <c r="BL86" s="145"/>
      <c r="BM86" s="3"/>
      <c r="BN86" s="3"/>
      <c r="BO86" s="144"/>
      <c r="BP86" s="3"/>
      <c r="BQ86" s="79"/>
      <c r="BR86" s="142"/>
      <c r="BS86" s="3"/>
      <c r="BT86" s="3"/>
      <c r="BU86" s="149"/>
      <c r="BV86" s="154"/>
      <c r="BW86" s="57"/>
      <c r="BX86" s="129"/>
      <c r="BY86" s="52"/>
      <c r="BZ86" s="57"/>
      <c r="CA86" s="149"/>
      <c r="CB86" s="57"/>
      <c r="CC86" s="52"/>
      <c r="CE86" s="124"/>
      <c r="CF86" s="57"/>
      <c r="CG86" s="122"/>
      <c r="CH86" s="52"/>
      <c r="CI86" s="52"/>
      <c r="CJ86" s="119"/>
      <c r="CK86" s="57"/>
      <c r="CL86" s="57"/>
      <c r="CM86" s="118"/>
      <c r="CN86" s="57"/>
      <c r="CO86" s="57"/>
      <c r="CP86" s="149"/>
      <c r="CQ86" s="57"/>
      <c r="CR86" s="57"/>
      <c r="CS86" s="116"/>
      <c r="CT86" s="52"/>
      <c r="CU86" s="52"/>
      <c r="CV86" s="115"/>
      <c r="CW86" s="52"/>
      <c r="CX86" s="57"/>
      <c r="CY86" s="149"/>
      <c r="CZ86" s="57"/>
      <c r="DA86" s="52"/>
      <c r="DB86" s="113"/>
      <c r="DC86" s="52"/>
      <c r="DD86" s="57"/>
      <c r="DE86" s="149"/>
      <c r="DF86" s="57"/>
      <c r="DG86" s="57"/>
      <c r="DH86" s="149"/>
      <c r="DI86" s="57"/>
      <c r="DJ86" s="52"/>
      <c r="DK86" s="96"/>
      <c r="DL86" s="52"/>
      <c r="DM86" s="52"/>
      <c r="DN86" s="95"/>
      <c r="DO86" s="52"/>
      <c r="DP86" s="52"/>
      <c r="DR86" s="52"/>
      <c r="DS86" s="52"/>
      <c r="DU86" s="57"/>
      <c r="DV86" s="57"/>
      <c r="DW86" s="86"/>
      <c r="DX86" s="52"/>
      <c r="DY86" s="52"/>
      <c r="DZ86" s="85"/>
      <c r="EA86" s="52"/>
      <c r="EB86" s="52"/>
      <c r="EC86" s="84"/>
      <c r="ED86" s="57"/>
      <c r="EE86" s="57"/>
      <c r="EF86" s="81"/>
      <c r="EG86" s="52"/>
      <c r="EH86" s="57"/>
      <c r="EI86" s="2"/>
      <c r="EJ86" s="52"/>
      <c r="EK86" s="57"/>
      <c r="EL86" s="74"/>
      <c r="EM86" s="52"/>
      <c r="EN86" s="52"/>
      <c r="EO86" s="70"/>
      <c r="EP86" s="52"/>
      <c r="EQ86" s="57"/>
      <c r="ER86" s="67"/>
      <c r="ES86" s="57"/>
      <c r="ET86" s="57"/>
      <c r="EU86" s="64"/>
      <c r="EV86" s="64"/>
      <c r="EW86" s="57"/>
      <c r="EX86" s="63"/>
      <c r="EY86" s="63"/>
      <c r="EZ86" s="52"/>
      <c r="FA86" s="62"/>
      <c r="FB86" s="62"/>
      <c r="FC86" s="52"/>
      <c r="FD86" s="149"/>
      <c r="FE86" s="149"/>
      <c r="FF86" s="52"/>
      <c r="FH86" s="52"/>
      <c r="FI86" s="52"/>
      <c r="FJ86" s="46"/>
      <c r="FN86" s="13"/>
      <c r="FO86" s="13"/>
      <c r="FP86" s="52"/>
      <c r="FQ86" s="42"/>
      <c r="FR86" s="42"/>
      <c r="FV86" s="33"/>
      <c r="FW86" s="14"/>
      <c r="FX86" s="14"/>
      <c r="FY86" s="17"/>
      <c r="GH86">
        <v>4468</v>
      </c>
      <c r="GI86">
        <f t="shared" si="204"/>
        <v>65</v>
      </c>
      <c r="GK86" s="121">
        <f t="shared" si="205"/>
        <v>49</v>
      </c>
      <c r="GM86" s="3">
        <f t="shared" si="166"/>
        <v>19</v>
      </c>
      <c r="GN86">
        <v>3</v>
      </c>
      <c r="GO86">
        <f t="shared" si="193"/>
        <v>7.4716981132075473</v>
      </c>
      <c r="GP86">
        <f t="shared" si="194"/>
        <v>4.5714285714285712</v>
      </c>
      <c r="GQ86">
        <f t="shared" si="195"/>
        <v>4.2857142857142856</v>
      </c>
      <c r="GR86">
        <f t="shared" si="196"/>
        <v>4.333333333333333</v>
      </c>
      <c r="GS86" s="3">
        <f t="shared" si="197"/>
        <v>68.35849056603773</v>
      </c>
      <c r="GT86" s="3">
        <f t="shared" si="137"/>
        <v>4862.9622641509432</v>
      </c>
      <c r="GU86" s="3">
        <f t="shared" si="198"/>
        <v>64.857142857142861</v>
      </c>
      <c r="GV86" s="3">
        <f t="shared" si="199"/>
        <v>4872.1428571428569</v>
      </c>
      <c r="GW86" s="3">
        <f t="shared" si="200"/>
        <v>59.571428571428569</v>
      </c>
      <c r="GX86" s="3">
        <f t="shared" si="201"/>
        <v>4831.7142857142871</v>
      </c>
      <c r="GY86" s="3">
        <f t="shared" si="202"/>
        <v>65</v>
      </c>
      <c r="GZ86" s="3">
        <f t="shared" si="203"/>
        <v>4862</v>
      </c>
    </row>
    <row r="87" spans="2:208" ht="15.5" customHeight="1">
      <c r="B87" s="7">
        <v>43985</v>
      </c>
      <c r="C87" s="141"/>
      <c r="D87" s="130"/>
      <c r="E87" s="141">
        <f t="shared" si="168"/>
        <v>4781.536675669161</v>
      </c>
      <c r="F87">
        <v>23.454871050000001</v>
      </c>
      <c r="G87" s="130">
        <v>29.454871050000001</v>
      </c>
      <c r="H87" s="148">
        <f t="shared" si="169"/>
        <v>4834.4325373039992</v>
      </c>
      <c r="I87"/>
      <c r="J87" s="148"/>
      <c r="K87" s="148"/>
      <c r="L87" s="3"/>
      <c r="M87"/>
      <c r="N87" s="136"/>
      <c r="O87" s="52"/>
      <c r="P87"/>
      <c r="Q87"/>
      <c r="R87" s="3">
        <f t="shared" si="171"/>
        <v>4653</v>
      </c>
      <c r="S87" s="172">
        <v>10</v>
      </c>
      <c r="T87" s="3">
        <f t="shared" si="143"/>
        <v>1</v>
      </c>
      <c r="U87" s="3">
        <f t="shared" si="172"/>
        <v>4649</v>
      </c>
      <c r="V87" s="173">
        <v>9</v>
      </c>
      <c r="W87" s="3">
        <f t="shared" si="144"/>
        <v>3</v>
      </c>
      <c r="X87" s="3">
        <f t="shared" si="173"/>
        <v>4635</v>
      </c>
      <c r="Y87" s="170">
        <v>6</v>
      </c>
      <c r="Z87" s="3">
        <f t="shared" si="145"/>
        <v>0</v>
      </c>
      <c r="AA87" s="3">
        <f t="shared" si="174"/>
        <v>4634</v>
      </c>
      <c r="AB87" s="171">
        <v>6</v>
      </c>
      <c r="AC87" s="3">
        <f t="shared" si="146"/>
        <v>0</v>
      </c>
      <c r="AD87" s="3">
        <f t="shared" si="175"/>
        <v>4621</v>
      </c>
      <c r="AE87" s="166">
        <v>6</v>
      </c>
      <c r="AF87" s="3">
        <f t="shared" si="147"/>
        <v>2</v>
      </c>
      <c r="AG87" s="3">
        <f t="shared" si="176"/>
        <v>4549</v>
      </c>
      <c r="AH87" s="165">
        <v>4</v>
      </c>
      <c r="AI87" s="3">
        <f t="shared" si="148"/>
        <v>3</v>
      </c>
      <c r="AJ87" s="3">
        <f t="shared" si="177"/>
        <v>4531</v>
      </c>
      <c r="AK87" s="164">
        <v>1</v>
      </c>
      <c r="AL87" s="3">
        <f t="shared" si="149"/>
        <v>1</v>
      </c>
      <c r="AM87" s="3"/>
      <c r="AN87" s="162"/>
      <c r="AO87" s="3"/>
      <c r="AP87" s="3"/>
      <c r="AQ87" s="161"/>
      <c r="AR87" s="3"/>
      <c r="AS87" s="3"/>
      <c r="AT87" s="160"/>
      <c r="AU87"/>
      <c r="AV87" s="3"/>
      <c r="AW87" s="159"/>
      <c r="AX87" s="3"/>
      <c r="AY87" s="3"/>
      <c r="AZ87" s="151"/>
      <c r="BA87" s="152"/>
      <c r="BB87" s="3"/>
      <c r="BC87" s="149"/>
      <c r="BD87" s="3"/>
      <c r="BE87" s="3"/>
      <c r="BF87" s="147"/>
      <c r="BG87" s="3"/>
      <c r="BH87" s="3"/>
      <c r="BI87" s="146"/>
      <c r="BJ87" s="3"/>
      <c r="BK87" s="3"/>
      <c r="BL87" s="145"/>
      <c r="BM87" s="3"/>
      <c r="BN87" s="3"/>
      <c r="BO87" s="144"/>
      <c r="BP87" s="3"/>
      <c r="BQ87" s="79"/>
      <c r="BR87" s="142"/>
      <c r="BS87" s="3"/>
      <c r="BT87" s="3"/>
      <c r="BU87" s="149"/>
      <c r="BV87" s="154"/>
      <c r="BW87" s="57"/>
      <c r="BX87" s="129"/>
      <c r="BY87" s="52"/>
      <c r="BZ87" s="57"/>
      <c r="CA87" s="149"/>
      <c r="CB87" s="57"/>
      <c r="CC87" s="52"/>
      <c r="CE87" s="124"/>
      <c r="CF87" s="57"/>
      <c r="CG87" s="122"/>
      <c r="CH87" s="52"/>
      <c r="CI87" s="52"/>
      <c r="CJ87" s="119"/>
      <c r="CK87" s="57"/>
      <c r="CL87" s="57"/>
      <c r="CM87" s="118"/>
      <c r="CN87" s="57"/>
      <c r="CO87" s="57"/>
      <c r="CP87" s="149"/>
      <c r="CQ87" s="57"/>
      <c r="CR87" s="57"/>
      <c r="CS87" s="116"/>
      <c r="CT87" s="52"/>
      <c r="CU87" s="52"/>
      <c r="CV87" s="115"/>
      <c r="CW87" s="52"/>
      <c r="CX87" s="57"/>
      <c r="CY87" s="149"/>
      <c r="CZ87" s="57"/>
      <c r="DA87" s="52"/>
      <c r="DB87" s="113"/>
      <c r="DC87" s="52"/>
      <c r="DD87" s="57"/>
      <c r="DE87" s="149"/>
      <c r="DF87" s="57"/>
      <c r="DG87" s="57"/>
      <c r="DH87" s="149"/>
      <c r="DI87" s="57"/>
      <c r="DJ87" s="52"/>
      <c r="DK87" s="96"/>
      <c r="DL87" s="52"/>
      <c r="DM87" s="52"/>
      <c r="DN87" s="95"/>
      <c r="DO87" s="52"/>
      <c r="DP87" s="52"/>
      <c r="DR87" s="52"/>
      <c r="DS87" s="52"/>
      <c r="DU87" s="57"/>
      <c r="DV87" s="57"/>
      <c r="DW87" s="86"/>
      <c r="DX87" s="52"/>
      <c r="DY87" s="52"/>
      <c r="DZ87" s="85"/>
      <c r="EA87" s="52"/>
      <c r="EB87" s="52"/>
      <c r="EC87" s="84"/>
      <c r="ED87" s="57"/>
      <c r="EE87" s="57"/>
      <c r="EF87" s="81"/>
      <c r="EG87" s="52"/>
      <c r="EH87" s="57"/>
      <c r="EI87" s="2"/>
      <c r="EJ87" s="52"/>
      <c r="EK87" s="57"/>
      <c r="EL87" s="74"/>
      <c r="EM87" s="52"/>
      <c r="EN87" s="52"/>
      <c r="EO87" s="70"/>
      <c r="EP87" s="52"/>
      <c r="EQ87" s="57"/>
      <c r="ER87" s="67"/>
      <c r="ES87" s="57"/>
      <c r="ET87" s="57"/>
      <c r="EU87" s="64"/>
      <c r="EV87" s="64"/>
      <c r="EW87" s="57"/>
      <c r="EX87" s="63"/>
      <c r="EY87" s="63"/>
      <c r="EZ87" s="52"/>
      <c r="FA87" s="62"/>
      <c r="FB87" s="62"/>
      <c r="FC87" s="52"/>
      <c r="FD87" s="149"/>
      <c r="FE87" s="149"/>
      <c r="FF87" s="52"/>
      <c r="FH87" s="52"/>
      <c r="FI87" s="52"/>
      <c r="FJ87" s="46"/>
      <c r="FN87" s="13"/>
      <c r="FO87" s="13"/>
      <c r="FP87" s="52"/>
      <c r="FQ87" s="42"/>
      <c r="FR87" s="42"/>
      <c r="FV87" s="33"/>
      <c r="FW87" s="14"/>
      <c r="FX87" s="14"/>
      <c r="FY87" s="17"/>
      <c r="GH87">
        <v>4542</v>
      </c>
      <c r="GI87">
        <f t="shared" si="204"/>
        <v>74</v>
      </c>
      <c r="GK87" s="121">
        <f t="shared" si="205"/>
        <v>46</v>
      </c>
      <c r="GM87" s="3">
        <f t="shared" si="166"/>
        <v>6</v>
      </c>
      <c r="GN87">
        <v>2</v>
      </c>
      <c r="GO87">
        <f t="shared" si="193"/>
        <v>10.471698113207546</v>
      </c>
      <c r="GP87">
        <f t="shared" si="194"/>
        <v>6.6428571428571432</v>
      </c>
      <c r="GQ87">
        <f t="shared" si="195"/>
        <v>5.1428571428571432</v>
      </c>
      <c r="GR87">
        <f t="shared" si="196"/>
        <v>3.3333333333333335</v>
      </c>
      <c r="GS87" s="3">
        <f t="shared" si="197"/>
        <v>66.830188679245282</v>
      </c>
      <c r="GT87" s="3">
        <f t="shared" si="137"/>
        <v>4929.7924528301883</v>
      </c>
      <c r="GU87" s="3">
        <f t="shared" si="198"/>
        <v>59.5</v>
      </c>
      <c r="GV87" s="3">
        <f t="shared" si="199"/>
        <v>4931.6428571428569</v>
      </c>
      <c r="GW87" s="3">
        <f t="shared" si="200"/>
        <v>52.714285714285715</v>
      </c>
      <c r="GX87" s="3">
        <f t="shared" si="201"/>
        <v>4884.4285714285725</v>
      </c>
      <c r="GY87" s="3">
        <f t="shared" si="202"/>
        <v>56.333333333333336</v>
      </c>
      <c r="GZ87" s="3">
        <f t="shared" si="203"/>
        <v>4918.333333333333</v>
      </c>
    </row>
    <row r="88" spans="2:208" ht="15.5" customHeight="1">
      <c r="B88" s="7">
        <v>43986</v>
      </c>
      <c r="C88" s="141"/>
      <c r="D88" s="130"/>
      <c r="E88" s="141">
        <f t="shared" si="168"/>
        <v>4818.4926600491608</v>
      </c>
      <c r="F88">
        <v>26.95598438</v>
      </c>
      <c r="G88" s="130">
        <v>36.955984380000004</v>
      </c>
      <c r="H88" s="148"/>
      <c r="I88" s="56"/>
      <c r="J88" s="148"/>
      <c r="K88" s="148"/>
      <c r="L88" s="3"/>
      <c r="M88"/>
      <c r="N88" s="136"/>
      <c r="O88" s="52"/>
      <c r="P88"/>
      <c r="Q88"/>
      <c r="R88" s="3">
        <f t="shared" si="171"/>
        <v>4670</v>
      </c>
      <c r="S88" s="172">
        <v>17</v>
      </c>
      <c r="T88" s="3">
        <f t="shared" si="143"/>
        <v>0</v>
      </c>
      <c r="U88" s="3">
        <f t="shared" si="172"/>
        <v>4666</v>
      </c>
      <c r="V88" s="173">
        <v>17</v>
      </c>
      <c r="W88" s="3">
        <f t="shared" si="144"/>
        <v>6</v>
      </c>
      <c r="X88" s="3">
        <f t="shared" si="173"/>
        <v>4646</v>
      </c>
      <c r="Y88" s="170">
        <v>11</v>
      </c>
      <c r="Z88" s="3">
        <f t="shared" si="145"/>
        <v>1</v>
      </c>
      <c r="AA88" s="3">
        <f t="shared" si="174"/>
        <v>4644</v>
      </c>
      <c r="AB88" s="171">
        <v>10</v>
      </c>
      <c r="AC88" s="3">
        <f t="shared" si="146"/>
        <v>2</v>
      </c>
      <c r="AD88" s="3">
        <f t="shared" si="175"/>
        <v>4629</v>
      </c>
      <c r="AE88" s="166">
        <v>8</v>
      </c>
      <c r="AF88" s="3">
        <f t="shared" si="147"/>
        <v>6</v>
      </c>
      <c r="AG88" s="3">
        <f t="shared" si="176"/>
        <v>4551</v>
      </c>
      <c r="AH88" s="165">
        <v>2</v>
      </c>
      <c r="AI88" s="3">
        <f t="shared" si="148"/>
        <v>2</v>
      </c>
      <c r="AJ88" s="3"/>
      <c r="AK88" s="164"/>
      <c r="AL88" s="3"/>
      <c r="AM88" s="3"/>
      <c r="AN88" s="162"/>
      <c r="AO88" s="3"/>
      <c r="AP88" s="3"/>
      <c r="AQ88" s="161"/>
      <c r="AR88" s="3"/>
      <c r="AS88" s="3"/>
      <c r="AT88" s="160"/>
      <c r="AU88"/>
      <c r="AV88" s="3"/>
      <c r="AW88" s="159"/>
      <c r="AX88" s="3"/>
      <c r="AY88" s="3"/>
      <c r="AZ88" s="151"/>
      <c r="BA88" s="152"/>
      <c r="BB88" s="3"/>
      <c r="BC88" s="164"/>
      <c r="BD88" s="3"/>
      <c r="BE88" s="3"/>
      <c r="BF88" s="147"/>
      <c r="BG88" s="3"/>
      <c r="BH88" s="3"/>
      <c r="BI88" s="146"/>
      <c r="BJ88" s="3"/>
      <c r="BK88" s="3"/>
      <c r="BL88" s="145"/>
      <c r="BM88" s="3"/>
      <c r="BN88" s="3"/>
      <c r="BO88" s="144"/>
      <c r="BP88" s="3"/>
      <c r="BQ88" s="79"/>
      <c r="BR88" s="142"/>
      <c r="BS88" s="3"/>
      <c r="BT88" s="3"/>
      <c r="BU88" s="164"/>
      <c r="BV88" s="154"/>
      <c r="BW88" s="57"/>
      <c r="BX88" s="129"/>
      <c r="BY88" s="52"/>
      <c r="BZ88" s="57"/>
      <c r="CA88" s="164"/>
      <c r="CB88" s="57"/>
      <c r="CC88" s="52"/>
      <c r="CE88" s="124"/>
      <c r="CF88" s="57"/>
      <c r="CG88" s="122"/>
      <c r="CH88" s="52"/>
      <c r="CI88" s="52"/>
      <c r="CJ88" s="119"/>
      <c r="CK88" s="57"/>
      <c r="CL88" s="57"/>
      <c r="CM88" s="118"/>
      <c r="CN88" s="57"/>
      <c r="CO88" s="57"/>
      <c r="CP88" s="164"/>
      <c r="CQ88" s="57"/>
      <c r="CR88" s="57"/>
      <c r="CS88" s="116"/>
      <c r="CT88" s="52"/>
      <c r="CU88" s="52"/>
      <c r="CV88" s="115"/>
      <c r="CW88" s="52"/>
      <c r="CX88" s="57"/>
      <c r="CY88" s="164"/>
      <c r="CZ88" s="57"/>
      <c r="DA88" s="52"/>
      <c r="DB88" s="113"/>
      <c r="DC88" s="52"/>
      <c r="DD88" s="57"/>
      <c r="DE88" s="164"/>
      <c r="DF88" s="57"/>
      <c r="DG88" s="57"/>
      <c r="DH88" s="164"/>
      <c r="DI88" s="57"/>
      <c r="DJ88" s="52"/>
      <c r="DK88" s="96"/>
      <c r="DL88" s="52"/>
      <c r="DM88" s="52"/>
      <c r="DN88" s="95"/>
      <c r="DO88" s="52"/>
      <c r="DP88" s="52"/>
      <c r="DR88" s="52"/>
      <c r="DS88" s="52"/>
      <c r="DU88" s="57"/>
      <c r="DV88" s="57"/>
      <c r="DW88" s="86"/>
      <c r="DX88" s="52"/>
      <c r="DY88" s="52"/>
      <c r="DZ88" s="85"/>
      <c r="EA88" s="52"/>
      <c r="EB88" s="52"/>
      <c r="EC88" s="84"/>
      <c r="ED88" s="57"/>
      <c r="EE88" s="57"/>
      <c r="EF88" s="81"/>
      <c r="EG88" s="52"/>
      <c r="EH88" s="57"/>
      <c r="EI88" s="2"/>
      <c r="EJ88" s="52"/>
      <c r="EK88" s="57"/>
      <c r="EL88" s="74"/>
      <c r="EM88" s="52"/>
      <c r="EN88" s="52"/>
      <c r="EO88" s="70"/>
      <c r="EP88" s="52"/>
      <c r="EQ88" s="57"/>
      <c r="ER88" s="67"/>
      <c r="ES88" s="57"/>
      <c r="ET88" s="57"/>
      <c r="EU88" s="64"/>
      <c r="EV88" s="64"/>
      <c r="EW88" s="57"/>
      <c r="EX88" s="63"/>
      <c r="EY88" s="63"/>
      <c r="EZ88" s="52"/>
      <c r="FA88" s="62"/>
      <c r="FB88" s="62"/>
      <c r="FC88" s="52"/>
      <c r="FD88" s="164"/>
      <c r="FE88" s="164"/>
      <c r="FF88" s="52"/>
      <c r="FH88" s="52"/>
      <c r="FI88" s="52"/>
      <c r="FJ88" s="46"/>
      <c r="FN88" s="13"/>
      <c r="FO88" s="13"/>
      <c r="FP88" s="52"/>
      <c r="FQ88" s="42"/>
      <c r="FR88" s="42"/>
      <c r="FV88" s="33"/>
      <c r="FW88" s="14"/>
      <c r="FX88" s="14"/>
      <c r="FY88" s="17"/>
      <c r="GH88">
        <v>4562</v>
      </c>
      <c r="GI88">
        <f t="shared" si="204"/>
        <v>20</v>
      </c>
      <c r="GK88" s="121">
        <f t="shared" si="205"/>
        <v>42.285714285714285</v>
      </c>
      <c r="GM88" s="3">
        <f t="shared" si="166"/>
        <v>8</v>
      </c>
      <c r="GN88">
        <v>1</v>
      </c>
      <c r="GO88">
        <f t="shared" si="193"/>
        <v>12.433962264150944</v>
      </c>
      <c r="GP88">
        <f t="shared" si="194"/>
        <v>5.2857142857142856</v>
      </c>
      <c r="GQ88">
        <f t="shared" si="195"/>
        <v>5</v>
      </c>
      <c r="GR88">
        <f t="shared" si="196"/>
        <v>5.333333333333333</v>
      </c>
      <c r="GS88" s="3">
        <f t="shared" si="197"/>
        <v>81.264150943396217</v>
      </c>
      <c r="GT88" s="3">
        <f t="shared" si="137"/>
        <v>5011.0566037735844</v>
      </c>
      <c r="GU88" s="3">
        <f t="shared" si="198"/>
        <v>66.785714285714278</v>
      </c>
      <c r="GV88" s="3">
        <f t="shared" si="199"/>
        <v>4998.4285714285716</v>
      </c>
      <c r="GW88" s="3">
        <f t="shared" si="200"/>
        <v>59.714285714285715</v>
      </c>
      <c r="GX88" s="3">
        <f t="shared" si="201"/>
        <v>4944.1428571428578</v>
      </c>
      <c r="GY88" s="3">
        <f t="shared" si="202"/>
        <v>63.666666666666671</v>
      </c>
      <c r="GZ88" s="3">
        <f t="shared" si="203"/>
        <v>4982</v>
      </c>
    </row>
    <row r="89" spans="2:208" ht="15.5" customHeight="1">
      <c r="B89" s="7">
        <v>43987</v>
      </c>
      <c r="C89" s="141"/>
      <c r="D89" s="130"/>
      <c r="E89" s="141">
        <f t="shared" si="168"/>
        <v>4848.3621266491609</v>
      </c>
      <c r="F89">
        <v>27.869466599999999</v>
      </c>
      <c r="G89" s="130">
        <v>29.869466599999999</v>
      </c>
      <c r="H89" s="148"/>
      <c r="I89" s="56"/>
      <c r="J89" s="148"/>
      <c r="K89" s="148"/>
      <c r="L89" s="3"/>
      <c r="M89"/>
      <c r="N89" s="136"/>
      <c r="O89" s="52"/>
      <c r="P89"/>
      <c r="Q89"/>
      <c r="R89" s="3">
        <f t="shared" si="171"/>
        <v>4679</v>
      </c>
      <c r="S89" s="172">
        <v>9</v>
      </c>
      <c r="T89" s="3">
        <f t="shared" si="143"/>
        <v>3</v>
      </c>
      <c r="U89" s="3">
        <f t="shared" si="172"/>
        <v>4672</v>
      </c>
      <c r="V89" s="173">
        <v>6</v>
      </c>
      <c r="W89" s="3">
        <f t="shared" si="144"/>
        <v>4</v>
      </c>
      <c r="X89" s="3">
        <f t="shared" si="173"/>
        <v>4648</v>
      </c>
      <c r="Y89" s="170">
        <v>2</v>
      </c>
      <c r="Z89" s="3">
        <f t="shared" si="145"/>
        <v>0</v>
      </c>
      <c r="AA89" s="3">
        <f t="shared" si="174"/>
        <v>4646</v>
      </c>
      <c r="AB89" s="171">
        <v>2</v>
      </c>
      <c r="AC89" s="3">
        <f t="shared" si="146"/>
        <v>2</v>
      </c>
      <c r="AD89" s="3"/>
      <c r="AE89" s="166"/>
      <c r="AF89" s="152">
        <v>0.1</v>
      </c>
      <c r="AG89" s="3"/>
      <c r="AH89" s="165"/>
      <c r="AI89" s="3"/>
      <c r="AJ89" s="3"/>
      <c r="AK89" s="164"/>
      <c r="AL89" s="3"/>
      <c r="AM89" s="3"/>
      <c r="AN89" s="162"/>
      <c r="AO89" s="3"/>
      <c r="AP89" s="3"/>
      <c r="AQ89" s="161"/>
      <c r="AR89" s="3"/>
      <c r="AS89" s="3"/>
      <c r="AT89" s="160"/>
      <c r="AU89"/>
      <c r="AV89" s="3"/>
      <c r="AW89" s="159"/>
      <c r="AX89" s="3"/>
      <c r="AY89" s="3"/>
      <c r="AZ89" s="151"/>
      <c r="BA89" s="152"/>
      <c r="BB89" s="3"/>
      <c r="BC89" s="164"/>
      <c r="BD89" s="3"/>
      <c r="BE89" s="3"/>
      <c r="BF89" s="147"/>
      <c r="BG89" s="3"/>
      <c r="BH89" s="3"/>
      <c r="BI89" s="146"/>
      <c r="BJ89" s="3"/>
      <c r="BK89" s="3"/>
      <c r="BL89" s="145"/>
      <c r="BM89" s="3"/>
      <c r="BN89" s="3"/>
      <c r="BO89" s="144"/>
      <c r="BP89" s="3"/>
      <c r="BQ89" s="79"/>
      <c r="BR89" s="142"/>
      <c r="BS89" s="3"/>
      <c r="BT89" s="3"/>
      <c r="BU89" s="164"/>
      <c r="BV89" s="154"/>
      <c r="BW89" s="57"/>
      <c r="BX89" s="129"/>
      <c r="BY89" s="52"/>
      <c r="BZ89" s="57"/>
      <c r="CA89" s="164"/>
      <c r="CB89" s="57"/>
      <c r="CC89" s="52"/>
      <c r="CE89" s="124"/>
      <c r="CF89" s="57"/>
      <c r="CG89" s="122"/>
      <c r="CH89" s="52"/>
      <c r="CI89" s="52"/>
      <c r="CJ89" s="119"/>
      <c r="CK89" s="57"/>
      <c r="CL89" s="57"/>
      <c r="CM89" s="118"/>
      <c r="CN89" s="57"/>
      <c r="CO89" s="57"/>
      <c r="CP89" s="164"/>
      <c r="CQ89" s="57"/>
      <c r="CR89" s="57"/>
      <c r="CS89" s="116"/>
      <c r="CT89" s="52"/>
      <c r="CU89" s="52"/>
      <c r="CV89" s="115"/>
      <c r="CW89" s="52"/>
      <c r="CX89" s="57"/>
      <c r="CY89" s="164"/>
      <c r="CZ89" s="57"/>
      <c r="DA89" s="52"/>
      <c r="DB89" s="113"/>
      <c r="DC89" s="52"/>
      <c r="DD89" s="57"/>
      <c r="DE89" s="164"/>
      <c r="DF89" s="57"/>
      <c r="DG89" s="57"/>
      <c r="DH89" s="164"/>
      <c r="DI89" s="57"/>
      <c r="DJ89" s="52"/>
      <c r="DK89" s="96"/>
      <c r="DL89" s="52"/>
      <c r="DM89" s="52"/>
      <c r="DN89" s="95"/>
      <c r="DO89" s="52"/>
      <c r="DP89" s="52"/>
      <c r="DR89" s="52"/>
      <c r="DS89" s="52"/>
      <c r="DU89" s="57"/>
      <c r="DV89" s="57"/>
      <c r="DW89" s="86"/>
      <c r="DX89" s="52"/>
      <c r="DY89" s="52"/>
      <c r="DZ89" s="85"/>
      <c r="EA89" s="52"/>
      <c r="EB89" s="52"/>
      <c r="EC89" s="84"/>
      <c r="ED89" s="57"/>
      <c r="EE89" s="57"/>
      <c r="EF89" s="81"/>
      <c r="EG89" s="52"/>
      <c r="EH89" s="57"/>
      <c r="EI89" s="2"/>
      <c r="EJ89" s="52"/>
      <c r="EK89" s="57"/>
      <c r="EL89" s="74"/>
      <c r="EM89" s="52"/>
      <c r="EN89" s="52"/>
      <c r="EO89" s="70"/>
      <c r="EP89" s="52"/>
      <c r="EQ89" s="57"/>
      <c r="ER89" s="67"/>
      <c r="ES89" s="57"/>
      <c r="ET89" s="57"/>
      <c r="EU89" s="64"/>
      <c r="EV89" s="64"/>
      <c r="EW89" s="57"/>
      <c r="EX89" s="63"/>
      <c r="EY89" s="63"/>
      <c r="EZ89" s="52"/>
      <c r="FA89" s="62"/>
      <c r="FB89" s="62"/>
      <c r="FC89" s="52"/>
      <c r="FD89" s="164"/>
      <c r="FE89" s="164"/>
      <c r="FF89" s="52"/>
      <c r="FH89" s="52"/>
      <c r="FI89" s="52"/>
      <c r="FJ89" s="46"/>
      <c r="FN89" s="13"/>
      <c r="FO89" s="13"/>
      <c r="FP89" s="52"/>
      <c r="FQ89" s="42"/>
      <c r="FR89" s="42"/>
      <c r="FV89" s="33"/>
      <c r="FW89" s="14"/>
      <c r="FX89" s="14"/>
      <c r="FY89" s="17"/>
      <c r="GH89">
        <v>4639</v>
      </c>
      <c r="GI89">
        <f t="shared" si="204"/>
        <v>77</v>
      </c>
      <c r="GK89" s="121">
        <f t="shared" si="205"/>
        <v>41.285714285714285</v>
      </c>
      <c r="GM89" s="3"/>
      <c r="GS89" s="3"/>
      <c r="GT89" s="3"/>
      <c r="GU89" s="3"/>
      <c r="GV89" s="3"/>
      <c r="GW89" s="3"/>
      <c r="GX89" s="3"/>
      <c r="GY89" s="3"/>
      <c r="GZ89" s="3"/>
    </row>
    <row r="90" spans="2:208" ht="15.5" customHeight="1">
      <c r="B90" s="7">
        <v>43988</v>
      </c>
      <c r="C90" s="141"/>
      <c r="D90" s="130"/>
      <c r="E90" s="141"/>
      <c r="F90" s="130"/>
      <c r="G90" s="130"/>
      <c r="H90" s="148"/>
      <c r="I90" s="56"/>
      <c r="J90" s="148"/>
      <c r="K90" s="148"/>
      <c r="L90" s="3"/>
      <c r="M90"/>
      <c r="N90" s="136"/>
      <c r="O90" s="52"/>
      <c r="P90"/>
      <c r="Q90"/>
      <c r="R90" s="3">
        <f t="shared" si="171"/>
        <v>4684</v>
      </c>
      <c r="S90" s="172">
        <v>5</v>
      </c>
      <c r="T90" s="3">
        <f t="shared" si="143"/>
        <v>1</v>
      </c>
      <c r="U90" s="3">
        <f t="shared" si="172"/>
        <v>4676</v>
      </c>
      <c r="V90" s="173">
        <v>4</v>
      </c>
      <c r="W90" s="3">
        <f t="shared" si="144"/>
        <v>3</v>
      </c>
      <c r="X90" s="3">
        <f t="shared" si="173"/>
        <v>4649</v>
      </c>
      <c r="Y90" s="170">
        <v>1</v>
      </c>
      <c r="Z90" s="3">
        <f t="shared" si="145"/>
        <v>1</v>
      </c>
      <c r="AA90" s="3"/>
      <c r="AB90" s="171"/>
      <c r="AC90" s="152">
        <v>0.1</v>
      </c>
      <c r="AD90" s="3"/>
      <c r="AE90" s="166"/>
      <c r="AF90" s="3"/>
      <c r="AG90" s="3"/>
      <c r="AH90" s="165"/>
      <c r="AI90" s="3"/>
      <c r="AJ90" s="3"/>
      <c r="AK90" s="167"/>
      <c r="AL90" s="3"/>
      <c r="AM90" s="3"/>
      <c r="AN90" s="162"/>
      <c r="AO90" s="3"/>
      <c r="AP90" s="3"/>
      <c r="AQ90" s="161"/>
      <c r="AR90" s="3"/>
      <c r="AS90" s="3"/>
      <c r="AT90" s="160"/>
      <c r="AU90"/>
      <c r="AV90" s="3"/>
      <c r="AW90" s="159"/>
      <c r="AX90" s="3"/>
      <c r="AY90" s="3"/>
      <c r="AZ90" s="151"/>
      <c r="BA90" s="152"/>
      <c r="BB90" s="3"/>
      <c r="BC90" s="167"/>
      <c r="BD90" s="3"/>
      <c r="BE90" s="3"/>
      <c r="BF90" s="147"/>
      <c r="BG90" s="3"/>
      <c r="BH90" s="3"/>
      <c r="BI90" s="146"/>
      <c r="BJ90" s="3"/>
      <c r="BK90" s="3"/>
      <c r="BL90" s="145"/>
      <c r="BM90" s="3"/>
      <c r="BN90" s="3"/>
      <c r="BO90" s="144"/>
      <c r="BP90" s="3"/>
      <c r="BQ90" s="79"/>
      <c r="BR90" s="142"/>
      <c r="BS90" s="3"/>
      <c r="BT90" s="3"/>
      <c r="BU90" s="167"/>
      <c r="BV90" s="154"/>
      <c r="BW90" s="57"/>
      <c r="BX90" s="129"/>
      <c r="BY90" s="52"/>
      <c r="BZ90" s="57"/>
      <c r="CA90" s="167"/>
      <c r="CB90" s="57"/>
      <c r="CC90" s="52"/>
      <c r="CE90" s="124"/>
      <c r="CF90" s="57"/>
      <c r="CG90" s="122"/>
      <c r="CH90" s="52"/>
      <c r="CI90" s="52"/>
      <c r="CJ90" s="119"/>
      <c r="CK90" s="57"/>
      <c r="CL90" s="57"/>
      <c r="CM90" s="118"/>
      <c r="CN90" s="57"/>
      <c r="CO90" s="57"/>
      <c r="CP90" s="167"/>
      <c r="CQ90" s="57"/>
      <c r="CR90" s="57"/>
      <c r="CS90" s="116"/>
      <c r="CT90" s="52"/>
      <c r="CU90" s="52"/>
      <c r="CV90" s="115"/>
      <c r="CW90" s="52"/>
      <c r="CX90" s="57"/>
      <c r="CY90" s="167"/>
      <c r="CZ90" s="57"/>
      <c r="DA90" s="52"/>
      <c r="DB90" s="113"/>
      <c r="DC90" s="52"/>
      <c r="DD90" s="57"/>
      <c r="DE90" s="167"/>
      <c r="DF90" s="57"/>
      <c r="DG90" s="57"/>
      <c r="DH90" s="167"/>
      <c r="DI90" s="57"/>
      <c r="DJ90" s="52"/>
      <c r="DK90" s="96"/>
      <c r="DL90" s="52"/>
      <c r="DM90" s="52"/>
      <c r="DN90" s="95"/>
      <c r="DO90" s="52"/>
      <c r="DP90" s="52"/>
      <c r="DR90" s="52"/>
      <c r="DS90" s="52"/>
      <c r="DU90" s="57"/>
      <c r="DV90" s="57"/>
      <c r="DW90" s="86"/>
      <c r="DX90" s="52"/>
      <c r="DY90" s="52"/>
      <c r="DZ90" s="85"/>
      <c r="EA90" s="52"/>
      <c r="EB90" s="52"/>
      <c r="EC90" s="84"/>
      <c r="ED90" s="57"/>
      <c r="EE90" s="57"/>
      <c r="EF90" s="81"/>
      <c r="EG90" s="52"/>
      <c r="EH90" s="57"/>
      <c r="EI90" s="2"/>
      <c r="EJ90" s="52"/>
      <c r="EK90" s="57"/>
      <c r="EL90" s="74"/>
      <c r="EM90" s="52"/>
      <c r="EN90" s="52"/>
      <c r="EO90" s="70"/>
      <c r="EP90" s="52"/>
      <c r="EQ90" s="57"/>
      <c r="ER90" s="67"/>
      <c r="ES90" s="57"/>
      <c r="ET90" s="57"/>
      <c r="EU90" s="64"/>
      <c r="EV90" s="64"/>
      <c r="EW90" s="57"/>
      <c r="EX90" s="63"/>
      <c r="EY90" s="63"/>
      <c r="EZ90" s="52"/>
      <c r="FA90" s="62"/>
      <c r="FB90" s="62"/>
      <c r="FC90" s="52"/>
      <c r="FD90" s="167"/>
      <c r="FE90" s="167"/>
      <c r="FF90" s="52"/>
      <c r="FH90" s="52"/>
      <c r="FI90" s="52"/>
      <c r="FJ90" s="46"/>
      <c r="FN90" s="13"/>
      <c r="FO90" s="13"/>
      <c r="FP90" s="52"/>
      <c r="FQ90" s="42"/>
      <c r="FR90" s="42"/>
      <c r="FV90" s="33"/>
      <c r="FW90" s="14"/>
      <c r="FX90" s="14"/>
      <c r="FY90" s="17"/>
      <c r="GH90">
        <v>4656</v>
      </c>
      <c r="GI90">
        <f t="shared" si="204"/>
        <v>17</v>
      </c>
      <c r="GK90" s="121">
        <f t="shared" si="205"/>
        <v>37.285714285714285</v>
      </c>
      <c r="GM90" s="3"/>
      <c r="GS90" s="3"/>
      <c r="GT90" s="3"/>
      <c r="GU90" s="3"/>
      <c r="GV90" s="3"/>
      <c r="GW90" s="3"/>
      <c r="GX90" s="3"/>
      <c r="GY90" s="3"/>
      <c r="GZ90" s="3"/>
    </row>
    <row r="91" spans="2:208" ht="15.5" customHeight="1">
      <c r="B91" s="7">
        <v>43989</v>
      </c>
      <c r="C91" s="141"/>
      <c r="D91" s="130"/>
      <c r="E91" s="130"/>
      <c r="F91" s="130"/>
      <c r="G91" s="130"/>
      <c r="H91" s="148"/>
      <c r="I91" s="56"/>
      <c r="J91" s="148"/>
      <c r="K91" s="148"/>
      <c r="L91" s="3"/>
      <c r="M91"/>
      <c r="N91" s="136"/>
      <c r="O91" s="52"/>
      <c r="P91"/>
      <c r="Q91"/>
      <c r="R91" s="3">
        <f t="shared" si="171"/>
        <v>4692</v>
      </c>
      <c r="S91" s="172">
        <v>8</v>
      </c>
      <c r="T91" s="3">
        <f t="shared" si="143"/>
        <v>1</v>
      </c>
      <c r="U91" s="3">
        <f t="shared" si="172"/>
        <v>4683</v>
      </c>
      <c r="V91" s="173">
        <v>7</v>
      </c>
      <c r="W91" s="3">
        <f t="shared" si="144"/>
        <v>7</v>
      </c>
      <c r="X91" s="3"/>
      <c r="Y91" s="170"/>
      <c r="Z91" s="152">
        <v>0.1</v>
      </c>
      <c r="AA91" s="3"/>
      <c r="AB91" s="168"/>
      <c r="AC91" s="3"/>
      <c r="AD91" s="3"/>
      <c r="AE91" s="166"/>
      <c r="AF91" s="3"/>
      <c r="AG91" s="3"/>
      <c r="AH91" s="165"/>
      <c r="AI91" s="3"/>
      <c r="AJ91" s="3"/>
      <c r="AK91" s="167"/>
      <c r="AL91" s="3"/>
      <c r="AM91" s="3"/>
      <c r="AN91" s="162"/>
      <c r="AO91" s="3"/>
      <c r="AP91" s="3"/>
      <c r="AQ91" s="161"/>
      <c r="AR91" s="3"/>
      <c r="AS91" s="3"/>
      <c r="AT91" s="160"/>
      <c r="AU91"/>
      <c r="AV91" s="3"/>
      <c r="AW91" s="159"/>
      <c r="AX91" s="3"/>
      <c r="AY91" s="3"/>
      <c r="AZ91" s="151"/>
      <c r="BA91" s="152"/>
      <c r="BB91" s="3"/>
      <c r="BC91" s="167"/>
      <c r="BD91" s="3"/>
      <c r="BE91" s="3"/>
      <c r="BF91" s="147"/>
      <c r="BG91" s="3"/>
      <c r="BH91" s="3"/>
      <c r="BI91" s="146"/>
      <c r="BJ91" s="3"/>
      <c r="BK91" s="3"/>
      <c r="BL91" s="145"/>
      <c r="BM91" s="3"/>
      <c r="BN91" s="3"/>
      <c r="BO91" s="144"/>
      <c r="BP91" s="3"/>
      <c r="BQ91" s="79"/>
      <c r="BR91" s="142"/>
      <c r="BS91" s="3"/>
      <c r="BT91" s="3"/>
      <c r="BU91" s="167"/>
      <c r="BV91" s="154"/>
      <c r="BW91" s="57"/>
      <c r="BX91" s="129"/>
      <c r="BY91" s="52"/>
      <c r="BZ91" s="57"/>
      <c r="CA91" s="167"/>
      <c r="CB91" s="57"/>
      <c r="CC91" s="52"/>
      <c r="CE91" s="124"/>
      <c r="CF91" s="57"/>
      <c r="CG91" s="122"/>
      <c r="CH91" s="52"/>
      <c r="CI91" s="52"/>
      <c r="CJ91" s="119"/>
      <c r="CK91" s="57"/>
      <c r="CL91" s="57"/>
      <c r="CM91" s="118"/>
      <c r="CN91" s="57"/>
      <c r="CO91" s="57"/>
      <c r="CP91" s="167"/>
      <c r="CQ91" s="57"/>
      <c r="CR91" s="57"/>
      <c r="CS91" s="116"/>
      <c r="CT91" s="52"/>
      <c r="CU91" s="52"/>
      <c r="CV91" s="115"/>
      <c r="CW91" s="52"/>
      <c r="CX91" s="57"/>
      <c r="CY91" s="167"/>
      <c r="CZ91" s="57"/>
      <c r="DA91" s="52"/>
      <c r="DB91" s="113"/>
      <c r="DC91" s="52"/>
      <c r="DD91" s="57"/>
      <c r="DE91" s="167"/>
      <c r="DF91" s="57"/>
      <c r="DG91" s="57"/>
      <c r="DH91" s="167"/>
      <c r="DI91" s="57"/>
      <c r="DJ91" s="52"/>
      <c r="DK91" s="96"/>
      <c r="DL91" s="52"/>
      <c r="DM91" s="52"/>
      <c r="DN91" s="95"/>
      <c r="DO91" s="52"/>
      <c r="DP91" s="52"/>
      <c r="DR91" s="52"/>
      <c r="DS91" s="52"/>
      <c r="DU91" s="57"/>
      <c r="DV91" s="57"/>
      <c r="DW91" s="86"/>
      <c r="DX91" s="52"/>
      <c r="DY91" s="52"/>
      <c r="DZ91" s="85"/>
      <c r="EA91" s="52"/>
      <c r="EB91" s="52"/>
      <c r="EC91" s="84"/>
      <c r="ED91" s="57"/>
      <c r="EE91" s="57"/>
      <c r="EF91" s="81"/>
      <c r="EG91" s="52"/>
      <c r="EH91" s="57"/>
      <c r="EI91" s="2"/>
      <c r="EJ91" s="52"/>
      <c r="EK91" s="57"/>
      <c r="EL91" s="74"/>
      <c r="EM91" s="52"/>
      <c r="EN91" s="52"/>
      <c r="EO91" s="70"/>
      <c r="EP91" s="52"/>
      <c r="EQ91" s="57"/>
      <c r="ER91" s="67"/>
      <c r="ES91" s="57"/>
      <c r="ET91" s="57"/>
      <c r="EU91" s="64"/>
      <c r="EV91" s="64"/>
      <c r="EW91" s="57"/>
      <c r="EX91" s="63"/>
      <c r="EY91" s="63"/>
      <c r="EZ91" s="52"/>
      <c r="FA91" s="62"/>
      <c r="FB91" s="62"/>
      <c r="FC91" s="52"/>
      <c r="FD91" s="167"/>
      <c r="FE91" s="167"/>
      <c r="FF91" s="52"/>
      <c r="FH91" s="52"/>
      <c r="FI91" s="52"/>
      <c r="FJ91" s="46"/>
      <c r="FN91" s="13"/>
      <c r="FO91" s="13"/>
      <c r="FP91" s="52"/>
      <c r="FQ91" s="42"/>
      <c r="FR91" s="42"/>
      <c r="FV91" s="33"/>
      <c r="FW91" s="14"/>
      <c r="FX91" s="14"/>
      <c r="FY91" s="17"/>
      <c r="GH91">
        <v>4694</v>
      </c>
      <c r="GI91">
        <f t="shared" si="204"/>
        <v>38</v>
      </c>
      <c r="GK91" s="121">
        <f t="shared" si="205"/>
        <v>42.714285714285715</v>
      </c>
      <c r="GM91" s="3"/>
      <c r="GS91" s="3"/>
      <c r="GT91" s="3"/>
      <c r="GU91" s="3"/>
      <c r="GV91" s="3"/>
      <c r="GW91" s="3"/>
      <c r="GX91" s="3"/>
      <c r="GY91" s="3"/>
      <c r="GZ91" s="3"/>
    </row>
    <row r="92" spans="2:208" ht="15.5" customHeight="1">
      <c r="B92" s="7">
        <v>43990</v>
      </c>
      <c r="C92" s="141"/>
      <c r="D92" s="130"/>
      <c r="E92" s="130"/>
      <c r="F92" s="130"/>
      <c r="G92" s="130"/>
      <c r="H92" s="148"/>
      <c r="I92" s="56"/>
      <c r="J92" s="148"/>
      <c r="K92" s="148"/>
      <c r="L92" s="3"/>
      <c r="M92"/>
      <c r="N92" s="136"/>
      <c r="O92" s="52"/>
      <c r="P92"/>
      <c r="Q92"/>
      <c r="R92" s="3">
        <f t="shared" si="171"/>
        <v>4704</v>
      </c>
      <c r="S92" s="172">
        <v>12</v>
      </c>
      <c r="T92" s="3">
        <f t="shared" si="143"/>
        <v>12</v>
      </c>
      <c r="U92" s="3"/>
      <c r="V92" s="173"/>
      <c r="W92" s="152">
        <v>0.1</v>
      </c>
      <c r="X92" s="3"/>
      <c r="Y92" s="170"/>
      <c r="Z92" s="3"/>
      <c r="AA92" s="3"/>
      <c r="AB92" s="168"/>
      <c r="AC92" s="3"/>
      <c r="AD92" s="3"/>
      <c r="AE92" s="166"/>
      <c r="AF92" s="3"/>
      <c r="AG92" s="3"/>
      <c r="AH92" s="165"/>
      <c r="AI92" s="3"/>
      <c r="AJ92" s="3"/>
      <c r="AK92" s="167"/>
      <c r="AL92" s="3"/>
      <c r="AM92" s="3"/>
      <c r="AN92" s="162"/>
      <c r="AO92" s="3"/>
      <c r="AP92" s="3"/>
      <c r="AQ92" s="161"/>
      <c r="AR92" s="3"/>
      <c r="AS92" s="3"/>
      <c r="AT92" s="160"/>
      <c r="AU92"/>
      <c r="AV92" s="3"/>
      <c r="AW92" s="159"/>
      <c r="AX92" s="3"/>
      <c r="AY92" s="3"/>
      <c r="AZ92" s="151"/>
      <c r="BA92" s="152"/>
      <c r="BB92" s="3"/>
      <c r="BC92" s="167"/>
      <c r="BD92" s="3"/>
      <c r="BE92" s="3"/>
      <c r="BF92" s="147"/>
      <c r="BG92" s="3"/>
      <c r="BH92" s="3"/>
      <c r="BI92" s="146"/>
      <c r="BJ92" s="3"/>
      <c r="BK92" s="3"/>
      <c r="BL92" s="145"/>
      <c r="BM92" s="3"/>
      <c r="BN92" s="3"/>
      <c r="BO92" s="144"/>
      <c r="BP92" s="3"/>
      <c r="BQ92" s="79"/>
      <c r="BR92" s="142"/>
      <c r="BS92" s="3"/>
      <c r="BT92" s="3"/>
      <c r="BU92" s="167"/>
      <c r="BV92" s="154"/>
      <c r="BW92" s="57"/>
      <c r="BX92" s="129"/>
      <c r="BY92" s="52"/>
      <c r="BZ92" s="57"/>
      <c r="CA92" s="167"/>
      <c r="CB92" s="57"/>
      <c r="CC92" s="52"/>
      <c r="CE92" s="124"/>
      <c r="CF92" s="57"/>
      <c r="CG92" s="122"/>
      <c r="CH92" s="52"/>
      <c r="CI92" s="52"/>
      <c r="CJ92" s="119"/>
      <c r="CK92" s="57"/>
      <c r="CL92" s="57"/>
      <c r="CM92" s="118"/>
      <c r="CN92" s="57"/>
      <c r="CO92" s="57"/>
      <c r="CP92" s="167"/>
      <c r="CQ92" s="57"/>
      <c r="CR92" s="57"/>
      <c r="CS92" s="116"/>
      <c r="CT92" s="52"/>
      <c r="CU92" s="52"/>
      <c r="CV92" s="115"/>
      <c r="CW92" s="52"/>
      <c r="CX92" s="57"/>
      <c r="CY92" s="167"/>
      <c r="CZ92" s="57"/>
      <c r="DA92" s="52"/>
      <c r="DB92" s="113"/>
      <c r="DC92" s="52"/>
      <c r="DD92" s="57"/>
      <c r="DE92" s="167"/>
      <c r="DF92" s="57"/>
      <c r="DG92" s="57"/>
      <c r="DH92" s="167"/>
      <c r="DI92" s="57"/>
      <c r="DJ92" s="52"/>
      <c r="DK92" s="96"/>
      <c r="DL92" s="52"/>
      <c r="DM92" s="52"/>
      <c r="DN92" s="95"/>
      <c r="DO92" s="52"/>
      <c r="DP92" s="52"/>
      <c r="DR92" s="52"/>
      <c r="DS92" s="52"/>
      <c r="DU92" s="57"/>
      <c r="DV92" s="57"/>
      <c r="DW92" s="86"/>
      <c r="DX92" s="52"/>
      <c r="DY92" s="52"/>
      <c r="DZ92" s="85"/>
      <c r="EA92" s="52"/>
      <c r="EB92" s="52"/>
      <c r="EC92" s="84"/>
      <c r="ED92" s="57"/>
      <c r="EE92" s="57"/>
      <c r="EF92" s="81"/>
      <c r="EG92" s="52"/>
      <c r="EH92" s="57"/>
      <c r="EI92" s="2"/>
      <c r="EJ92" s="52"/>
      <c r="EK92" s="57"/>
      <c r="EL92" s="74"/>
      <c r="EM92" s="52"/>
      <c r="EN92" s="52"/>
      <c r="EO92" s="70"/>
      <c r="EP92" s="52"/>
      <c r="EQ92" s="57"/>
      <c r="ER92" s="67"/>
      <c r="ES92" s="57"/>
      <c r="ET92" s="57"/>
      <c r="EU92" s="64"/>
      <c r="EV92" s="64"/>
      <c r="EW92" s="57"/>
      <c r="EX92" s="63"/>
      <c r="EY92" s="63"/>
      <c r="EZ92" s="52"/>
      <c r="FA92" s="62"/>
      <c r="FB92" s="62"/>
      <c r="FC92" s="52"/>
      <c r="FD92" s="167"/>
      <c r="FE92" s="167"/>
      <c r="FF92" s="52"/>
      <c r="FH92" s="52"/>
      <c r="FI92" s="52"/>
      <c r="FJ92" s="46"/>
      <c r="FN92" s="13"/>
      <c r="FO92" s="13"/>
      <c r="FP92" s="52"/>
      <c r="FQ92" s="42"/>
      <c r="FR92" s="42"/>
      <c r="FV92" s="33"/>
      <c r="FW92" s="14"/>
      <c r="FX92" s="14"/>
      <c r="FY92" s="17"/>
      <c r="GK92" s="121"/>
      <c r="GM92" s="3"/>
      <c r="GS92" s="3"/>
      <c r="GT92" s="3"/>
      <c r="GU92" s="3"/>
      <c r="GV92" s="3"/>
      <c r="GW92" s="3"/>
      <c r="GX92" s="3"/>
      <c r="GY92" s="3"/>
      <c r="GZ92" s="3"/>
    </row>
    <row r="93" spans="2:208" ht="15.5" customHeight="1">
      <c r="B93" s="7">
        <v>43991</v>
      </c>
      <c r="C93" s="141"/>
      <c r="D93" s="130"/>
      <c r="E93" s="130"/>
      <c r="F93" s="130"/>
      <c r="G93" s="130"/>
      <c r="H93" s="148"/>
      <c r="I93" s="56"/>
      <c r="J93" s="148"/>
      <c r="K93" s="148"/>
      <c r="L93" s="3"/>
      <c r="M93"/>
      <c r="N93" s="136"/>
      <c r="O93" s="52"/>
      <c r="P93"/>
      <c r="Q93"/>
      <c r="R93" s="3">
        <f t="shared" si="171"/>
        <v>4705</v>
      </c>
      <c r="S93" s="172">
        <v>1</v>
      </c>
      <c r="T93" s="3">
        <f t="shared" si="143"/>
        <v>1</v>
      </c>
      <c r="U93" s="3"/>
      <c r="V93" s="169"/>
      <c r="W93" s="3"/>
      <c r="X93" s="3"/>
      <c r="Y93" s="170"/>
      <c r="Z93" s="3"/>
      <c r="AA93" s="3"/>
      <c r="AB93" s="168"/>
      <c r="AC93" s="3"/>
      <c r="AD93" s="3"/>
      <c r="AE93" s="166"/>
      <c r="AF93" s="3"/>
      <c r="AG93" s="3"/>
      <c r="AH93" s="165"/>
      <c r="AI93" s="3"/>
      <c r="AJ93" s="3"/>
      <c r="AK93" s="167"/>
      <c r="AL93" s="3"/>
      <c r="AM93" s="3"/>
      <c r="AN93" s="162"/>
      <c r="AO93" s="3"/>
      <c r="AP93" s="3"/>
      <c r="AQ93" s="161"/>
      <c r="AR93" s="3"/>
      <c r="AS93" s="3"/>
      <c r="AT93" s="160"/>
      <c r="AU93"/>
      <c r="AV93" s="3"/>
      <c r="AW93" s="159"/>
      <c r="AX93" s="3"/>
      <c r="AY93" s="3"/>
      <c r="AZ93" s="151"/>
      <c r="BA93" s="152"/>
      <c r="BB93" s="3"/>
      <c r="BC93" s="167"/>
      <c r="BD93" s="3"/>
      <c r="BE93" s="3"/>
      <c r="BF93" s="147"/>
      <c r="BG93" s="3"/>
      <c r="BH93" s="3"/>
      <c r="BI93" s="146"/>
      <c r="BJ93" s="3"/>
      <c r="BK93" s="3"/>
      <c r="BL93" s="145"/>
      <c r="BM93" s="3"/>
      <c r="BN93" s="3"/>
      <c r="BO93" s="144"/>
      <c r="BP93" s="3"/>
      <c r="BQ93" s="79"/>
      <c r="BR93" s="142"/>
      <c r="BS93" s="3"/>
      <c r="BT93" s="3"/>
      <c r="BU93" s="167"/>
      <c r="BV93" s="154"/>
      <c r="BW93" s="57"/>
      <c r="BX93" s="129"/>
      <c r="BY93" s="52"/>
      <c r="BZ93" s="57"/>
      <c r="CA93" s="167"/>
      <c r="CB93" s="57"/>
      <c r="CC93" s="52"/>
      <c r="CE93" s="124"/>
      <c r="CF93" s="57"/>
      <c r="CG93" s="122"/>
      <c r="CH93" s="52"/>
      <c r="CI93" s="52"/>
      <c r="CJ93" s="119"/>
      <c r="CK93" s="57"/>
      <c r="CL93" s="57"/>
      <c r="CM93" s="118"/>
      <c r="CN93" s="57"/>
      <c r="CO93" s="57"/>
      <c r="CP93" s="167"/>
      <c r="CQ93" s="57"/>
      <c r="CR93" s="57"/>
      <c r="CS93" s="116"/>
      <c r="CT93" s="52"/>
      <c r="CU93" s="52"/>
      <c r="CV93" s="115"/>
      <c r="CW93" s="52"/>
      <c r="CX93" s="57"/>
      <c r="CY93" s="167"/>
      <c r="CZ93" s="57"/>
      <c r="DA93" s="52"/>
      <c r="DB93" s="113"/>
      <c r="DC93" s="52"/>
      <c r="DD93" s="57"/>
      <c r="DE93" s="167"/>
      <c r="DF93" s="57"/>
      <c r="DG93" s="57"/>
      <c r="DH93" s="167"/>
      <c r="DI93" s="57"/>
      <c r="DJ93" s="52"/>
      <c r="DK93" s="96"/>
      <c r="DL93" s="52"/>
      <c r="DM93" s="52"/>
      <c r="DN93" s="95"/>
      <c r="DO93" s="52"/>
      <c r="DP93" s="52"/>
      <c r="DR93" s="52"/>
      <c r="DS93" s="52"/>
      <c r="DU93" s="57"/>
      <c r="DV93" s="57"/>
      <c r="DW93" s="86"/>
      <c r="DX93" s="52"/>
      <c r="DY93" s="52"/>
      <c r="DZ93" s="85"/>
      <c r="EA93" s="52"/>
      <c r="EB93" s="52"/>
      <c r="EC93" s="84"/>
      <c r="ED93" s="57"/>
      <c r="EE93" s="57"/>
      <c r="EF93" s="81"/>
      <c r="EG93" s="52"/>
      <c r="EH93" s="57"/>
      <c r="EI93" s="2"/>
      <c r="EJ93" s="52"/>
      <c r="EK93" s="57"/>
      <c r="EL93" s="74"/>
      <c r="EM93" s="52"/>
      <c r="EN93" s="52"/>
      <c r="EO93" s="70"/>
      <c r="EP93" s="52"/>
      <c r="EQ93" s="57"/>
      <c r="ER93" s="67"/>
      <c r="ES93" s="57"/>
      <c r="ET93" s="57"/>
      <c r="EU93" s="64"/>
      <c r="EV93" s="64"/>
      <c r="EW93" s="57"/>
      <c r="EX93" s="63"/>
      <c r="EY93" s="63"/>
      <c r="EZ93" s="52"/>
      <c r="FA93" s="62"/>
      <c r="FB93" s="62"/>
      <c r="FC93" s="52"/>
      <c r="FD93" s="167"/>
      <c r="FE93" s="167"/>
      <c r="FF93" s="52"/>
      <c r="FH93" s="52"/>
      <c r="FI93" s="52"/>
      <c r="FJ93" s="46"/>
      <c r="FN93" s="13"/>
      <c r="FO93" s="13"/>
      <c r="FP93" s="52"/>
      <c r="FQ93" s="42"/>
      <c r="FR93" s="42"/>
      <c r="FV93" s="33"/>
      <c r="FW93" s="14"/>
      <c r="FX93" s="14"/>
      <c r="FY93" s="17"/>
      <c r="GK93" s="121"/>
      <c r="GM93" s="3"/>
      <c r="GS93" s="3"/>
      <c r="GT93" s="3"/>
      <c r="GU93" s="3"/>
      <c r="GV93" s="3"/>
      <c r="GW93" s="3"/>
      <c r="GX93" s="3"/>
      <c r="GY93" s="3"/>
      <c r="GZ93" s="3"/>
    </row>
    <row r="94" spans="2:208" ht="14" customHeight="1">
      <c r="B94" s="8" t="s">
        <v>50</v>
      </c>
      <c r="C94" s="56"/>
      <c r="D94" s="56"/>
      <c r="E94" s="56"/>
      <c r="F94" s="56"/>
      <c r="G94" s="56"/>
      <c r="H94" s="56"/>
      <c r="I94" s="73"/>
      <c r="J94" s="56"/>
      <c r="K94" s="56"/>
      <c r="L94" s="56"/>
      <c r="M94" s="56"/>
      <c r="N94" s="56"/>
      <c r="O94" s="53"/>
      <c r="P94" s="56"/>
      <c r="Q94" s="56"/>
      <c r="R94" s="3">
        <f t="shared" si="171"/>
        <v>4717</v>
      </c>
      <c r="S94" s="172">
        <v>12</v>
      </c>
      <c r="T94" s="56"/>
      <c r="U94" s="3">
        <f>U91+V94</f>
        <v>4694</v>
      </c>
      <c r="V94" s="169">
        <v>11</v>
      </c>
      <c r="W94" s="56"/>
      <c r="X94" s="3">
        <f>X89+Y94</f>
        <v>4658</v>
      </c>
      <c r="Y94" s="167">
        <v>10</v>
      </c>
      <c r="Z94" s="56"/>
      <c r="AA94" s="3">
        <f>AA89+AB94</f>
        <v>4656</v>
      </c>
      <c r="AB94" s="168">
        <v>10</v>
      </c>
      <c r="AC94" s="3"/>
      <c r="AD94" s="3">
        <f>AD88+AE94</f>
        <v>4639</v>
      </c>
      <c r="AE94" s="166">
        <v>10</v>
      </c>
      <c r="AF94" s="3"/>
      <c r="AG94" s="3">
        <f>AG88+AH94</f>
        <v>4562</v>
      </c>
      <c r="AH94" s="165">
        <v>11</v>
      </c>
      <c r="AI94" s="56"/>
      <c r="AJ94" s="3">
        <f>AJ87+AK94</f>
        <v>4542</v>
      </c>
      <c r="AK94" s="164">
        <v>11</v>
      </c>
      <c r="AL94" s="56"/>
      <c r="AM94" s="3">
        <f>AM85+AN94</f>
        <v>4468</v>
      </c>
      <c r="AN94" s="33">
        <v>12</v>
      </c>
      <c r="AO94" s="56"/>
      <c r="AP94" s="3">
        <f>AP85+AQ94</f>
        <v>4403</v>
      </c>
      <c r="AQ94" s="161">
        <v>11</v>
      </c>
      <c r="AR94" s="56"/>
      <c r="AS94" s="3">
        <f>AS82+AT94</f>
        <v>4395</v>
      </c>
      <c r="AT94" s="160">
        <v>11</v>
      </c>
      <c r="AU94" s="56"/>
      <c r="AV94" s="3">
        <f>AV82+AW94</f>
        <v>4350</v>
      </c>
      <c r="AW94" s="159">
        <v>14</v>
      </c>
      <c r="AX94" s="56"/>
      <c r="AY94" s="3">
        <f>AY82+AZ94</f>
        <v>4266</v>
      </c>
      <c r="AZ94" s="150">
        <v>14</v>
      </c>
      <c r="BA94" s="56"/>
      <c r="BB94" s="3">
        <f>BB80+BC94</f>
        <v>4220</v>
      </c>
      <c r="BC94" s="149">
        <v>19</v>
      </c>
      <c r="BD94" s="56"/>
      <c r="BE94" s="56"/>
      <c r="BF94" s="147">
        <v>19</v>
      </c>
      <c r="BG94" s="56"/>
      <c r="BH94" s="56"/>
      <c r="BI94" s="146">
        <v>19</v>
      </c>
      <c r="BJ94" s="56"/>
      <c r="BK94" s="56"/>
      <c r="BL94" s="145">
        <v>20</v>
      </c>
      <c r="BM94" s="56"/>
      <c r="BN94" s="53"/>
      <c r="BO94" s="144">
        <v>18</v>
      </c>
      <c r="BP94" s="53"/>
      <c r="BQ94" s="79">
        <f>BQ73+BR94</f>
        <v>3871</v>
      </c>
      <c r="BR94" s="142">
        <v>20</v>
      </c>
      <c r="BS94" s="53"/>
      <c r="BT94" s="56"/>
      <c r="BU94" s="56"/>
      <c r="BV94" s="13"/>
      <c r="BW94" s="57">
        <f>BW72+BX94</f>
        <v>3743</v>
      </c>
      <c r="BX94" s="129">
        <v>23</v>
      </c>
      <c r="BY94" s="53"/>
      <c r="BZ94" s="57">
        <f>BZ71+CA94</f>
        <v>3698</v>
      </c>
      <c r="CA94" s="128">
        <v>18</v>
      </c>
      <c r="CB94" s="53"/>
      <c r="CC94" s="52">
        <f>CC68+CD94</f>
        <v>3674</v>
      </c>
      <c r="CD94" s="123">
        <v>15</v>
      </c>
      <c r="CE94" s="53"/>
      <c r="CF94" s="53"/>
      <c r="CG94" s="122">
        <v>14</v>
      </c>
      <c r="CH94" s="53"/>
      <c r="CI94" s="52">
        <f>CI67+CJ94</f>
        <v>3529</v>
      </c>
      <c r="CJ94" s="119">
        <v>15</v>
      </c>
      <c r="CK94" s="53"/>
      <c r="CL94" s="57">
        <f>CL66+CM94</f>
        <v>3460</v>
      </c>
      <c r="CM94" s="118">
        <v>13</v>
      </c>
      <c r="CN94" s="57"/>
      <c r="CO94" s="57">
        <f>CO65+CP94</f>
        <v>3313</v>
      </c>
      <c r="CP94" s="117">
        <v>13</v>
      </c>
      <c r="CQ94" s="53"/>
      <c r="CR94" s="57">
        <f>CR64+CS94</f>
        <v>3256</v>
      </c>
      <c r="CS94" s="116">
        <v>14</v>
      </c>
      <c r="CT94" s="53"/>
      <c r="CU94" s="52">
        <f>CU63+CV94</f>
        <v>3225</v>
      </c>
      <c r="CV94" s="115">
        <v>13</v>
      </c>
      <c r="CW94" s="53"/>
      <c r="CX94" s="57">
        <f>CX62+CY94</f>
        <v>3220</v>
      </c>
      <c r="CY94" s="114">
        <v>12</v>
      </c>
      <c r="CZ94" s="53"/>
      <c r="DA94" s="52">
        <f>DB94+DA61</f>
        <v>3175</v>
      </c>
      <c r="DB94" s="113">
        <v>13</v>
      </c>
      <c r="DC94" s="52"/>
      <c r="DD94" s="53"/>
      <c r="DE94" s="53">
        <v>5</v>
      </c>
      <c r="DF94" s="53"/>
      <c r="DG94" s="53"/>
      <c r="DH94" s="97">
        <v>5</v>
      </c>
      <c r="DI94" s="53"/>
      <c r="DJ94" s="53"/>
      <c r="DK94" s="96">
        <v>8</v>
      </c>
      <c r="DL94" s="53"/>
      <c r="DM94" s="53"/>
      <c r="DN94" s="95">
        <v>8</v>
      </c>
      <c r="DO94" s="52"/>
      <c r="DP94" s="53"/>
      <c r="DQ94" s="94">
        <v>10</v>
      </c>
      <c r="DR94" s="53"/>
      <c r="DS94" s="53"/>
      <c r="DT94" s="87">
        <v>10</v>
      </c>
      <c r="DU94" s="53"/>
      <c r="DV94" s="53"/>
      <c r="DW94" s="86">
        <v>10</v>
      </c>
      <c r="DX94" s="53"/>
      <c r="DY94" s="53"/>
      <c r="DZ94" s="85">
        <v>13</v>
      </c>
      <c r="EA94" s="53"/>
      <c r="EB94" s="53"/>
      <c r="EC94" s="84">
        <v>18</v>
      </c>
      <c r="ED94" s="53"/>
      <c r="EE94" s="53"/>
      <c r="EF94" s="81">
        <v>21</v>
      </c>
      <c r="EG94" s="53"/>
      <c r="EH94" s="53"/>
      <c r="EI94" s="83">
        <v>20</v>
      </c>
      <c r="EJ94" s="52"/>
      <c r="EK94" s="53"/>
      <c r="EL94" s="74">
        <v>15</v>
      </c>
      <c r="EM94" s="53"/>
      <c r="EN94" s="53"/>
      <c r="EO94" s="70">
        <v>18</v>
      </c>
      <c r="EP94" s="53"/>
      <c r="EQ94" s="67">
        <v>19</v>
      </c>
      <c r="ER94" s="53"/>
      <c r="ES94" s="53"/>
      <c r="ET94" s="64">
        <v>20</v>
      </c>
      <c r="EU94" s="64"/>
      <c r="EV94" s="56"/>
      <c r="EW94" s="63">
        <v>19</v>
      </c>
      <c r="EX94" s="63"/>
      <c r="EY94" s="53"/>
      <c r="EZ94" s="62">
        <v>19</v>
      </c>
      <c r="FA94" s="62"/>
      <c r="FB94" s="56"/>
      <c r="FC94" s="59">
        <v>17</v>
      </c>
      <c r="FD94" s="59"/>
      <c r="FE94" s="56"/>
      <c r="FF94" s="50">
        <v>18</v>
      </c>
      <c r="FG94" s="53"/>
      <c r="FH94" s="53"/>
      <c r="FI94" s="2">
        <v>18</v>
      </c>
      <c r="FJ94" s="2"/>
      <c r="FK94" s="46"/>
      <c r="FL94" s="46"/>
      <c r="FM94" s="43">
        <v>13</v>
      </c>
      <c r="FN94" s="43"/>
      <c r="FO94" s="43"/>
      <c r="FP94" s="42">
        <v>13</v>
      </c>
      <c r="FQ94" s="42"/>
      <c r="FR94" s="30">
        <v>13</v>
      </c>
      <c r="FS94" s="33"/>
      <c r="FT94" s="33"/>
      <c r="FU94" s="33"/>
      <c r="FV94" s="14">
        <v>13</v>
      </c>
      <c r="FW94" s="17"/>
      <c r="FX94" s="17"/>
      <c r="FY94" s="2">
        <v>12</v>
      </c>
      <c r="GB94" s="5">
        <v>24</v>
      </c>
      <c r="GC94" s="5"/>
      <c r="GM94" s="3"/>
    </row>
    <row r="95" spans="2:208">
      <c r="B95" s="73" t="s">
        <v>48</v>
      </c>
      <c r="C95" s="73"/>
      <c r="D95" s="73"/>
      <c r="E95" s="73"/>
      <c r="F95" s="73"/>
      <c r="G95" s="73"/>
      <c r="H95" s="73"/>
      <c r="I95" s="9"/>
      <c r="J95" s="73"/>
      <c r="K95" s="73"/>
      <c r="L95" s="73"/>
      <c r="M95" s="73"/>
      <c r="N95" s="73"/>
      <c r="O95" s="75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73"/>
      <c r="BM95" s="73"/>
      <c r="BN95" s="75"/>
      <c r="BO95" s="73"/>
      <c r="BP95" s="75"/>
      <c r="BQ95" s="75"/>
      <c r="BR95" s="75"/>
      <c r="BS95" s="75"/>
      <c r="BT95" s="73"/>
      <c r="BU95" s="73"/>
      <c r="BV95" s="58"/>
      <c r="BW95" s="75"/>
      <c r="BX95" s="73"/>
      <c r="BY95" s="75"/>
      <c r="BZ95" s="75"/>
      <c r="CA95" s="75"/>
      <c r="CB95" s="75"/>
      <c r="CC95" s="75"/>
      <c r="CD95" s="75"/>
      <c r="CE95" s="75"/>
      <c r="CF95" s="75"/>
      <c r="CG95" s="73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3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3"/>
      <c r="DU95" s="75"/>
      <c r="DV95" s="75"/>
      <c r="DW95" s="73"/>
      <c r="DX95" s="75"/>
      <c r="DY95" s="75"/>
      <c r="DZ95" s="73"/>
      <c r="EA95" s="75"/>
      <c r="EB95" s="75"/>
      <c r="EC95" s="75"/>
      <c r="ED95" s="75"/>
      <c r="EE95" s="75"/>
      <c r="EF95" s="73"/>
      <c r="EG95" s="75"/>
      <c r="EH95" s="75"/>
      <c r="EI95" s="73"/>
      <c r="EJ95" s="75"/>
      <c r="EK95" s="75"/>
      <c r="EL95" s="73"/>
      <c r="EM95" s="75"/>
      <c r="EN95" s="26">
        <f>SUM(EO3:EO45)+EO94</f>
        <v>1937</v>
      </c>
      <c r="EO95" s="26"/>
      <c r="EP95" s="26"/>
      <c r="EQ95" s="26">
        <f>SUM(ER3:ER45)+ER94</f>
        <v>1746</v>
      </c>
      <c r="ER95" s="26"/>
      <c r="ES95" s="26"/>
      <c r="ET95" s="26">
        <f>SUM(EU3:EU45)+EU94</f>
        <v>1560</v>
      </c>
      <c r="EU95" s="26"/>
      <c r="EV95" s="26"/>
      <c r="EW95" s="26">
        <f>SUM(EX3:EX45)+EX94</f>
        <v>1521</v>
      </c>
      <c r="EX95" s="26"/>
      <c r="EY95" s="26"/>
      <c r="EZ95" s="26">
        <f>SUM(FA3:FA45)+FA94</f>
        <v>1492</v>
      </c>
      <c r="FA95" s="26"/>
      <c r="FB95" s="26"/>
      <c r="FC95" s="26">
        <f>SUM(FD3:FD45)+FD94</f>
        <v>1383</v>
      </c>
      <c r="FD95" s="26"/>
      <c r="FE95" s="26"/>
      <c r="FF95" s="26">
        <f>SUM(FG3:FG45)+FG94</f>
        <v>1315</v>
      </c>
      <c r="FG95" s="26"/>
      <c r="FH95" s="26"/>
      <c r="FI95" s="26">
        <f>SUM(FJ3:FJ45)+FJ94</f>
        <v>1185</v>
      </c>
      <c r="FJ95" s="26"/>
      <c r="FK95" s="26"/>
      <c r="FL95" s="26"/>
      <c r="FM95" s="26"/>
      <c r="FN95" s="26">
        <f>SUM(FP3:FP45)+FP94</f>
        <v>919</v>
      </c>
      <c r="FO95" s="26"/>
      <c r="FP95" s="26"/>
      <c r="FQ95" s="26"/>
      <c r="FR95" s="26">
        <f>SUM(FS3:FS45)+FS94</f>
        <v>886</v>
      </c>
      <c r="FS95" s="26">
        <f>SUM(FV3:FV45)+FV94</f>
        <v>887</v>
      </c>
      <c r="FT95" s="26"/>
      <c r="FU95" s="26"/>
      <c r="FV95" s="26"/>
      <c r="FW95" s="26">
        <f>SUM(FY3:FY45)+FY94</f>
        <v>869</v>
      </c>
      <c r="FX95" s="26"/>
      <c r="FY95" s="26"/>
      <c r="FZ95" s="26">
        <f>SUM(GB3:GB45)+GB94</f>
        <v>805</v>
      </c>
      <c r="GA95" s="26"/>
      <c r="GB95" s="26"/>
      <c r="GC95" s="26"/>
      <c r="GD95" s="26">
        <f>SUM(GE3:GE45)+GE94</f>
        <v>663</v>
      </c>
      <c r="GE95" s="26"/>
      <c r="GF95" s="26"/>
    </row>
    <row r="96" spans="2:208">
      <c r="B96" s="9"/>
      <c r="C96" s="9"/>
      <c r="D96" s="9"/>
      <c r="E96" s="9"/>
      <c r="F96" s="9"/>
      <c r="G96" s="9"/>
      <c r="H96" s="9"/>
      <c r="I96" s="10"/>
      <c r="J96" s="9"/>
      <c r="K96" s="9"/>
      <c r="L96" s="9"/>
      <c r="M96" s="9"/>
      <c r="N96" s="9"/>
      <c r="O96" s="65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65"/>
      <c r="BO96" s="9"/>
      <c r="BP96" s="65"/>
      <c r="BQ96" s="65"/>
      <c r="BR96" s="65"/>
      <c r="BS96" s="65"/>
      <c r="BT96" s="9"/>
      <c r="BU96" s="9"/>
      <c r="BW96" s="65"/>
      <c r="BX96" s="9"/>
      <c r="BY96" s="65"/>
      <c r="BZ96" s="65"/>
      <c r="CA96" s="65"/>
      <c r="CB96" s="65"/>
      <c r="CC96" s="65"/>
      <c r="CD96" s="65"/>
      <c r="CE96" s="65"/>
      <c r="CF96" s="65"/>
      <c r="CG96" s="9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9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9"/>
      <c r="DU96" s="65"/>
      <c r="DV96" s="65"/>
      <c r="DW96" s="9"/>
      <c r="DX96" s="65"/>
      <c r="DY96" s="65"/>
      <c r="DZ96" s="9"/>
      <c r="EA96" s="65"/>
      <c r="EB96" s="65"/>
      <c r="EC96" s="65"/>
      <c r="ED96" s="65"/>
      <c r="EE96" s="65"/>
      <c r="EF96" s="9"/>
      <c r="EG96" s="65"/>
      <c r="EH96" s="65"/>
      <c r="EI96" s="9"/>
      <c r="EJ96" s="65"/>
      <c r="EK96" s="65"/>
      <c r="EL96" s="9"/>
      <c r="EM96" s="65"/>
      <c r="EN96" s="65"/>
      <c r="EO96" s="26"/>
      <c r="EP96" s="68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9"/>
      <c r="FL96" s="9"/>
      <c r="FM96" s="9"/>
      <c r="FN96" s="9"/>
      <c r="FO96" s="9"/>
      <c r="FP96" s="26"/>
      <c r="FQ96" s="20"/>
      <c r="FR96" s="3"/>
      <c r="FS96" s="18"/>
      <c r="FT96" s="18"/>
      <c r="FU96" s="18"/>
      <c r="FV96" s="3"/>
      <c r="FW96" s="3"/>
      <c r="FX96" s="3"/>
      <c r="FY96" s="3"/>
      <c r="FZ96" s="3"/>
      <c r="GA96" s="3"/>
    </row>
    <row r="97" spans="1:19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66"/>
      <c r="BO97" s="10"/>
      <c r="BP97" s="66"/>
      <c r="BQ97" s="66"/>
      <c r="BR97" s="66"/>
      <c r="BS97" s="66"/>
      <c r="BT97" s="10"/>
      <c r="BU97" s="10"/>
      <c r="BV97" s="155"/>
      <c r="BW97" s="66"/>
      <c r="BX97" s="10"/>
      <c r="BY97" s="66"/>
      <c r="BZ97" s="66"/>
      <c r="CA97" s="66"/>
      <c r="CB97" s="66"/>
      <c r="CC97" s="66"/>
      <c r="CD97" s="66"/>
      <c r="CE97" s="66"/>
      <c r="CF97" s="66"/>
      <c r="CG97" s="10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10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10"/>
      <c r="DU97" s="66"/>
      <c r="DV97" s="66"/>
      <c r="DW97" s="10"/>
      <c r="DX97" s="66"/>
      <c r="DY97" s="66"/>
      <c r="DZ97" s="10"/>
      <c r="EA97" s="66"/>
      <c r="EB97" s="66"/>
      <c r="EC97" s="66"/>
      <c r="ED97" s="66"/>
      <c r="EE97" s="66"/>
      <c r="EF97" s="10"/>
      <c r="EG97" s="66"/>
      <c r="EH97" s="66"/>
      <c r="EI97" s="10"/>
      <c r="EJ97" s="66"/>
      <c r="EK97" s="66"/>
      <c r="EL97" s="10"/>
      <c r="EM97" s="66"/>
      <c r="EN97" s="66"/>
      <c r="EO97" s="66"/>
      <c r="EP97" s="10"/>
      <c r="EQ97" s="66">
        <f>SUM(ES40:ES42)/SUM(ER40:ER42)</f>
        <v>0.53846153846153844</v>
      </c>
      <c r="ER97" s="66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9"/>
      <c r="FS97" s="19"/>
      <c r="FT97" s="19"/>
      <c r="FU97" s="19"/>
      <c r="FV97" s="15"/>
      <c r="FW97" s="3"/>
      <c r="FX97" s="3"/>
      <c r="FY97"/>
    </row>
    <row r="98" spans="1:19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66"/>
      <c r="BO98" s="10"/>
      <c r="BP98" s="66"/>
      <c r="BQ98" s="66"/>
      <c r="BR98" s="66"/>
      <c r="BS98" s="66"/>
      <c r="BT98" s="10"/>
      <c r="BU98" s="10"/>
      <c r="BV98" s="155"/>
      <c r="BW98" s="66"/>
      <c r="BX98" s="10"/>
      <c r="BY98" s="66"/>
      <c r="BZ98" s="66"/>
      <c r="CA98" s="66"/>
      <c r="CB98" s="66"/>
      <c r="CC98" s="66"/>
      <c r="CD98" s="66"/>
      <c r="CE98" s="66"/>
      <c r="CF98" s="66"/>
      <c r="CG98" s="10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10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66"/>
      <c r="DT98" s="10"/>
      <c r="DU98" s="66"/>
      <c r="DV98" s="66"/>
      <c r="DW98" s="10"/>
      <c r="DX98" s="66"/>
      <c r="DY98" s="66"/>
      <c r="DZ98" s="10"/>
      <c r="EA98" s="66"/>
      <c r="EB98" s="66"/>
      <c r="EC98" s="66"/>
      <c r="ED98" s="66"/>
      <c r="EE98" s="66"/>
      <c r="EF98" s="10"/>
      <c r="EG98" s="66"/>
      <c r="EH98" s="66"/>
      <c r="EI98" s="10"/>
      <c r="EJ98" s="66"/>
      <c r="EK98" s="66"/>
      <c r="EL98" s="10"/>
      <c r="EM98" s="66"/>
      <c r="EN98" s="66"/>
      <c r="EO98" s="10"/>
      <c r="EP98" s="66"/>
      <c r="EQ98" s="66"/>
      <c r="ER98" s="10"/>
      <c r="ES98" s="66"/>
      <c r="ET98" s="66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9"/>
      <c r="FW98" s="19"/>
      <c r="FX98" s="19"/>
      <c r="FY98" s="19"/>
      <c r="FZ98" s="3"/>
      <c r="GA98" s="3"/>
    </row>
    <row r="99" spans="1:193">
      <c r="B99" s="10"/>
      <c r="C99" s="10"/>
      <c r="D99" s="10"/>
      <c r="E99" s="10"/>
      <c r="F99" s="10"/>
      <c r="G99" s="10"/>
      <c r="H99" s="10"/>
      <c r="I9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66"/>
      <c r="BO99" s="10"/>
      <c r="BP99" s="66"/>
      <c r="BQ99" s="66"/>
      <c r="BR99" s="66"/>
      <c r="BS99" s="66"/>
      <c r="BT99" s="10"/>
      <c r="BU99" s="10"/>
      <c r="BV99" s="155"/>
      <c r="BW99" s="10"/>
      <c r="BX99" s="10"/>
      <c r="BY99" s="10"/>
      <c r="BZ99" s="10"/>
      <c r="CA99" s="10"/>
      <c r="CB99" s="19"/>
      <c r="CC99" s="21"/>
      <c r="CD99" s="15"/>
      <c r="CE99" s="3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 s="7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GK99"/>
    </row>
    <row r="100" spans="1:193">
      <c r="A100" s="7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 s="79"/>
      <c r="BO100"/>
      <c r="BP100" s="79"/>
      <c r="BQ100" s="79"/>
      <c r="BR100" s="79"/>
      <c r="BS100" s="79"/>
      <c r="BT100"/>
      <c r="BU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 s="79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GK100"/>
    </row>
    <row r="101" spans="1:193">
      <c r="B101"/>
      <c r="C101"/>
      <c r="D101"/>
      <c r="E101"/>
      <c r="F101"/>
      <c r="G101"/>
      <c r="H101"/>
      <c r="I101" s="99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 s="79"/>
      <c r="BO101"/>
      <c r="BP101" s="79"/>
      <c r="BQ101" s="79"/>
      <c r="BR101" s="79"/>
      <c r="BS101" s="79"/>
      <c r="BT101"/>
      <c r="BU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 s="79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GK101"/>
    </row>
    <row r="102" spans="1:193">
      <c r="B102"/>
      <c r="C10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143"/>
      <c r="BO102" s="98"/>
      <c r="BP102" s="143"/>
      <c r="BQ102" s="143"/>
      <c r="BR102" s="143"/>
      <c r="BS102" s="143"/>
      <c r="BT102" s="98"/>
      <c r="BU102" s="98"/>
      <c r="BV102" s="156"/>
      <c r="BW102" s="98"/>
      <c r="BX102" s="98"/>
      <c r="BY102" s="100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 s="79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GK102"/>
    </row>
    <row r="103" spans="1:193">
      <c r="B103"/>
      <c r="C103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143"/>
      <c r="BO103" s="98"/>
      <c r="BP103" s="143"/>
      <c r="BQ103" s="143"/>
      <c r="BR103" s="143"/>
      <c r="BS103" s="143"/>
      <c r="BT103" s="98"/>
      <c r="BU103" s="98"/>
      <c r="BV103" s="156"/>
      <c r="BW103" s="98"/>
      <c r="BX103" s="98"/>
      <c r="BY103" s="100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 s="79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GK103"/>
    </row>
    <row r="104" spans="1:193">
      <c r="B104"/>
      <c r="C104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143"/>
      <c r="BO104" s="98"/>
      <c r="BP104" s="143"/>
      <c r="BQ104" s="143"/>
      <c r="BR104" s="143"/>
      <c r="BS104" s="143"/>
      <c r="BT104" s="98"/>
      <c r="BU104" s="98"/>
      <c r="BV104" s="156"/>
      <c r="BW104" s="98"/>
      <c r="BX104" s="98"/>
      <c r="BY104" s="100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 s="79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GK104"/>
    </row>
    <row r="105" spans="1:193">
      <c r="B105"/>
      <c r="C105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143"/>
      <c r="BO105" s="98"/>
      <c r="BP105" s="143"/>
      <c r="BQ105" s="143"/>
      <c r="BR105" s="143"/>
      <c r="BS105" s="143"/>
      <c r="BT105" s="98"/>
      <c r="BU105" s="98"/>
      <c r="BV105" s="156"/>
      <c r="BW105" s="98"/>
      <c r="BX105" s="98"/>
      <c r="BY105" s="100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 s="79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GK105"/>
    </row>
    <row r="106" spans="1:193">
      <c r="B106"/>
      <c r="C106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143"/>
      <c r="BO106" s="98"/>
      <c r="BP106" s="143"/>
      <c r="BQ106" s="143"/>
      <c r="BR106" s="143"/>
      <c r="BS106" s="143"/>
      <c r="BT106" s="98"/>
      <c r="BU106" s="98"/>
      <c r="BV106" s="156"/>
      <c r="BW106" s="98"/>
      <c r="BX106" s="98"/>
      <c r="BY106" s="100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 s="79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GK106"/>
    </row>
    <row r="107" spans="1:193">
      <c r="B107"/>
      <c r="C107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143"/>
      <c r="BO107" s="98"/>
      <c r="BP107" s="143"/>
      <c r="BQ107" s="143"/>
      <c r="BR107" s="143"/>
      <c r="BS107" s="143"/>
      <c r="BT107" s="98"/>
      <c r="BU107" s="98"/>
      <c r="BV107" s="156"/>
      <c r="BW107" s="98"/>
      <c r="BX107" s="98"/>
      <c r="BY107" s="100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 s="79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GK107"/>
    </row>
    <row r="108" spans="1:193">
      <c r="B108"/>
      <c r="C108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143"/>
      <c r="BO108" s="98"/>
      <c r="BP108" s="143"/>
      <c r="BQ108" s="143"/>
      <c r="BR108" s="143"/>
      <c r="BS108" s="143"/>
      <c r="BT108" s="98"/>
      <c r="BU108" s="98"/>
      <c r="BV108" s="156"/>
      <c r="BW108" s="98"/>
      <c r="BX108" s="98"/>
      <c r="BY108" s="100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 s="79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GK108"/>
    </row>
    <row r="109" spans="1:193">
      <c r="B109"/>
      <c r="C10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143"/>
      <c r="BO109" s="98"/>
      <c r="BP109" s="143"/>
      <c r="BQ109" s="143"/>
      <c r="BR109" s="143"/>
      <c r="BS109" s="143"/>
      <c r="BT109" s="98"/>
      <c r="BU109" s="98"/>
      <c r="BV109" s="156"/>
      <c r="BW109" s="98"/>
      <c r="BX109" s="98"/>
      <c r="BY109" s="100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 s="7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GK109"/>
    </row>
    <row r="110" spans="1:193">
      <c r="B110"/>
      <c r="C110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143"/>
      <c r="BO110" s="98"/>
      <c r="BP110" s="143"/>
      <c r="BQ110" s="143"/>
      <c r="BR110" s="143"/>
      <c r="BS110" s="143"/>
      <c r="BT110" s="98"/>
      <c r="BU110" s="98"/>
      <c r="BV110" s="156"/>
      <c r="BW110" s="98"/>
      <c r="BX110" s="98"/>
      <c r="BY110" s="10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 s="79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GK110"/>
    </row>
    <row r="111" spans="1:193">
      <c r="B111"/>
      <c r="C111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143"/>
      <c r="BO111" s="98"/>
      <c r="BP111" s="143"/>
      <c r="BQ111" s="143"/>
      <c r="BR111" s="143"/>
      <c r="BS111" s="143"/>
      <c r="BT111" s="98"/>
      <c r="BU111" s="98"/>
      <c r="BV111" s="156"/>
      <c r="BW111" s="98"/>
      <c r="BX111" s="98"/>
      <c r="BY111" s="100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 s="79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GK111"/>
    </row>
    <row r="112" spans="1:193">
      <c r="B112"/>
      <c r="C112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143"/>
      <c r="BO112" s="98"/>
      <c r="BP112" s="143"/>
      <c r="BQ112" s="143"/>
      <c r="BR112" s="143"/>
      <c r="BS112" s="143"/>
      <c r="BT112" s="98"/>
      <c r="BU112" s="98"/>
      <c r="BV112" s="156"/>
      <c r="BW112" s="98"/>
      <c r="BX112" s="98"/>
      <c r="BY112" s="100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 s="79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GK112"/>
    </row>
    <row r="113" spans="2:193">
      <c r="B113"/>
      <c r="C113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143"/>
      <c r="BO113" s="98"/>
      <c r="BP113" s="143"/>
      <c r="BQ113" s="143"/>
      <c r="BR113" s="143"/>
      <c r="BS113" s="143"/>
      <c r="BT113" s="98"/>
      <c r="BU113" s="98"/>
      <c r="BV113" s="156"/>
      <c r="BW113" s="98"/>
      <c r="BX113" s="98"/>
      <c r="BY113" s="100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 s="79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GK113"/>
    </row>
    <row r="114" spans="2:193">
      <c r="B114"/>
      <c r="C114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143"/>
      <c r="BO114" s="98"/>
      <c r="BP114" s="143"/>
      <c r="BQ114" s="143"/>
      <c r="BR114" s="143"/>
      <c r="BS114" s="143"/>
      <c r="BT114" s="98"/>
      <c r="BU114" s="98"/>
      <c r="BV114" s="156"/>
      <c r="BW114" s="98"/>
      <c r="BX114" s="98"/>
      <c r="BY114" s="100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 s="79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GK114"/>
    </row>
    <row r="115" spans="2:193">
      <c r="B115"/>
      <c r="C115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143"/>
      <c r="BO115" s="98"/>
      <c r="BP115" s="143"/>
      <c r="BQ115" s="143"/>
      <c r="BR115" s="143"/>
      <c r="BS115" s="143"/>
      <c r="BT115" s="98"/>
      <c r="BU115" s="98"/>
      <c r="BV115" s="156"/>
      <c r="BW115" s="98"/>
      <c r="BX115" s="98"/>
      <c r="BY115" s="100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 s="79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GK115"/>
    </row>
    <row r="116" spans="2:193">
      <c r="B116"/>
      <c r="C116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143"/>
      <c r="BO116" s="98"/>
      <c r="BP116" s="143"/>
      <c r="BQ116" s="143"/>
      <c r="BR116" s="143"/>
      <c r="BS116" s="143"/>
      <c r="BT116" s="98"/>
      <c r="BU116" s="98"/>
      <c r="BV116" s="156"/>
      <c r="BW116" s="98"/>
      <c r="BX116" s="98"/>
      <c r="BY116" s="100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 s="79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GK116"/>
    </row>
    <row r="117" spans="2:193">
      <c r="B117"/>
      <c r="C11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143"/>
      <c r="BO117" s="98"/>
      <c r="BP117" s="143"/>
      <c r="BQ117" s="143"/>
      <c r="BR117" s="143"/>
      <c r="BS117" s="143"/>
      <c r="BT117" s="98"/>
      <c r="BU117" s="98"/>
      <c r="BV117" s="156"/>
      <c r="BW117" s="98"/>
      <c r="BX117" s="98"/>
      <c r="BY117" s="100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 s="79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GK117"/>
    </row>
    <row r="118" spans="2:193">
      <c r="B118"/>
      <c r="C118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143"/>
      <c r="BO118" s="98"/>
      <c r="BP118" s="143"/>
      <c r="BQ118" s="143"/>
      <c r="BR118" s="143"/>
      <c r="BS118" s="143"/>
      <c r="BT118" s="98"/>
      <c r="BU118" s="98"/>
      <c r="BV118" s="156"/>
      <c r="BW118" s="98"/>
      <c r="BX118" s="98"/>
      <c r="BY118" s="100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 s="79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GK118"/>
    </row>
    <row r="119" spans="2:193">
      <c r="B119"/>
      <c r="C11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143"/>
      <c r="BO119" s="98"/>
      <c r="BP119" s="143"/>
      <c r="BQ119" s="143"/>
      <c r="BR119" s="143"/>
      <c r="BS119" s="143"/>
      <c r="BT119" s="98"/>
      <c r="BU119" s="98"/>
      <c r="BV119" s="156"/>
      <c r="BW119" s="98"/>
      <c r="BX119" s="98"/>
      <c r="BY119" s="100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 s="7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GK119"/>
    </row>
    <row r="120" spans="2:193">
      <c r="B120"/>
      <c r="C120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143"/>
      <c r="BO120" s="98"/>
      <c r="BP120" s="143"/>
      <c r="BQ120" s="143"/>
      <c r="BR120" s="143"/>
      <c r="BS120" s="143"/>
      <c r="BT120" s="98"/>
      <c r="BU120" s="98"/>
      <c r="BV120" s="156"/>
      <c r="BW120" s="98"/>
      <c r="BX120" s="98"/>
      <c r="BY120" s="10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 s="79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GK120"/>
    </row>
    <row r="121" spans="2:193">
      <c r="B121"/>
      <c r="C121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143"/>
      <c r="BO121" s="98"/>
      <c r="BP121" s="143"/>
      <c r="BQ121" s="143"/>
      <c r="BR121" s="143"/>
      <c r="BS121" s="143"/>
      <c r="BT121" s="98"/>
      <c r="BU121" s="98"/>
      <c r="BV121" s="156"/>
      <c r="BW121" s="98"/>
      <c r="BX121" s="98"/>
      <c r="BY121" s="100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 s="79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GK121"/>
    </row>
    <row r="122" spans="2:193">
      <c r="B122"/>
      <c r="C12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143"/>
      <c r="BO122" s="98"/>
      <c r="BP122" s="143"/>
      <c r="BQ122" s="143"/>
      <c r="BR122" s="143"/>
      <c r="BS122" s="143"/>
      <c r="BT122" s="98"/>
      <c r="BU122" s="98"/>
      <c r="BV122" s="156"/>
      <c r="BW122" s="98"/>
      <c r="BX122" s="98"/>
      <c r="BY122" s="100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 s="79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GK122"/>
    </row>
    <row r="123" spans="2:193">
      <c r="B123"/>
      <c r="C123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143"/>
      <c r="BO123" s="98"/>
      <c r="BP123" s="143"/>
      <c r="BQ123" s="143"/>
      <c r="BR123" s="143"/>
      <c r="BS123" s="143"/>
      <c r="BT123" s="98"/>
      <c r="BU123" s="98"/>
      <c r="BV123" s="156"/>
      <c r="BW123" s="98"/>
      <c r="BX123" s="98"/>
      <c r="BY123" s="100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 s="79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GK123"/>
    </row>
    <row r="124" spans="2:193">
      <c r="B124"/>
      <c r="C124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143"/>
      <c r="BO124" s="98"/>
      <c r="BP124" s="143"/>
      <c r="BQ124" s="143"/>
      <c r="BR124" s="143"/>
      <c r="BS124" s="143"/>
      <c r="BT124" s="98"/>
      <c r="BU124" s="98"/>
      <c r="BV124" s="156"/>
      <c r="BW124" s="98"/>
      <c r="BX124" s="98"/>
      <c r="BY124" s="100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 s="79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GK124"/>
    </row>
    <row r="125" spans="2:193">
      <c r="B125"/>
      <c r="C125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143"/>
      <c r="BO125" s="98"/>
      <c r="BP125" s="143"/>
      <c r="BQ125" s="143"/>
      <c r="BR125" s="143"/>
      <c r="BS125" s="143"/>
      <c r="BT125" s="98"/>
      <c r="BU125" s="98"/>
      <c r="BV125" s="156"/>
      <c r="BW125" s="98"/>
      <c r="BX125" s="98"/>
      <c r="BY125" s="100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 s="79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GK125"/>
    </row>
    <row r="126" spans="2:193">
      <c r="B126"/>
      <c r="C126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143"/>
      <c r="BO126" s="98"/>
      <c r="BP126" s="143"/>
      <c r="BQ126" s="143"/>
      <c r="BR126" s="143"/>
      <c r="BS126" s="143"/>
      <c r="BT126" s="98"/>
      <c r="BU126" s="98"/>
      <c r="BV126" s="156"/>
      <c r="BW126" s="98"/>
      <c r="BX126" s="98"/>
      <c r="BY126" s="100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 s="79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GK126"/>
    </row>
    <row r="127" spans="2:193">
      <c r="B127"/>
      <c r="C127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143"/>
      <c r="BO127" s="98"/>
      <c r="BP127" s="143"/>
      <c r="BQ127" s="143"/>
      <c r="BR127" s="143"/>
      <c r="BS127" s="143"/>
      <c r="BT127" s="98"/>
      <c r="BU127" s="98"/>
      <c r="BV127" s="156"/>
      <c r="BW127" s="98"/>
      <c r="BX127" s="98"/>
      <c r="BY127" s="100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 s="79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GK127"/>
    </row>
    <row r="128" spans="2:193">
      <c r="B128"/>
      <c r="C128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8"/>
      <c r="BK128" s="98"/>
      <c r="BL128" s="98"/>
      <c r="BM128" s="98"/>
      <c r="BN128" s="143"/>
      <c r="BO128" s="98"/>
      <c r="BP128" s="143"/>
      <c r="BQ128" s="143"/>
      <c r="BR128" s="143"/>
      <c r="BS128" s="143"/>
      <c r="BT128" s="98"/>
      <c r="BU128" s="98"/>
      <c r="BV128" s="156"/>
      <c r="BW128" s="98"/>
      <c r="BX128" s="98"/>
      <c r="BY128" s="100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 s="79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GK128"/>
    </row>
    <row r="129" spans="1:193">
      <c r="B129"/>
      <c r="C12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143"/>
      <c r="BO129" s="98"/>
      <c r="BP129" s="143"/>
      <c r="BQ129" s="143"/>
      <c r="BR129" s="143"/>
      <c r="BS129" s="143"/>
      <c r="BT129" s="98"/>
      <c r="BU129" s="98"/>
      <c r="BV129" s="156"/>
      <c r="BW129" s="98"/>
      <c r="BX129" s="98"/>
      <c r="BY129" s="100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 s="7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GK129"/>
    </row>
    <row r="130" spans="1:193">
      <c r="B130"/>
      <c r="C130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143"/>
      <c r="BO130" s="98"/>
      <c r="BP130" s="143"/>
      <c r="BQ130" s="143"/>
      <c r="BR130" s="143"/>
      <c r="BS130" s="143"/>
      <c r="BT130" s="98"/>
      <c r="BU130" s="98"/>
      <c r="BV130" s="156"/>
      <c r="BW130" s="98"/>
      <c r="BX130" s="98"/>
      <c r="BY130" s="10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 s="79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GK130"/>
    </row>
    <row r="131" spans="1:193">
      <c r="B131"/>
      <c r="C131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143"/>
      <c r="BO131" s="98"/>
      <c r="BP131" s="143"/>
      <c r="BQ131" s="143"/>
      <c r="BR131" s="143"/>
      <c r="BS131" s="143"/>
      <c r="BT131" s="98"/>
      <c r="BU131" s="98"/>
      <c r="BV131" s="156"/>
      <c r="BW131" s="98"/>
      <c r="BX131" s="98"/>
      <c r="BY131" s="100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 s="79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GK131"/>
    </row>
    <row r="132" spans="1:193">
      <c r="B132"/>
      <c r="C132"/>
      <c r="D132" s="99"/>
      <c r="E132" s="99"/>
      <c r="F132" s="99"/>
      <c r="G132" s="99"/>
      <c r="H132" s="99"/>
      <c r="I132" s="31"/>
      <c r="J132" s="99"/>
      <c r="K132" s="99"/>
      <c r="L132" s="99"/>
      <c r="M132" s="99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143"/>
      <c r="BO132" s="98"/>
      <c r="BP132" s="143"/>
      <c r="BQ132" s="143"/>
      <c r="BR132" s="143"/>
      <c r="BS132" s="143"/>
      <c r="BT132" s="98"/>
      <c r="BU132" s="98"/>
      <c r="BV132" s="156"/>
      <c r="BW132" s="98"/>
      <c r="BX132" s="98"/>
      <c r="BY132" s="100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 s="79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GK132"/>
    </row>
    <row r="133" spans="1:193">
      <c r="B133" s="31"/>
      <c r="C133" s="31"/>
      <c r="D133" s="31"/>
      <c r="E133" s="31"/>
      <c r="F133" s="31"/>
      <c r="G133" s="31"/>
      <c r="H133" s="31"/>
      <c r="J133" s="31"/>
      <c r="K133" s="31"/>
      <c r="L133" s="31"/>
      <c r="M133" s="31"/>
      <c r="N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O133" s="31"/>
      <c r="BT133" s="31"/>
      <c r="BU133" s="31"/>
      <c r="BV133" s="31"/>
      <c r="BX133" s="31"/>
      <c r="CG133" s="31"/>
      <c r="CS133" s="31"/>
      <c r="CV133" s="99"/>
      <c r="CW133" s="98"/>
      <c r="CX133" s="98"/>
      <c r="CY133" s="98"/>
      <c r="CZ133" s="98"/>
      <c r="DA133" s="98"/>
      <c r="DB133" s="98"/>
      <c r="DC133" s="100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 s="79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GK133"/>
    </row>
    <row r="134" spans="1:193">
      <c r="CV134" s="99"/>
      <c r="CW134" s="98"/>
      <c r="CX134" s="98"/>
      <c r="CY134" s="98"/>
      <c r="CZ134" s="98"/>
      <c r="DA134" s="98"/>
      <c r="DB134" s="98"/>
      <c r="DC134" s="100"/>
      <c r="DD134"/>
      <c r="DE134" s="34"/>
      <c r="DF134" s="6"/>
      <c r="DG134"/>
      <c r="DH134"/>
      <c r="DI134"/>
      <c r="DJ134"/>
      <c r="DK134" s="34"/>
      <c r="DL134" s="6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 s="79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GK134"/>
    </row>
    <row r="135" spans="1:193">
      <c r="CV135" s="99"/>
      <c r="CW135" s="98"/>
      <c r="CX135" s="98"/>
      <c r="CY135" s="98"/>
      <c r="CZ135" s="98"/>
      <c r="DA135" s="98"/>
      <c r="DB135" s="98"/>
      <c r="DC135" s="100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U135" s="6"/>
      <c r="DV135" s="6"/>
      <c r="DX135" s="15"/>
      <c r="DY135" s="15"/>
      <c r="DZ135" s="1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 s="79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GK135"/>
    </row>
    <row r="136" spans="1:193">
      <c r="I136"/>
      <c r="CV136" s="99"/>
      <c r="CW136" s="98"/>
      <c r="CX136" s="98"/>
      <c r="CY136" s="98"/>
      <c r="CZ136" s="98"/>
      <c r="DA136" s="98"/>
      <c r="DB136" s="98"/>
      <c r="DC136" s="100"/>
      <c r="DD136" s="6"/>
      <c r="DE136" s="6"/>
      <c r="DF136" s="20"/>
      <c r="DG136" s="6"/>
      <c r="DH136" s="15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 s="79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GK136"/>
    </row>
    <row r="137" spans="1:193">
      <c r="A137" s="6"/>
      <c r="B137" s="6">
        <v>2018</v>
      </c>
      <c r="C137" s="15">
        <v>2019</v>
      </c>
      <c r="D137">
        <v>2020</v>
      </c>
      <c r="E137"/>
      <c r="F137"/>
      <c r="G137"/>
      <c r="H137"/>
      <c r="I137" s="20"/>
      <c r="J137"/>
      <c r="K137"/>
      <c r="L137"/>
      <c r="M137"/>
      <c r="N137"/>
      <c r="O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 s="99"/>
      <c r="CW137" s="98"/>
      <c r="CX137" s="98"/>
      <c r="CY137" s="98"/>
      <c r="CZ137" s="98"/>
      <c r="DA137" s="98"/>
      <c r="DB137" s="98"/>
      <c r="DC137" s="100"/>
      <c r="DD137"/>
      <c r="DE137"/>
      <c r="DF137"/>
      <c r="DG137"/>
      <c r="DH137"/>
      <c r="DI137"/>
      <c r="DJ137"/>
      <c r="DK137"/>
      <c r="DL137"/>
      <c r="DM137"/>
      <c r="DN137"/>
      <c r="DO137"/>
      <c r="DP137" s="79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GK137"/>
    </row>
    <row r="138" spans="1:193">
      <c r="B138" s="35">
        <v>43891</v>
      </c>
      <c r="C138" s="27">
        <v>70</v>
      </c>
      <c r="D138" s="20">
        <v>54</v>
      </c>
      <c r="E138" s="20"/>
      <c r="F138" s="20"/>
      <c r="G138" s="20"/>
      <c r="H138" s="20"/>
      <c r="I138" s="20"/>
      <c r="J138" s="20"/>
      <c r="K138" s="20"/>
      <c r="L138" s="20"/>
      <c r="M138" s="20"/>
      <c r="N138"/>
      <c r="O138" s="49">
        <v>70</v>
      </c>
      <c r="BW138" s="134">
        <v>274</v>
      </c>
      <c r="BX138" s="134">
        <v>231</v>
      </c>
      <c r="BY138" s="134">
        <v>318</v>
      </c>
      <c r="BZ138" s="134">
        <v>330</v>
      </c>
      <c r="CA138" s="134">
        <v>268</v>
      </c>
      <c r="CB138" s="134">
        <v>263</v>
      </c>
      <c r="CC138" s="135">
        <v>284.2</v>
      </c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 s="99"/>
      <c r="CW138" s="98"/>
      <c r="CX138" s="98"/>
      <c r="CY138" s="98"/>
      <c r="CZ138" s="98"/>
      <c r="DA138" s="98"/>
      <c r="DB138" s="98"/>
      <c r="DC138" s="100"/>
      <c r="DD138"/>
      <c r="DE138"/>
      <c r="DF138"/>
      <c r="DG138"/>
      <c r="DH138"/>
      <c r="DI138"/>
      <c r="DJ138"/>
      <c r="DK138"/>
      <c r="DL138"/>
      <c r="DM138"/>
      <c r="DN138"/>
      <c r="DO138"/>
      <c r="DP138" s="79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GK138"/>
    </row>
    <row r="139" spans="1:193">
      <c r="B139" s="35">
        <v>43892</v>
      </c>
      <c r="C139" s="27">
        <v>51</v>
      </c>
      <c r="D139" s="20">
        <v>39</v>
      </c>
      <c r="E139" s="20"/>
      <c r="F139" s="20"/>
      <c r="G139" s="20"/>
      <c r="H139" s="20"/>
      <c r="I139" s="20"/>
      <c r="J139" s="20"/>
      <c r="K139" s="20"/>
      <c r="L139" s="20"/>
      <c r="M139" s="20"/>
      <c r="N139"/>
      <c r="O139" s="49">
        <v>54</v>
      </c>
      <c r="BW139" s="134">
        <v>295</v>
      </c>
      <c r="BX139" s="134">
        <v>249</v>
      </c>
      <c r="BY139" s="134">
        <v>274</v>
      </c>
      <c r="BZ139" s="134">
        <v>303</v>
      </c>
      <c r="CA139" s="134">
        <v>262</v>
      </c>
      <c r="CB139" s="134">
        <v>238</v>
      </c>
      <c r="CC139" s="135">
        <v>276.60000000000002</v>
      </c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 s="99"/>
      <c r="CW139" s="98"/>
      <c r="CX139" s="98"/>
      <c r="CY139" s="98"/>
      <c r="CZ139" s="98"/>
      <c r="DA139" s="98"/>
      <c r="DB139" s="98"/>
      <c r="DC139" s="100"/>
      <c r="DD139"/>
      <c r="DE139"/>
      <c r="DF139"/>
      <c r="DG139"/>
      <c r="DH139"/>
      <c r="DI139"/>
      <c r="DJ139"/>
      <c r="DK139"/>
      <c r="DL139"/>
      <c r="DM139"/>
      <c r="DN139"/>
      <c r="DO139"/>
      <c r="DP139" s="7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GK139"/>
    </row>
    <row r="140" spans="1:193">
      <c r="B140" s="35">
        <v>43893</v>
      </c>
      <c r="C140" s="27">
        <v>54</v>
      </c>
      <c r="D140" s="20">
        <v>31</v>
      </c>
      <c r="E140" s="20"/>
      <c r="F140" s="20"/>
      <c r="G140" s="20"/>
      <c r="H140" s="20"/>
      <c r="I140" s="20"/>
      <c r="J140" s="20"/>
      <c r="K140" s="20"/>
      <c r="L140" s="20"/>
      <c r="M140" s="20"/>
      <c r="N140"/>
      <c r="O140" s="48">
        <v>54</v>
      </c>
      <c r="BW140" s="134">
        <v>310</v>
      </c>
      <c r="BX140" s="134">
        <v>303</v>
      </c>
      <c r="BY140" s="134">
        <v>315</v>
      </c>
      <c r="BZ140" s="134">
        <v>304</v>
      </c>
      <c r="CA140" s="134">
        <v>224</v>
      </c>
      <c r="CB140" s="134">
        <v>261</v>
      </c>
      <c r="CC140" s="135">
        <v>291.2</v>
      </c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 s="99"/>
      <c r="CW140" s="98"/>
      <c r="CX140" s="98"/>
      <c r="CY140" s="98"/>
      <c r="CZ140" s="98"/>
      <c r="DA140" s="98"/>
      <c r="DB140" s="98"/>
      <c r="DC140" s="100"/>
      <c r="DD140"/>
      <c r="DE140"/>
      <c r="DF140"/>
      <c r="DG140"/>
      <c r="DH140"/>
      <c r="DI140"/>
      <c r="DJ140"/>
      <c r="DK140"/>
      <c r="DL140"/>
      <c r="DM140"/>
      <c r="DN140"/>
      <c r="DO140"/>
      <c r="DP140" s="79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GK140"/>
    </row>
    <row r="141" spans="1:193">
      <c r="B141" s="35">
        <v>43894</v>
      </c>
      <c r="C141" s="27">
        <v>48</v>
      </c>
      <c r="D141" s="20">
        <v>40</v>
      </c>
      <c r="E141" s="20"/>
      <c r="F141" s="20"/>
      <c r="G141" s="20"/>
      <c r="H141" s="20"/>
      <c r="I141" s="20"/>
      <c r="J141" s="20"/>
      <c r="K141" s="20"/>
      <c r="L141" s="20"/>
      <c r="M141" s="20"/>
      <c r="N141"/>
      <c r="O141" s="49">
        <v>51</v>
      </c>
      <c r="BW141" s="134">
        <v>298</v>
      </c>
      <c r="BX141" s="134">
        <v>305</v>
      </c>
      <c r="BY141" s="134">
        <v>277</v>
      </c>
      <c r="BZ141" s="134">
        <v>310</v>
      </c>
      <c r="CA141" s="134">
        <v>253</v>
      </c>
      <c r="CB141" s="134">
        <v>289</v>
      </c>
      <c r="CC141" s="135">
        <v>288.60000000000002</v>
      </c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 s="99"/>
      <c r="CW141" s="98"/>
      <c r="CX141" s="98"/>
      <c r="CY141" s="98"/>
      <c r="CZ141" s="98"/>
      <c r="DA141" s="98"/>
      <c r="DB141" s="98"/>
      <c r="DC141" s="100"/>
      <c r="DD141"/>
      <c r="DE141"/>
      <c r="DF141"/>
      <c r="DG141"/>
      <c r="DH141"/>
      <c r="DI141"/>
      <c r="DJ141"/>
      <c r="DK141"/>
      <c r="DL141"/>
      <c r="DM141"/>
      <c r="DN141"/>
      <c r="DO141"/>
      <c r="DP141" s="79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GK141"/>
    </row>
    <row r="142" spans="1:193">
      <c r="B142" s="35">
        <v>43895</v>
      </c>
      <c r="C142" s="27">
        <v>50</v>
      </c>
      <c r="D142" s="20">
        <v>48</v>
      </c>
      <c r="E142" s="20"/>
      <c r="F142" s="20"/>
      <c r="G142" s="20"/>
      <c r="H142" s="20"/>
      <c r="I142" s="20"/>
      <c r="J142" s="20"/>
      <c r="K142" s="20"/>
      <c r="L142" s="20"/>
      <c r="M142" s="20"/>
      <c r="N142"/>
      <c r="O142" s="49">
        <v>39</v>
      </c>
      <c r="BW142" s="134">
        <v>295</v>
      </c>
      <c r="BX142" s="134">
        <v>268</v>
      </c>
      <c r="BY142" s="134">
        <v>252</v>
      </c>
      <c r="BZ142" s="134">
        <v>323</v>
      </c>
      <c r="CA142" s="134">
        <v>254</v>
      </c>
      <c r="CB142" s="134">
        <v>281</v>
      </c>
      <c r="CC142" s="135">
        <v>278.39999999999998</v>
      </c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 s="99"/>
      <c r="CW142" s="98"/>
      <c r="CX142" s="98"/>
      <c r="CY142" s="98"/>
      <c r="CZ142" s="98"/>
      <c r="DA142" s="98"/>
      <c r="DB142" s="98"/>
      <c r="DC142" s="100"/>
      <c r="DD142"/>
      <c r="DE142"/>
      <c r="DF142"/>
      <c r="DG142"/>
      <c r="DH142"/>
      <c r="DI142"/>
      <c r="DJ142"/>
      <c r="DK142"/>
      <c r="DL142"/>
      <c r="DM142"/>
      <c r="DN142"/>
      <c r="DO142"/>
      <c r="DP142" s="79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GK142"/>
    </row>
    <row r="143" spans="1:193">
      <c r="B143" s="35">
        <v>43896</v>
      </c>
      <c r="C143" s="27">
        <v>49</v>
      </c>
      <c r="D143" s="20">
        <v>44</v>
      </c>
      <c r="E143" s="20"/>
      <c r="F143" s="20"/>
      <c r="G143" s="20"/>
      <c r="H143" s="20"/>
      <c r="I143" s="20"/>
      <c r="J143" s="20"/>
      <c r="K143" s="20"/>
      <c r="L143" s="20"/>
      <c r="M143" s="20"/>
      <c r="N143"/>
      <c r="O143" s="48">
        <v>43</v>
      </c>
      <c r="BW143" s="134">
        <v>313</v>
      </c>
      <c r="BX143" s="134">
        <v>262</v>
      </c>
      <c r="BY143" s="134">
        <v>293</v>
      </c>
      <c r="BZ143" s="134">
        <v>329</v>
      </c>
      <c r="CA143" s="134">
        <v>250</v>
      </c>
      <c r="CB143" s="134">
        <v>250</v>
      </c>
      <c r="CC143" s="135">
        <v>289.39999999999998</v>
      </c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 s="99"/>
      <c r="CW143" s="98"/>
      <c r="CX143" s="98"/>
      <c r="CY143" s="98"/>
      <c r="CZ143" s="98"/>
      <c r="DA143" s="98"/>
      <c r="DB143" s="98"/>
      <c r="DC143" s="100"/>
      <c r="DD143"/>
      <c r="DE143"/>
      <c r="DF143"/>
      <c r="DG143"/>
      <c r="DH143"/>
      <c r="DI143"/>
      <c r="DJ143"/>
      <c r="DK143"/>
      <c r="DL143"/>
      <c r="DM143"/>
      <c r="DN143"/>
      <c r="DO143"/>
      <c r="DP143" s="79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GK143"/>
    </row>
    <row r="144" spans="1:193">
      <c r="B144" s="35">
        <v>43897</v>
      </c>
      <c r="C144" s="27">
        <v>41</v>
      </c>
      <c r="D144" s="20">
        <v>34</v>
      </c>
      <c r="E144" s="20"/>
      <c r="F144" s="20"/>
      <c r="G144" s="20"/>
      <c r="H144" s="20"/>
      <c r="I144" s="20"/>
      <c r="J144" s="20"/>
      <c r="K144" s="20"/>
      <c r="L144" s="20"/>
      <c r="M144" s="20"/>
      <c r="N144"/>
      <c r="O144" s="49">
        <v>54</v>
      </c>
      <c r="BW144" s="134">
        <v>273</v>
      </c>
      <c r="BX144" s="134">
        <v>285</v>
      </c>
      <c r="BY144" s="134">
        <v>259</v>
      </c>
      <c r="BZ144" s="134">
        <v>309</v>
      </c>
      <c r="CA144" s="134">
        <v>240</v>
      </c>
      <c r="CB144" s="134">
        <v>266</v>
      </c>
      <c r="CC144" s="135">
        <v>273.2</v>
      </c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 s="99"/>
      <c r="CW144" s="98"/>
      <c r="CX144" s="98"/>
      <c r="CY144" s="98"/>
      <c r="CZ144" s="98"/>
      <c r="DA144" s="98"/>
      <c r="DB144" s="98"/>
      <c r="DC144" s="100"/>
      <c r="DD144"/>
      <c r="DE144"/>
      <c r="DF144"/>
      <c r="DG144"/>
      <c r="DH144"/>
      <c r="DI144"/>
      <c r="DJ144"/>
      <c r="DK144"/>
      <c r="DL144"/>
      <c r="DM144"/>
      <c r="DN144"/>
      <c r="DO144"/>
      <c r="DP144" s="79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GK144"/>
    </row>
    <row r="145" spans="2:193">
      <c r="B145" s="35">
        <v>43898</v>
      </c>
      <c r="C145" s="27">
        <v>63</v>
      </c>
      <c r="D145" s="20">
        <v>50</v>
      </c>
      <c r="E145" s="20"/>
      <c r="F145" s="20"/>
      <c r="G145" s="20"/>
      <c r="H145" s="20"/>
      <c r="I145" s="20"/>
      <c r="J145" s="20"/>
      <c r="K145" s="20"/>
      <c r="L145" s="20"/>
      <c r="M145" s="20"/>
      <c r="N145"/>
      <c r="O145" s="49">
        <v>31</v>
      </c>
      <c r="BW145" s="134">
        <v>257</v>
      </c>
      <c r="BX145" s="134">
        <v>256</v>
      </c>
      <c r="BY145" s="134">
        <v>264</v>
      </c>
      <c r="BZ145" s="134">
        <v>334</v>
      </c>
      <c r="CA145" s="134">
        <v>215</v>
      </c>
      <c r="CB145" s="134">
        <v>240</v>
      </c>
      <c r="CC145" s="135">
        <v>265.2</v>
      </c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 s="99"/>
      <c r="CW145" s="98"/>
      <c r="CX145" s="98"/>
      <c r="CY145" s="98"/>
      <c r="CZ145" s="98"/>
      <c r="DA145" s="98"/>
      <c r="DB145" s="98"/>
      <c r="DC145" s="100"/>
      <c r="DD145"/>
      <c r="DE145"/>
      <c r="DF145"/>
      <c r="DG145"/>
      <c r="DH145"/>
      <c r="DI145"/>
      <c r="DJ145"/>
      <c r="DK145"/>
      <c r="DL145"/>
      <c r="DM145"/>
      <c r="DN145"/>
      <c r="DO145"/>
      <c r="DP145" s="79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GK145"/>
    </row>
    <row r="146" spans="2:193">
      <c r="B146" s="35">
        <v>43899</v>
      </c>
      <c r="C146" s="27">
        <v>51</v>
      </c>
      <c r="D146" s="20">
        <v>49</v>
      </c>
      <c r="E146" s="20"/>
      <c r="F146" s="20"/>
      <c r="G146" s="20"/>
      <c r="H146" s="20"/>
      <c r="I146" s="20"/>
      <c r="J146" s="20"/>
      <c r="K146" s="20"/>
      <c r="L146" s="20"/>
      <c r="M146" s="20"/>
      <c r="N146"/>
      <c r="O146" s="48">
        <v>41</v>
      </c>
      <c r="BW146" s="134">
        <v>297</v>
      </c>
      <c r="BX146" s="134">
        <v>268</v>
      </c>
      <c r="BY146" s="134">
        <v>267</v>
      </c>
      <c r="BZ146" s="134">
        <v>311</v>
      </c>
      <c r="CA146" s="134">
        <v>238</v>
      </c>
      <c r="CB146" s="134">
        <v>248</v>
      </c>
      <c r="CC146" s="135">
        <v>276.2</v>
      </c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 s="99"/>
      <c r="CW146" s="98"/>
      <c r="CX146" s="98"/>
      <c r="CY146" s="98"/>
      <c r="CZ146" s="98"/>
      <c r="DA146" s="98"/>
      <c r="DB146" s="98"/>
      <c r="DC146" s="100"/>
      <c r="DD146"/>
      <c r="DE146"/>
      <c r="DF146"/>
      <c r="DG146"/>
      <c r="DH146"/>
      <c r="DI146"/>
      <c r="DJ146"/>
      <c r="DK146"/>
      <c r="DL146"/>
      <c r="DM146"/>
      <c r="DN146"/>
      <c r="DO146"/>
      <c r="DP146" s="79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GK146"/>
    </row>
    <row r="147" spans="2:193">
      <c r="B147" s="35">
        <v>43900</v>
      </c>
      <c r="C147" s="27">
        <v>59</v>
      </c>
      <c r="D147" s="20">
        <v>45</v>
      </c>
      <c r="E147" s="20"/>
      <c r="F147" s="20"/>
      <c r="G147" s="20"/>
      <c r="H147" s="20"/>
      <c r="I147" s="20"/>
      <c r="J147" s="20"/>
      <c r="K147" s="20"/>
      <c r="L147" s="20"/>
      <c r="M147" s="20"/>
      <c r="N147"/>
      <c r="O147" s="49">
        <v>48</v>
      </c>
      <c r="BW147" s="134">
        <v>295</v>
      </c>
      <c r="BX147" s="134">
        <v>253</v>
      </c>
      <c r="BY147" s="134">
        <v>261</v>
      </c>
      <c r="BZ147" s="134">
        <v>305</v>
      </c>
      <c r="CA147" s="134">
        <v>240</v>
      </c>
      <c r="CB147" s="134">
        <v>257</v>
      </c>
      <c r="CC147" s="135">
        <v>270.8</v>
      </c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 s="99"/>
      <c r="CW147" s="98"/>
      <c r="CX147" s="98"/>
      <c r="CY147" s="98"/>
      <c r="CZ147" s="98"/>
      <c r="DA147" s="98"/>
      <c r="DB147" s="98"/>
      <c r="DC147" s="100"/>
      <c r="DD147"/>
      <c r="DE147"/>
      <c r="DF147"/>
      <c r="DG147"/>
      <c r="DH147"/>
      <c r="DI147"/>
      <c r="DJ147"/>
      <c r="DK147"/>
      <c r="DL147"/>
      <c r="DM147"/>
      <c r="DN147"/>
      <c r="DO147"/>
      <c r="DP147" s="79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GK147"/>
    </row>
    <row r="148" spans="2:193">
      <c r="B148" s="35">
        <v>43901</v>
      </c>
      <c r="C148" s="27">
        <v>53</v>
      </c>
      <c r="D148" s="20">
        <v>43</v>
      </c>
      <c r="E148" s="20"/>
      <c r="F148" s="20"/>
      <c r="G148" s="20"/>
      <c r="H148" s="20"/>
      <c r="I148" s="20"/>
      <c r="J148" s="20"/>
      <c r="K148" s="20"/>
      <c r="L148" s="20"/>
      <c r="M148" s="20"/>
      <c r="N148"/>
      <c r="O148" s="49">
        <v>40</v>
      </c>
      <c r="BW148" s="134">
        <v>263</v>
      </c>
      <c r="BX148" s="134">
        <v>261</v>
      </c>
      <c r="BY148" s="134">
        <v>245</v>
      </c>
      <c r="BZ148" s="134">
        <v>293</v>
      </c>
      <c r="CA148" s="134">
        <v>251</v>
      </c>
      <c r="CB148" s="134">
        <v>233</v>
      </c>
      <c r="CC148" s="135">
        <v>262.60000000000002</v>
      </c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 s="99"/>
      <c r="CW148" s="98"/>
      <c r="CX148" s="98"/>
      <c r="CY148" s="98"/>
      <c r="CZ148" s="98"/>
      <c r="DA148" s="98"/>
      <c r="DB148" s="98"/>
      <c r="DC148" s="100"/>
      <c r="DD148"/>
      <c r="DE148"/>
      <c r="DF148"/>
      <c r="DG148"/>
      <c r="DH148"/>
      <c r="DI148"/>
      <c r="DJ148"/>
      <c r="DK148"/>
      <c r="DL148"/>
      <c r="DM148"/>
      <c r="DN148"/>
      <c r="DO148"/>
      <c r="DP148" s="79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GK148"/>
    </row>
    <row r="149" spans="2:193">
      <c r="B149" s="35">
        <v>43902</v>
      </c>
      <c r="C149" s="27">
        <v>51</v>
      </c>
      <c r="D149" s="20">
        <v>51</v>
      </c>
      <c r="E149" s="20"/>
      <c r="F149" s="20"/>
      <c r="G149" s="20"/>
      <c r="H149" s="20"/>
      <c r="I149" s="20"/>
      <c r="J149" s="20"/>
      <c r="K149" s="20"/>
      <c r="L149" s="20"/>
      <c r="M149" s="20"/>
      <c r="N149"/>
      <c r="O149" s="48">
        <v>39</v>
      </c>
      <c r="BW149" s="134">
        <v>283</v>
      </c>
      <c r="BX149" s="134">
        <v>232</v>
      </c>
      <c r="BY149" s="134">
        <v>241</v>
      </c>
      <c r="BZ149" s="134">
        <v>318</v>
      </c>
      <c r="CA149" s="134">
        <v>266</v>
      </c>
      <c r="CB149" s="134">
        <v>258</v>
      </c>
      <c r="CC149" s="135">
        <v>268</v>
      </c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 s="99"/>
      <c r="CW149" s="98"/>
      <c r="CX149" s="98"/>
      <c r="CY149" s="98"/>
      <c r="CZ149" s="98"/>
      <c r="DA149" s="98"/>
      <c r="DB149" s="98"/>
      <c r="DC149" s="100"/>
      <c r="DD149"/>
      <c r="DE149"/>
      <c r="DF149"/>
      <c r="DG149"/>
      <c r="DH149"/>
      <c r="DI149"/>
      <c r="DJ149"/>
      <c r="DK149"/>
      <c r="DL149"/>
      <c r="DM149"/>
      <c r="DN149"/>
      <c r="DO149"/>
      <c r="DP149" s="7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GK149"/>
    </row>
    <row r="150" spans="2:193">
      <c r="B150" s="35">
        <v>43903</v>
      </c>
      <c r="C150" s="27">
        <v>49</v>
      </c>
      <c r="D150" s="20">
        <v>36</v>
      </c>
      <c r="E150" s="20"/>
      <c r="F150" s="20"/>
      <c r="G150" s="20"/>
      <c r="H150" s="20"/>
      <c r="I150" s="20"/>
      <c r="J150" s="20"/>
      <c r="K150" s="20"/>
      <c r="L150" s="20"/>
      <c r="M150" s="20"/>
      <c r="N150"/>
      <c r="O150" s="49">
        <v>50</v>
      </c>
      <c r="BW150" s="134">
        <v>260</v>
      </c>
      <c r="BX150" s="134">
        <v>255</v>
      </c>
      <c r="BY150" s="134">
        <v>268</v>
      </c>
      <c r="BZ150" s="134">
        <v>317</v>
      </c>
      <c r="CA150" s="134">
        <v>257</v>
      </c>
      <c r="CB150" s="134">
        <v>241</v>
      </c>
      <c r="CC150" s="135">
        <v>271.39999999999998</v>
      </c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 s="99"/>
      <c r="CW150" s="98"/>
      <c r="CX150" s="98"/>
      <c r="CY150" s="98"/>
      <c r="CZ150" s="98"/>
      <c r="DA150" s="98"/>
      <c r="DB150" s="98"/>
      <c r="DC150" s="100"/>
      <c r="DD150"/>
      <c r="DE150"/>
      <c r="DF150"/>
      <c r="DG150"/>
      <c r="DH150"/>
      <c r="DI150"/>
      <c r="DJ150"/>
      <c r="DK150"/>
      <c r="DL150"/>
      <c r="DM150"/>
      <c r="DN150"/>
      <c r="DO150"/>
      <c r="DP150" s="79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GK150"/>
    </row>
    <row r="151" spans="2:193">
      <c r="B151" s="35">
        <v>43904</v>
      </c>
      <c r="C151" s="27">
        <v>42</v>
      </c>
      <c r="D151" s="20">
        <v>47</v>
      </c>
      <c r="E151" s="20"/>
      <c r="F151" s="20"/>
      <c r="G151" s="20"/>
      <c r="H151" s="20"/>
      <c r="I151" s="20"/>
      <c r="J151" s="20"/>
      <c r="K151" s="20"/>
      <c r="L151" s="20"/>
      <c r="M151" s="20"/>
      <c r="N151"/>
      <c r="O151" s="49">
        <v>48</v>
      </c>
      <c r="BW151" s="134">
        <v>274</v>
      </c>
      <c r="BX151" s="134">
        <v>222</v>
      </c>
      <c r="BY151" s="134">
        <v>283</v>
      </c>
      <c r="BZ151" s="134">
        <v>285</v>
      </c>
      <c r="CA151" s="134">
        <v>260</v>
      </c>
      <c r="CB151" s="134">
        <v>246</v>
      </c>
      <c r="CC151" s="135">
        <v>264.8</v>
      </c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 s="99"/>
      <c r="CW151" s="98"/>
      <c r="CX151" s="98"/>
      <c r="CY151" s="98"/>
      <c r="CZ151" s="98"/>
      <c r="DA151" s="98"/>
      <c r="DB151" s="98"/>
      <c r="DC151" s="100"/>
      <c r="DD151"/>
      <c r="DE151"/>
      <c r="DF151"/>
      <c r="DG151"/>
      <c r="DH151"/>
      <c r="DI151"/>
      <c r="DJ151"/>
      <c r="DK151"/>
      <c r="DL151"/>
      <c r="DM151"/>
      <c r="DN151"/>
      <c r="DO151"/>
      <c r="DP151" s="79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GK151"/>
    </row>
    <row r="152" spans="2:193">
      <c r="B152" s="35">
        <v>43905</v>
      </c>
      <c r="C152" s="27">
        <v>49</v>
      </c>
      <c r="D152" s="20">
        <v>52</v>
      </c>
      <c r="E152" s="20"/>
      <c r="F152" s="20"/>
      <c r="G152" s="20"/>
      <c r="H152" s="20"/>
      <c r="I152" s="20"/>
      <c r="J152" s="20"/>
      <c r="K152" s="20"/>
      <c r="L152" s="20"/>
      <c r="M152" s="20"/>
      <c r="N152"/>
      <c r="O152" s="48">
        <v>51</v>
      </c>
      <c r="BW152" s="134">
        <v>260</v>
      </c>
      <c r="BX152" s="134">
        <v>255</v>
      </c>
      <c r="BY152" s="134">
        <v>260</v>
      </c>
      <c r="BZ152" s="134">
        <v>297</v>
      </c>
      <c r="CA152" s="134">
        <v>294</v>
      </c>
      <c r="CB152" s="134">
        <v>243</v>
      </c>
      <c r="CC152" s="135">
        <v>273.2</v>
      </c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 s="99"/>
      <c r="CW152" s="98"/>
      <c r="CX152" s="98"/>
      <c r="CY152" s="98"/>
      <c r="CZ152" s="98"/>
      <c r="DA152" s="98"/>
      <c r="DB152" s="98"/>
      <c r="DC152" s="100"/>
      <c r="DD152"/>
      <c r="DE152"/>
      <c r="DF152"/>
      <c r="DG152"/>
      <c r="DH152"/>
      <c r="DI152"/>
      <c r="DJ152"/>
      <c r="DK152"/>
      <c r="DL152"/>
      <c r="DM152"/>
      <c r="DN152"/>
      <c r="DO152"/>
      <c r="DP152" s="79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GK152"/>
    </row>
    <row r="153" spans="2:193">
      <c r="B153" s="35">
        <v>43906</v>
      </c>
      <c r="C153" s="27">
        <v>50</v>
      </c>
      <c r="D153" s="20">
        <v>41</v>
      </c>
      <c r="E153" s="20"/>
      <c r="F153" s="20"/>
      <c r="G153" s="20"/>
      <c r="H153" s="20"/>
      <c r="I153" s="20"/>
      <c r="J153" s="20"/>
      <c r="K153" s="20"/>
      <c r="L153" s="20"/>
      <c r="M153" s="20"/>
      <c r="N153"/>
      <c r="O153" s="49">
        <v>49</v>
      </c>
      <c r="BW153" s="134">
        <v>274</v>
      </c>
      <c r="BX153" s="134">
        <v>253</v>
      </c>
      <c r="BY153" s="134">
        <v>285</v>
      </c>
      <c r="BZ153" s="134">
        <v>289</v>
      </c>
      <c r="CA153" s="134">
        <v>240</v>
      </c>
      <c r="CB153" s="134">
        <v>293</v>
      </c>
      <c r="CC153" s="135">
        <v>268.2</v>
      </c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 s="99"/>
      <c r="CW153" s="98"/>
      <c r="CX153" s="98"/>
      <c r="CY153" s="98"/>
      <c r="CZ153" s="98"/>
      <c r="DA153" s="98"/>
      <c r="DB153" s="98"/>
      <c r="DC153" s="100"/>
      <c r="DD153"/>
      <c r="DE153"/>
      <c r="DF153"/>
      <c r="DG153"/>
      <c r="DH153"/>
      <c r="DI153"/>
      <c r="DJ153"/>
      <c r="DK153"/>
      <c r="DL153"/>
      <c r="DM153"/>
      <c r="DN153"/>
      <c r="DO153"/>
      <c r="DP153" s="79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GK153"/>
    </row>
    <row r="154" spans="2:193">
      <c r="B154" s="35">
        <v>43907</v>
      </c>
      <c r="C154" s="27">
        <v>42</v>
      </c>
      <c r="D154" s="20">
        <v>52</v>
      </c>
      <c r="E154" s="20"/>
      <c r="F154" s="20"/>
      <c r="G154" s="20"/>
      <c r="H154" s="20"/>
      <c r="I154" s="20"/>
      <c r="J154" s="20"/>
      <c r="K154" s="20"/>
      <c r="L154" s="20"/>
      <c r="M154" s="20"/>
      <c r="N154"/>
      <c r="O154" s="49">
        <v>44</v>
      </c>
      <c r="BW154" s="134">
        <v>272</v>
      </c>
      <c r="BX154" s="134">
        <v>273</v>
      </c>
      <c r="BY154" s="134">
        <v>252</v>
      </c>
      <c r="BZ154" s="134">
        <v>306</v>
      </c>
      <c r="CA154" s="134">
        <v>261</v>
      </c>
      <c r="CB154" s="134">
        <v>264</v>
      </c>
      <c r="CC154" s="135">
        <v>272.8</v>
      </c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 s="99"/>
      <c r="CW154" s="98"/>
      <c r="CX154" s="98"/>
      <c r="CY154" s="98"/>
      <c r="CZ154" s="98"/>
      <c r="DA154" s="98"/>
      <c r="DB154" s="98"/>
      <c r="DC154" s="100"/>
      <c r="DD154"/>
      <c r="DE154"/>
      <c r="DF154"/>
      <c r="DG154"/>
      <c r="DH154"/>
      <c r="DI154"/>
      <c r="DJ154"/>
      <c r="DK154"/>
      <c r="DL154"/>
      <c r="DM154"/>
      <c r="DN154"/>
      <c r="DO154"/>
      <c r="DP154" s="79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GK154"/>
    </row>
    <row r="155" spans="2:193">
      <c r="B155" s="35">
        <v>43908</v>
      </c>
      <c r="C155" s="27">
        <v>45</v>
      </c>
      <c r="D155" s="20">
        <v>37</v>
      </c>
      <c r="E155" s="20"/>
      <c r="F155" s="20"/>
      <c r="G155" s="20"/>
      <c r="H155" s="20"/>
      <c r="I155" s="20"/>
      <c r="J155" s="20"/>
      <c r="K155" s="20"/>
      <c r="L155" s="20"/>
      <c r="M155" s="20"/>
      <c r="N155"/>
      <c r="O155" s="48">
        <v>45</v>
      </c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157"/>
      <c r="BW155" s="134">
        <v>258</v>
      </c>
      <c r="BX155" s="134">
        <v>264</v>
      </c>
      <c r="BY155" s="134">
        <v>264</v>
      </c>
      <c r="BZ155" s="134">
        <v>277</v>
      </c>
      <c r="CA155" s="134">
        <v>225</v>
      </c>
      <c r="CB155" s="134">
        <v>255</v>
      </c>
      <c r="CC155" s="135">
        <v>257.60000000000002</v>
      </c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35"/>
      <c r="CU155" s="72"/>
      <c r="CV155" s="72"/>
      <c r="CW155" s="35"/>
      <c r="CX155" s="72"/>
      <c r="CZ155" s="6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 s="79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GK155"/>
    </row>
    <row r="156" spans="2:193">
      <c r="B156" s="35">
        <v>43909</v>
      </c>
      <c r="C156" s="27">
        <v>41</v>
      </c>
      <c r="D156" s="20">
        <v>45</v>
      </c>
      <c r="E156" s="20"/>
      <c r="F156" s="20"/>
      <c r="G156" s="20"/>
      <c r="H156" s="20"/>
      <c r="I156" s="20"/>
      <c r="J156" s="20"/>
      <c r="K156" s="20"/>
      <c r="L156" s="20"/>
      <c r="M156" s="20"/>
      <c r="N156"/>
      <c r="O156" s="49">
        <v>41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157"/>
      <c r="BW156" s="134">
        <v>273</v>
      </c>
      <c r="BX156" s="134">
        <v>253</v>
      </c>
      <c r="BY156" s="134">
        <v>237</v>
      </c>
      <c r="BZ156" s="134">
        <v>280</v>
      </c>
      <c r="CA156" s="134">
        <v>255</v>
      </c>
      <c r="CB156" s="134">
        <v>235</v>
      </c>
      <c r="CC156" s="135">
        <v>259.60000000000002</v>
      </c>
      <c r="CD156" s="72"/>
      <c r="CE156" s="72"/>
      <c r="CF156" s="35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35"/>
      <c r="DH156" s="72"/>
      <c r="DI156" s="72"/>
      <c r="DJ156" s="35"/>
      <c r="DK156" s="72"/>
      <c r="DM156" s="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 s="79"/>
      <c r="FY156"/>
      <c r="GK156"/>
    </row>
    <row r="157" spans="2:193">
      <c r="B157" s="35">
        <v>43910</v>
      </c>
      <c r="C157" s="27">
        <v>48</v>
      </c>
      <c r="D157" s="20">
        <v>34</v>
      </c>
      <c r="E157" s="20"/>
      <c r="F157" s="20"/>
      <c r="G157" s="20"/>
      <c r="H157" s="20"/>
      <c r="I157" s="20"/>
      <c r="J157" s="20"/>
      <c r="K157" s="20"/>
      <c r="L157" s="20"/>
      <c r="M157" s="20"/>
      <c r="N157"/>
      <c r="O157" s="49">
        <v>34</v>
      </c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157"/>
      <c r="BW157" s="134">
        <v>283</v>
      </c>
      <c r="BX157" s="134">
        <v>280</v>
      </c>
      <c r="BY157" s="134">
        <v>260</v>
      </c>
      <c r="BZ157" s="134">
        <v>284</v>
      </c>
      <c r="CA157" s="134">
        <v>226</v>
      </c>
      <c r="CB157" s="134">
        <v>279</v>
      </c>
      <c r="CC157" s="135">
        <v>266.60000000000002</v>
      </c>
      <c r="CD157" s="72"/>
      <c r="CE157" s="72"/>
      <c r="CF157" s="35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35"/>
      <c r="DH157" s="72"/>
      <c r="DI157" s="72"/>
      <c r="DJ157" s="35"/>
      <c r="DK157" s="72"/>
      <c r="DM157" s="6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 s="79"/>
      <c r="FY157"/>
      <c r="GK157"/>
    </row>
    <row r="158" spans="2:193">
      <c r="B158" s="35">
        <v>43911</v>
      </c>
      <c r="C158" s="27">
        <v>49</v>
      </c>
      <c r="D158" s="20">
        <v>34</v>
      </c>
      <c r="E158" s="20"/>
      <c r="F158" s="20"/>
      <c r="G158" s="20"/>
      <c r="H158" s="20"/>
      <c r="I158" s="20"/>
      <c r="J158" s="20"/>
      <c r="K158" s="20"/>
      <c r="L158" s="20"/>
      <c r="M158" s="20"/>
      <c r="N158"/>
      <c r="O158" s="48">
        <v>48</v>
      </c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157"/>
      <c r="BW158" s="134">
        <v>250</v>
      </c>
      <c r="BX158" s="134">
        <v>265</v>
      </c>
      <c r="BY158" s="134">
        <v>242</v>
      </c>
      <c r="BZ158" s="134">
        <v>309</v>
      </c>
      <c r="CA158" s="134">
        <v>228</v>
      </c>
      <c r="CB158" s="134">
        <v>263</v>
      </c>
      <c r="CC158" s="135">
        <v>258.8</v>
      </c>
      <c r="CD158" s="72"/>
      <c r="CE158" s="72"/>
      <c r="CF158" s="35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35"/>
      <c r="DH158" s="72"/>
      <c r="DI158" s="72"/>
      <c r="DJ158" s="35"/>
      <c r="DK158" s="72"/>
      <c r="DM158" s="6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 s="79"/>
      <c r="FY158"/>
      <c r="GK158"/>
    </row>
    <row r="159" spans="2:193">
      <c r="B159" s="35">
        <v>43912</v>
      </c>
      <c r="C159" s="27">
        <v>41</v>
      </c>
      <c r="D159" s="20">
        <v>37</v>
      </c>
      <c r="E159" s="20"/>
      <c r="F159" s="20"/>
      <c r="G159" s="20"/>
      <c r="H159" s="20"/>
      <c r="I159" s="20"/>
      <c r="J159" s="20"/>
      <c r="K159" s="20"/>
      <c r="L159" s="20"/>
      <c r="M159" s="20"/>
      <c r="N159"/>
      <c r="O159" s="49">
        <v>63</v>
      </c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157"/>
      <c r="BW159" s="134">
        <v>264</v>
      </c>
      <c r="BX159" s="134">
        <v>251</v>
      </c>
      <c r="BY159" s="134">
        <v>257</v>
      </c>
      <c r="BZ159" s="134">
        <v>288</v>
      </c>
      <c r="CA159" s="134">
        <v>237</v>
      </c>
      <c r="CB159" s="134">
        <v>270</v>
      </c>
      <c r="CC159" s="135">
        <v>259.39999999999998</v>
      </c>
      <c r="CD159" s="72"/>
      <c r="CE159" s="72"/>
      <c r="CF159" s="35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35"/>
      <c r="DH159" s="72"/>
      <c r="DI159" s="72"/>
      <c r="DJ159" s="35"/>
      <c r="DK159" s="72"/>
      <c r="DM159" s="6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 s="79"/>
      <c r="FY159"/>
      <c r="GK159"/>
    </row>
    <row r="160" spans="2:193">
      <c r="B160" s="35">
        <v>43913</v>
      </c>
      <c r="C160" s="27">
        <v>53</v>
      </c>
      <c r="D160" s="20">
        <v>37</v>
      </c>
      <c r="E160" s="20"/>
      <c r="F160" s="20"/>
      <c r="G160" s="20"/>
      <c r="H160" s="20"/>
      <c r="I160" s="20"/>
      <c r="J160" s="20"/>
      <c r="K160" s="20"/>
      <c r="L160" s="20"/>
      <c r="M160" s="20"/>
      <c r="N160"/>
      <c r="O160" s="49">
        <v>50</v>
      </c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157"/>
      <c r="BW160" s="134">
        <v>262</v>
      </c>
      <c r="BX160" s="134">
        <v>274</v>
      </c>
      <c r="BY160" s="134">
        <v>231</v>
      </c>
      <c r="BZ160" s="134">
        <v>289</v>
      </c>
      <c r="CA160" s="134">
        <v>226</v>
      </c>
      <c r="CB160" s="134">
        <v>298</v>
      </c>
      <c r="CC160" s="135">
        <v>256.39999999999998</v>
      </c>
      <c r="CD160" s="72"/>
      <c r="CE160" s="72"/>
      <c r="CF160" s="35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35"/>
      <c r="DH160" s="72"/>
      <c r="DI160" s="72"/>
      <c r="DJ160" s="35"/>
      <c r="DK160" s="72"/>
      <c r="DM160" s="6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 s="79"/>
      <c r="FY160"/>
      <c r="GK160"/>
    </row>
    <row r="161" spans="2:193">
      <c r="B161" s="35">
        <v>43914</v>
      </c>
      <c r="C161" s="27">
        <v>64</v>
      </c>
      <c r="D161" s="20">
        <v>45</v>
      </c>
      <c r="E161" s="20"/>
      <c r="F161" s="20"/>
      <c r="G161" s="20"/>
      <c r="H161" s="20"/>
      <c r="I161" s="20"/>
      <c r="J161" s="20"/>
      <c r="K161" s="20"/>
      <c r="L161" s="20"/>
      <c r="M161" s="20"/>
      <c r="N161"/>
      <c r="O161" s="48">
        <v>44</v>
      </c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157"/>
      <c r="BW161" s="134">
        <v>257</v>
      </c>
      <c r="BX161" s="134">
        <v>252</v>
      </c>
      <c r="BY161" s="134">
        <v>229</v>
      </c>
      <c r="BZ161" s="134">
        <v>298</v>
      </c>
      <c r="CA161" s="134">
        <v>235</v>
      </c>
      <c r="CB161" s="134">
        <v>281</v>
      </c>
      <c r="CC161" s="135">
        <v>254.2</v>
      </c>
      <c r="CD161" s="72"/>
      <c r="CE161" s="72"/>
      <c r="CF161" s="35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35"/>
      <c r="DH161" s="72"/>
      <c r="DI161" s="72"/>
      <c r="DJ161" s="35"/>
      <c r="DK161" s="72"/>
      <c r="DM161" s="6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 s="79"/>
      <c r="FY161"/>
      <c r="GK161"/>
    </row>
    <row r="162" spans="2:193">
      <c r="B162" s="35">
        <v>43915</v>
      </c>
      <c r="C162" s="27">
        <v>37</v>
      </c>
      <c r="D162" s="20">
        <v>46</v>
      </c>
      <c r="E162" s="20"/>
      <c r="F162" s="20"/>
      <c r="G162" s="20"/>
      <c r="H162" s="20"/>
      <c r="I162" s="20"/>
      <c r="J162" s="20"/>
      <c r="K162" s="20"/>
      <c r="L162" s="20"/>
      <c r="M162" s="20"/>
      <c r="N162"/>
      <c r="O162" s="49">
        <v>51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157"/>
      <c r="BW162" s="134">
        <v>220</v>
      </c>
      <c r="BX162" s="134">
        <v>230</v>
      </c>
      <c r="BY162" s="134">
        <v>256</v>
      </c>
      <c r="BZ162" s="134">
        <v>249</v>
      </c>
      <c r="CA162" s="134">
        <v>237</v>
      </c>
      <c r="CB162" s="134">
        <v>291</v>
      </c>
      <c r="CC162" s="135">
        <v>238.4</v>
      </c>
      <c r="CD162" s="72"/>
      <c r="CE162" s="72"/>
      <c r="CF162" s="35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35"/>
      <c r="DH162" s="72"/>
      <c r="DI162" s="72"/>
      <c r="DJ162" s="35"/>
      <c r="DK162" s="72"/>
      <c r="DM162" s="6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 s="79"/>
      <c r="FY162"/>
      <c r="GK162"/>
    </row>
    <row r="163" spans="2:193">
      <c r="B163" s="35">
        <v>43916</v>
      </c>
      <c r="C163" s="27">
        <v>46</v>
      </c>
      <c r="D163" s="20">
        <v>42</v>
      </c>
      <c r="E163" s="20"/>
      <c r="F163" s="20"/>
      <c r="G163" s="20"/>
      <c r="H163" s="20"/>
      <c r="I163" s="20"/>
      <c r="J163" s="20"/>
      <c r="K163" s="20"/>
      <c r="L163" s="20"/>
      <c r="M163" s="20"/>
      <c r="N163"/>
      <c r="O163" s="49">
        <v>49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157"/>
      <c r="BW163" s="134">
        <v>317</v>
      </c>
      <c r="BX163" s="134">
        <v>264</v>
      </c>
      <c r="BY163" s="134">
        <v>217</v>
      </c>
      <c r="BZ163" s="134">
        <v>262</v>
      </c>
      <c r="CA163" s="134">
        <v>265</v>
      </c>
      <c r="CB163" s="134">
        <v>302</v>
      </c>
      <c r="CC163" s="135">
        <v>265</v>
      </c>
      <c r="CD163" s="72"/>
      <c r="CE163" s="72"/>
      <c r="CF163" s="35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35"/>
      <c r="DH163" s="72"/>
      <c r="DI163" s="72"/>
      <c r="DJ163" s="35"/>
      <c r="DK163" s="72"/>
      <c r="DM163" s="6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 s="79"/>
      <c r="FY163"/>
      <c r="GK163"/>
    </row>
    <row r="164" spans="2:193">
      <c r="B164" s="35">
        <v>43917</v>
      </c>
      <c r="C164" s="27">
        <v>44</v>
      </c>
      <c r="D164" s="20">
        <v>40</v>
      </c>
      <c r="E164" s="20"/>
      <c r="F164" s="20"/>
      <c r="G164" s="20"/>
      <c r="H164" s="20"/>
      <c r="I164" s="20"/>
      <c r="J164" s="20"/>
      <c r="K164" s="20"/>
      <c r="L164" s="20"/>
      <c r="M164" s="20"/>
      <c r="N164"/>
      <c r="O164" s="48">
        <v>44</v>
      </c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157"/>
      <c r="BW164" s="134">
        <v>291</v>
      </c>
      <c r="BX164" s="134">
        <v>259</v>
      </c>
      <c r="BY164" s="134">
        <v>279</v>
      </c>
      <c r="BZ164" s="134">
        <v>276</v>
      </c>
      <c r="CA164" s="134">
        <v>213</v>
      </c>
      <c r="CB164" s="134">
        <v>289</v>
      </c>
      <c r="CC164" s="135">
        <v>263.60000000000002</v>
      </c>
      <c r="CD164" s="72"/>
      <c r="CE164" s="72"/>
      <c r="CF164" s="35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35"/>
      <c r="DH164" s="72"/>
      <c r="DI164" s="72"/>
      <c r="DJ164" s="35"/>
      <c r="DK164" s="72"/>
      <c r="DM164" s="6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 s="79"/>
      <c r="FY164"/>
      <c r="GK164"/>
    </row>
    <row r="165" spans="2:193">
      <c r="B165" s="35">
        <v>43918</v>
      </c>
      <c r="C165" s="27">
        <v>58</v>
      </c>
      <c r="D165" s="20">
        <v>44</v>
      </c>
      <c r="E165" s="20"/>
      <c r="F165" s="20"/>
      <c r="G165" s="20"/>
      <c r="H165" s="20"/>
      <c r="I165" s="20"/>
      <c r="J165" s="20"/>
      <c r="K165" s="20"/>
      <c r="L165" s="20"/>
      <c r="M165" s="20"/>
      <c r="N165"/>
      <c r="O165" s="49">
        <v>59</v>
      </c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157"/>
      <c r="BW165" s="134">
        <v>292</v>
      </c>
      <c r="BX165" s="134">
        <v>234</v>
      </c>
      <c r="BY165" s="134">
        <v>260</v>
      </c>
      <c r="BZ165" s="134">
        <v>300</v>
      </c>
      <c r="CA165" s="134">
        <v>211</v>
      </c>
      <c r="CB165" s="134">
        <v>268</v>
      </c>
      <c r="CC165" s="135">
        <v>259.39999999999998</v>
      </c>
      <c r="CD165" s="72"/>
      <c r="CE165" s="72"/>
      <c r="CF165" s="35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35"/>
      <c r="DH165" s="72"/>
      <c r="DI165" s="72"/>
      <c r="DJ165" s="35"/>
      <c r="DK165" s="72"/>
      <c r="DM165" s="6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 s="79"/>
      <c r="FY165"/>
      <c r="GK165"/>
    </row>
    <row r="166" spans="2:193">
      <c r="B166" s="35">
        <v>43919</v>
      </c>
      <c r="C166" s="27">
        <v>59</v>
      </c>
      <c r="D166" s="20">
        <v>48</v>
      </c>
      <c r="E166" s="20"/>
      <c r="F166" s="20"/>
      <c r="G166" s="20"/>
      <c r="H166" s="20"/>
      <c r="I166" s="20"/>
      <c r="J166" s="20"/>
      <c r="K166" s="20"/>
      <c r="L166" s="20"/>
      <c r="M166" s="20"/>
      <c r="N166"/>
      <c r="O166" s="49">
        <v>45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157"/>
      <c r="BW166" s="134">
        <v>291</v>
      </c>
      <c r="BX166" s="134">
        <v>240</v>
      </c>
      <c r="BY166" s="134">
        <v>244</v>
      </c>
      <c r="BZ166" s="134">
        <v>265</v>
      </c>
      <c r="CA166" s="134">
        <v>251</v>
      </c>
      <c r="CB166" s="134">
        <v>300</v>
      </c>
      <c r="CC166" s="135">
        <v>258.2</v>
      </c>
      <c r="CD166" s="72"/>
      <c r="CE166" s="72"/>
      <c r="CF166" s="35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35"/>
      <c r="DH166" s="72"/>
      <c r="DI166" s="72"/>
      <c r="DJ166" s="35"/>
      <c r="DK166" s="72"/>
      <c r="DM166" s="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 s="79"/>
      <c r="FY166"/>
      <c r="GK166"/>
    </row>
    <row r="167" spans="2:193">
      <c r="B167" s="35">
        <v>43920</v>
      </c>
      <c r="C167" s="27">
        <v>38</v>
      </c>
      <c r="D167" s="20">
        <v>45</v>
      </c>
      <c r="E167" s="20"/>
      <c r="F167" s="20"/>
      <c r="G167" s="20"/>
      <c r="H167" s="20"/>
      <c r="I167" s="20"/>
      <c r="J167" s="20"/>
      <c r="K167" s="20"/>
      <c r="L167" s="20"/>
      <c r="M167" s="20"/>
      <c r="N167"/>
      <c r="O167" s="48">
        <v>37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157"/>
      <c r="BW167" s="134">
        <v>288</v>
      </c>
      <c r="BX167" s="134">
        <v>258</v>
      </c>
      <c r="BY167" s="134">
        <v>253</v>
      </c>
      <c r="BZ167" s="134">
        <v>278</v>
      </c>
      <c r="CA167" s="134">
        <v>252</v>
      </c>
      <c r="CB167" s="134">
        <v>335</v>
      </c>
      <c r="CC167" s="135">
        <v>265.8</v>
      </c>
      <c r="CD167" s="72"/>
      <c r="CE167" s="72"/>
      <c r="CF167" s="35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35"/>
      <c r="DH167" s="72"/>
      <c r="DI167" s="72"/>
      <c r="DJ167" s="35"/>
      <c r="DK167" s="72"/>
      <c r="DM167" s="6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 s="79"/>
      <c r="FY167"/>
      <c r="GK167"/>
    </row>
    <row r="168" spans="2:193">
      <c r="B168" s="35">
        <v>43921</v>
      </c>
      <c r="C168" s="27">
        <v>42</v>
      </c>
      <c r="D168" s="20">
        <v>39</v>
      </c>
      <c r="E168" s="20"/>
      <c r="F168" s="20"/>
      <c r="G168" s="20"/>
      <c r="H168" s="20"/>
      <c r="I168" s="47"/>
      <c r="J168" s="20"/>
      <c r="K168" s="20"/>
      <c r="L168" s="20"/>
      <c r="M168" s="20"/>
      <c r="N168"/>
      <c r="O168" s="49">
        <v>53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157"/>
      <c r="BW168" s="134">
        <v>280</v>
      </c>
      <c r="BX168" s="134">
        <v>254</v>
      </c>
      <c r="BY168" s="134">
        <v>233</v>
      </c>
      <c r="BZ168" s="134">
        <v>292</v>
      </c>
      <c r="CA168" s="134">
        <v>236</v>
      </c>
      <c r="CB168" s="134">
        <v>308</v>
      </c>
      <c r="CC168" s="135">
        <v>259</v>
      </c>
      <c r="CD168" s="72"/>
      <c r="CE168" s="72"/>
      <c r="CF168" s="35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35"/>
      <c r="DH168" s="72"/>
      <c r="DI168" s="72"/>
      <c r="DJ168" s="35"/>
      <c r="DK168" s="72"/>
      <c r="DM168" s="6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 s="79"/>
      <c r="FY168"/>
      <c r="GK168"/>
    </row>
    <row r="169" spans="2:193">
      <c r="B169" s="35">
        <v>43922</v>
      </c>
      <c r="C169" s="47">
        <f>O231</f>
        <v>52</v>
      </c>
      <c r="D169" s="47">
        <f>O232</f>
        <v>40</v>
      </c>
      <c r="E169" s="47"/>
      <c r="F169" s="47"/>
      <c r="G169" s="47"/>
      <c r="H169" s="47"/>
      <c r="I169" s="47"/>
      <c r="J169" s="47"/>
      <c r="K169" s="47"/>
      <c r="L169" s="47"/>
      <c r="M169" s="47"/>
      <c r="N169"/>
      <c r="O169" s="49">
        <v>43</v>
      </c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157"/>
      <c r="BW169" s="134">
        <v>285</v>
      </c>
      <c r="BX169" s="134">
        <v>252</v>
      </c>
      <c r="BY169" s="134">
        <v>257</v>
      </c>
      <c r="BZ169" s="134">
        <v>275</v>
      </c>
      <c r="CA169" s="134">
        <v>227</v>
      </c>
      <c r="CB169" s="134">
        <v>324</v>
      </c>
      <c r="CC169" s="135">
        <v>259.2</v>
      </c>
      <c r="CD169" s="72"/>
      <c r="CE169" s="72"/>
      <c r="CF169" s="35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35"/>
      <c r="DH169" s="72"/>
      <c r="DI169" s="72"/>
      <c r="DJ169" s="35"/>
      <c r="DK169" s="72"/>
      <c r="DM169" s="6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 s="79"/>
      <c r="FY169"/>
      <c r="GK169"/>
    </row>
    <row r="170" spans="2:193">
      <c r="B170" s="35">
        <v>43923</v>
      </c>
      <c r="C170" s="47">
        <f>O234</f>
        <v>72</v>
      </c>
      <c r="D170" s="47">
        <f>O235</f>
        <v>42</v>
      </c>
      <c r="E170" s="47"/>
      <c r="F170" s="47"/>
      <c r="G170" s="47"/>
      <c r="H170" s="47"/>
      <c r="I170" s="47"/>
      <c r="J170" s="47"/>
      <c r="K170" s="47"/>
      <c r="L170" s="47"/>
      <c r="M170" s="47"/>
      <c r="N170"/>
      <c r="O170" s="48">
        <v>43</v>
      </c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157"/>
      <c r="BW170" s="134">
        <v>263</v>
      </c>
      <c r="BX170" s="134">
        <v>277</v>
      </c>
      <c r="BY170" s="134">
        <v>256</v>
      </c>
      <c r="BZ170" s="134">
        <v>297</v>
      </c>
      <c r="CA170" s="134">
        <v>238</v>
      </c>
      <c r="CB170" s="134">
        <v>367</v>
      </c>
      <c r="CC170" s="135">
        <v>266.2</v>
      </c>
      <c r="CD170" s="72"/>
      <c r="CE170" s="72"/>
      <c r="CF170" s="35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35"/>
      <c r="DH170" s="72"/>
      <c r="DI170" s="72"/>
      <c r="DJ170" s="35"/>
      <c r="DK170" s="72"/>
      <c r="DM170" s="6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 s="79"/>
      <c r="FY170"/>
      <c r="GK170"/>
    </row>
    <row r="171" spans="2:193">
      <c r="B171" s="35">
        <v>43924</v>
      </c>
      <c r="C171" s="47">
        <f>O237</f>
        <v>59</v>
      </c>
      <c r="D171" s="47">
        <f>O238</f>
        <v>41</v>
      </c>
      <c r="E171" s="47"/>
      <c r="F171" s="47"/>
      <c r="G171" s="47"/>
      <c r="H171" s="47"/>
      <c r="I171" s="47"/>
      <c r="J171" s="47"/>
      <c r="K171" s="47"/>
      <c r="L171" s="47"/>
      <c r="M171" s="47"/>
      <c r="N171"/>
      <c r="O171" s="49">
        <v>51</v>
      </c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157"/>
      <c r="BW171" s="134">
        <v>235</v>
      </c>
      <c r="BX171" s="134">
        <v>263</v>
      </c>
      <c r="BY171" s="134">
        <v>251</v>
      </c>
      <c r="BZ171" s="134">
        <v>307</v>
      </c>
      <c r="CA171" s="134">
        <v>247</v>
      </c>
      <c r="CB171" s="134">
        <v>359</v>
      </c>
      <c r="CC171" s="135">
        <v>260.60000000000002</v>
      </c>
      <c r="CD171" s="72"/>
      <c r="CE171" s="72"/>
      <c r="CF171" s="35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35"/>
      <c r="DH171" s="72"/>
      <c r="DI171" s="72"/>
      <c r="DJ171" s="35"/>
      <c r="DK171" s="72"/>
      <c r="DM171" s="6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 s="79"/>
      <c r="FY171"/>
      <c r="GK171"/>
    </row>
    <row r="172" spans="2:193">
      <c r="B172" s="35">
        <v>43925</v>
      </c>
      <c r="C172" s="47">
        <f>O240</f>
        <v>39</v>
      </c>
      <c r="D172" s="47">
        <f>O241</f>
        <v>42</v>
      </c>
      <c r="E172" s="47"/>
      <c r="F172" s="47"/>
      <c r="G172" s="47"/>
      <c r="H172" s="47"/>
      <c r="I172" s="47"/>
      <c r="J172" s="47"/>
      <c r="K172" s="47"/>
      <c r="L172" s="47"/>
      <c r="M172" s="47"/>
      <c r="N172"/>
      <c r="O172" s="49">
        <v>51</v>
      </c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157"/>
      <c r="BW172" s="134">
        <v>247</v>
      </c>
      <c r="BX172" s="134">
        <v>255</v>
      </c>
      <c r="BY172" s="134">
        <v>277</v>
      </c>
      <c r="BZ172" s="134">
        <v>281</v>
      </c>
      <c r="CA172" s="134">
        <v>253</v>
      </c>
      <c r="CB172" s="134">
        <v>313</v>
      </c>
      <c r="CC172" s="135">
        <v>262.60000000000002</v>
      </c>
      <c r="CD172" s="72"/>
      <c r="CE172" s="72"/>
      <c r="CF172" s="35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35"/>
      <c r="DH172" s="72"/>
      <c r="DI172" s="72"/>
      <c r="DJ172" s="35"/>
      <c r="DK172" s="72"/>
      <c r="DM172" s="6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 s="79"/>
      <c r="FY172"/>
      <c r="GK172"/>
    </row>
    <row r="173" spans="2:193">
      <c r="B173" s="35">
        <v>43926</v>
      </c>
      <c r="C173" s="47">
        <f>O243</f>
        <v>56</v>
      </c>
      <c r="D173" s="47">
        <f>O244</f>
        <v>56</v>
      </c>
      <c r="E173" s="47"/>
      <c r="F173" s="47"/>
      <c r="G173" s="47"/>
      <c r="H173" s="47"/>
      <c r="I173" s="47"/>
      <c r="J173" s="47"/>
      <c r="K173" s="47"/>
      <c r="L173" s="47"/>
      <c r="M173" s="47"/>
      <c r="N173"/>
      <c r="O173" s="48">
        <v>42</v>
      </c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157"/>
      <c r="BW173" s="134">
        <v>236</v>
      </c>
      <c r="BX173" s="134">
        <v>241</v>
      </c>
      <c r="BY173" s="134">
        <v>250</v>
      </c>
      <c r="BZ173" s="134">
        <v>269</v>
      </c>
      <c r="CA173" s="134">
        <v>259</v>
      </c>
      <c r="CB173" s="134">
        <v>361</v>
      </c>
      <c r="CC173" s="135">
        <v>251</v>
      </c>
      <c r="CD173" s="72"/>
      <c r="CE173" s="72"/>
      <c r="CF173" s="35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35"/>
      <c r="DH173" s="72"/>
      <c r="DI173" s="72"/>
      <c r="DJ173" s="35"/>
      <c r="DK173" s="72"/>
      <c r="DM173" s="6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 s="79"/>
      <c r="FY173"/>
      <c r="GK173"/>
    </row>
    <row r="174" spans="2:193">
      <c r="B174" s="35">
        <v>43927</v>
      </c>
      <c r="C174" s="47">
        <f>O246</f>
        <v>58</v>
      </c>
      <c r="D174" s="47">
        <f>O247</f>
        <v>35</v>
      </c>
      <c r="E174" s="47"/>
      <c r="F174" s="47"/>
      <c r="G174" s="47"/>
      <c r="H174" s="47"/>
      <c r="I174" s="47"/>
      <c r="J174" s="47"/>
      <c r="K174" s="47"/>
      <c r="L174" s="47"/>
      <c r="M174" s="47"/>
      <c r="N174"/>
      <c r="O174" s="49">
        <v>49</v>
      </c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157"/>
      <c r="BW174" s="134">
        <v>260</v>
      </c>
      <c r="BX174" s="134">
        <v>245</v>
      </c>
      <c r="BY174" s="134">
        <v>260</v>
      </c>
      <c r="BZ174" s="134">
        <v>279</v>
      </c>
      <c r="CA174" s="134">
        <v>220</v>
      </c>
      <c r="CB174" s="134">
        <v>369</v>
      </c>
      <c r="CC174" s="135">
        <v>252.8</v>
      </c>
      <c r="CD174" s="72"/>
      <c r="CE174" s="72"/>
      <c r="CF174" s="35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35"/>
      <c r="DH174" s="72"/>
      <c r="DI174" s="72"/>
      <c r="DJ174" s="35"/>
      <c r="DK174" s="72"/>
      <c r="DM174" s="6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 s="79"/>
      <c r="FY174"/>
      <c r="GK174"/>
    </row>
    <row r="175" spans="2:193">
      <c r="B175" s="35">
        <v>43928</v>
      </c>
      <c r="C175" s="47">
        <f>O249</f>
        <v>54</v>
      </c>
      <c r="D175" s="47">
        <f>O250</f>
        <v>41</v>
      </c>
      <c r="E175" s="47"/>
      <c r="F175" s="47"/>
      <c r="G175" s="47"/>
      <c r="H175" s="47"/>
      <c r="I175" s="47"/>
      <c r="J175" s="47"/>
      <c r="K175" s="47"/>
      <c r="L175" s="47"/>
      <c r="M175" s="47"/>
      <c r="N175"/>
      <c r="O175" s="49">
        <v>36</v>
      </c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157"/>
      <c r="BW175" s="134">
        <v>280</v>
      </c>
      <c r="BX175" s="134">
        <v>247</v>
      </c>
      <c r="BY175" s="134">
        <v>291</v>
      </c>
      <c r="BZ175" s="134">
        <v>279</v>
      </c>
      <c r="CA175" s="134">
        <v>254</v>
      </c>
      <c r="CB175" s="134">
        <v>342</v>
      </c>
      <c r="CC175" s="135">
        <v>270.2</v>
      </c>
      <c r="CD175" s="72"/>
      <c r="CE175" s="72"/>
      <c r="CF175" s="35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35"/>
      <c r="DH175" s="72"/>
      <c r="DI175" s="72"/>
      <c r="DJ175" s="35"/>
      <c r="DK175" s="72"/>
      <c r="DM175" s="6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 s="79"/>
      <c r="FY175"/>
      <c r="GK175"/>
    </row>
    <row r="176" spans="2:193">
      <c r="B176" s="35">
        <v>43929</v>
      </c>
      <c r="C176" s="47">
        <f>O252</f>
        <v>54</v>
      </c>
      <c r="D176" s="47">
        <f>O253</f>
        <v>50</v>
      </c>
      <c r="E176" s="47"/>
      <c r="F176" s="47"/>
      <c r="G176" s="47"/>
      <c r="H176" s="47"/>
      <c r="I176" s="47"/>
      <c r="J176" s="47"/>
      <c r="K176" s="47"/>
      <c r="L176" s="47"/>
      <c r="M176" s="47"/>
      <c r="N176"/>
      <c r="O176" s="48">
        <v>43</v>
      </c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157"/>
      <c r="BW176" s="134">
        <v>278</v>
      </c>
      <c r="BX176" s="134">
        <v>210</v>
      </c>
      <c r="BY176" s="134">
        <v>234</v>
      </c>
      <c r="BZ176" s="134">
        <v>276</v>
      </c>
      <c r="CA176" s="134">
        <v>235</v>
      </c>
      <c r="CB176" s="134">
        <v>390</v>
      </c>
      <c r="CC176" s="135">
        <v>246.6</v>
      </c>
      <c r="CD176" s="72"/>
      <c r="CE176" s="72"/>
      <c r="CF176" s="35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35"/>
      <c r="DH176" s="72"/>
      <c r="DI176" s="72"/>
      <c r="DJ176" s="35"/>
      <c r="DK176" s="72"/>
      <c r="DM176" s="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 s="79"/>
      <c r="FY176"/>
      <c r="GK176"/>
    </row>
    <row r="177" spans="2:193">
      <c r="B177" s="35">
        <v>43930</v>
      </c>
      <c r="C177" s="47">
        <f>O255</f>
        <v>38</v>
      </c>
      <c r="D177" s="47">
        <f>O256</f>
        <v>39</v>
      </c>
      <c r="E177" s="47"/>
      <c r="F177" s="47"/>
      <c r="G177" s="47"/>
      <c r="H177" s="47"/>
      <c r="J177" s="47"/>
      <c r="K177" s="47"/>
      <c r="L177" s="47"/>
      <c r="M177" s="47"/>
      <c r="N177"/>
      <c r="O177" s="49">
        <v>42</v>
      </c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157"/>
      <c r="BW177" s="134">
        <v>258</v>
      </c>
      <c r="BX177" s="134">
        <v>262</v>
      </c>
      <c r="BY177" s="134">
        <v>231</v>
      </c>
      <c r="BZ177" s="134">
        <v>250</v>
      </c>
      <c r="CA177" s="134">
        <v>211</v>
      </c>
      <c r="CB177" s="134">
        <v>364</v>
      </c>
      <c r="CC177" s="135">
        <v>242.4</v>
      </c>
      <c r="CD177" s="72"/>
      <c r="CE177" s="72"/>
      <c r="CF177" s="35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35"/>
      <c r="DH177" s="72"/>
      <c r="DI177" s="72"/>
      <c r="DJ177" s="35"/>
      <c r="DK177" s="72"/>
      <c r="DM177" s="6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 s="79"/>
      <c r="FY177"/>
      <c r="GK177"/>
    </row>
    <row r="178" spans="2:193">
      <c r="O178" s="49">
        <v>47</v>
      </c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O178" s="51"/>
      <c r="BT178" s="51"/>
      <c r="BU178" s="51"/>
      <c r="BV178" s="51"/>
      <c r="BW178" s="134">
        <v>266</v>
      </c>
      <c r="BX178" s="134">
        <v>245</v>
      </c>
      <c r="BY178" s="134">
        <v>224</v>
      </c>
      <c r="BZ178" s="134">
        <v>275</v>
      </c>
      <c r="CA178" s="134">
        <v>227</v>
      </c>
      <c r="CB178" s="134">
        <v>375</v>
      </c>
      <c r="CC178" s="135">
        <v>247.4</v>
      </c>
      <c r="CF178" s="6"/>
      <c r="CG178" s="51"/>
      <c r="CS178" s="51"/>
      <c r="DG178" s="6"/>
      <c r="DJ178" s="6"/>
      <c r="DM178" s="6"/>
      <c r="DQ178" s="28"/>
      <c r="DR178" s="32"/>
      <c r="DS178" s="6"/>
      <c r="DT178" s="15"/>
      <c r="DU178"/>
      <c r="DV178"/>
      <c r="DW178"/>
      <c r="DX178"/>
      <c r="DY178"/>
      <c r="DZ178"/>
      <c r="EA178"/>
      <c r="EB178"/>
      <c r="EC178"/>
      <c r="ED178" s="6"/>
      <c r="EE178" s="6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 s="79"/>
      <c r="FY178"/>
      <c r="GK178"/>
    </row>
    <row r="179" spans="2:193">
      <c r="O179" s="48">
        <v>44</v>
      </c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O179" s="51"/>
      <c r="BT179" s="51"/>
      <c r="BU179" s="51"/>
      <c r="BV179" s="51"/>
      <c r="BW179" s="134">
        <v>250</v>
      </c>
      <c r="BX179" s="134">
        <v>242</v>
      </c>
      <c r="BY179" s="134">
        <v>234</v>
      </c>
      <c r="BZ179" s="134">
        <v>233</v>
      </c>
      <c r="CA179" s="134">
        <v>226</v>
      </c>
      <c r="CB179" s="134">
        <v>364</v>
      </c>
      <c r="CC179" s="135">
        <v>237</v>
      </c>
      <c r="CF179" s="6"/>
      <c r="CG179" s="51"/>
      <c r="CS179" s="51"/>
      <c r="DG179" s="6"/>
      <c r="DJ179" s="6"/>
      <c r="DM179" s="6"/>
      <c r="DQ179" s="28"/>
      <c r="DR179" s="32"/>
      <c r="DS179" s="6"/>
      <c r="DT179" s="15"/>
      <c r="DU179"/>
      <c r="DV179"/>
      <c r="DW179"/>
      <c r="DX179"/>
      <c r="DY179"/>
      <c r="DZ179"/>
      <c r="EA179"/>
      <c r="EB179"/>
      <c r="EC179"/>
      <c r="ED179" s="6"/>
      <c r="EE179" s="6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 s="79"/>
      <c r="FY179"/>
      <c r="GK179"/>
    </row>
    <row r="180" spans="2:193">
      <c r="O180" s="49">
        <v>49</v>
      </c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O180" s="51"/>
      <c r="BT180" s="51"/>
      <c r="BU180" s="51"/>
      <c r="BV180" s="51"/>
      <c r="BW180" s="134">
        <v>257</v>
      </c>
      <c r="BX180" s="134">
        <v>259</v>
      </c>
      <c r="BY180" s="134">
        <v>264</v>
      </c>
      <c r="BZ180" s="134">
        <v>251</v>
      </c>
      <c r="CA180" s="134">
        <v>235</v>
      </c>
      <c r="CB180" s="134">
        <v>355</v>
      </c>
      <c r="CC180" s="135">
        <v>253.2</v>
      </c>
      <c r="CF180" s="6"/>
      <c r="CG180" s="51"/>
      <c r="CS180" s="51"/>
      <c r="DG180" s="6"/>
      <c r="DJ180" s="6"/>
      <c r="DM180" s="6"/>
      <c r="DQ180" s="28"/>
      <c r="DR180" s="32"/>
      <c r="DS180" s="6"/>
      <c r="DT180" s="15"/>
      <c r="DU180"/>
      <c r="DV180"/>
      <c r="DW180"/>
      <c r="DX180"/>
      <c r="DY180"/>
      <c r="DZ180"/>
      <c r="EA180"/>
      <c r="EB180"/>
      <c r="EC180"/>
      <c r="ED180" s="6"/>
      <c r="EE180" s="6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 s="79"/>
      <c r="FY180"/>
      <c r="GK180"/>
    </row>
    <row r="181" spans="2:193">
      <c r="O181" s="49">
        <v>52</v>
      </c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O181" s="51"/>
      <c r="BT181" s="51"/>
      <c r="BU181" s="51"/>
      <c r="BV181" s="51"/>
      <c r="BW181" s="134">
        <v>252</v>
      </c>
      <c r="BX181" s="134">
        <v>241</v>
      </c>
      <c r="BY181" s="134">
        <v>270</v>
      </c>
      <c r="BZ181" s="134">
        <v>269</v>
      </c>
      <c r="CA181" s="134">
        <v>255</v>
      </c>
      <c r="CB181" s="134">
        <v>350</v>
      </c>
      <c r="CC181" s="135">
        <v>257.39999999999998</v>
      </c>
      <c r="CF181" s="6"/>
      <c r="CG181" s="51"/>
      <c r="CS181" s="51"/>
      <c r="DG181" s="6"/>
      <c r="DJ181" s="6"/>
      <c r="DM181" s="6"/>
      <c r="DQ181" s="28"/>
      <c r="DR181" s="32"/>
      <c r="DS181" s="6"/>
      <c r="DT181" s="15"/>
      <c r="DU181"/>
      <c r="DV181"/>
      <c r="DW181"/>
      <c r="DX181"/>
      <c r="DY181"/>
      <c r="DZ181"/>
      <c r="EA181"/>
      <c r="EB181"/>
      <c r="EC181"/>
      <c r="ED181" s="6"/>
      <c r="EE181" s="6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 s="79"/>
      <c r="FY181"/>
      <c r="GK181"/>
    </row>
    <row r="182" spans="2:193">
      <c r="O182" s="48">
        <v>42</v>
      </c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O182" s="51"/>
      <c r="BT182" s="51"/>
      <c r="BU182" s="51"/>
      <c r="BV182" s="51"/>
      <c r="BW182" s="134">
        <v>272</v>
      </c>
      <c r="BX182" s="134">
        <v>251</v>
      </c>
      <c r="BY182" s="134">
        <v>246</v>
      </c>
      <c r="BZ182" s="134">
        <v>272</v>
      </c>
      <c r="CA182" s="134">
        <v>223</v>
      </c>
      <c r="CB182" s="134">
        <v>353</v>
      </c>
      <c r="CC182" s="135">
        <v>252.8</v>
      </c>
      <c r="CF182" s="6"/>
      <c r="CG182" s="51"/>
      <c r="CS182" s="51"/>
      <c r="DG182" s="6"/>
      <c r="DJ182" s="6"/>
      <c r="DM182" s="6"/>
      <c r="DQ182" s="28"/>
      <c r="DR182" s="32"/>
      <c r="DS182" s="6"/>
      <c r="DT182" s="15"/>
      <c r="DU182"/>
      <c r="DV182"/>
      <c r="DW182"/>
      <c r="DX182"/>
      <c r="DY182"/>
      <c r="DZ182"/>
      <c r="EA182"/>
      <c r="EB182"/>
      <c r="EC182"/>
      <c r="ED182" s="6"/>
      <c r="EE182" s="6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 s="79"/>
      <c r="FY182"/>
      <c r="GK182"/>
    </row>
    <row r="183" spans="2:193">
      <c r="O183" s="49">
        <v>50</v>
      </c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O183" s="51"/>
      <c r="BT183" s="51"/>
      <c r="BU183" s="51"/>
      <c r="BV183" s="51"/>
      <c r="BW183" s="134">
        <v>258</v>
      </c>
      <c r="BX183" s="134">
        <v>243</v>
      </c>
      <c r="BY183" s="134">
        <v>225</v>
      </c>
      <c r="BZ183" s="134">
        <v>232</v>
      </c>
      <c r="CA183" s="134">
        <v>256</v>
      </c>
      <c r="CB183" s="134">
        <v>397</v>
      </c>
      <c r="CC183" s="135">
        <v>242.8</v>
      </c>
      <c r="CF183" s="6"/>
      <c r="CG183" s="51"/>
      <c r="CS183" s="51"/>
      <c r="DG183" s="6"/>
      <c r="DJ183" s="6"/>
      <c r="DM183" s="6"/>
      <c r="DQ183" s="28"/>
      <c r="DR183" s="32"/>
      <c r="DS183" s="6"/>
      <c r="DT183" s="15"/>
      <c r="DU183"/>
      <c r="DV183"/>
      <c r="DW183"/>
      <c r="DX183"/>
      <c r="DY183"/>
      <c r="DZ183"/>
      <c r="EA183"/>
      <c r="EB183"/>
      <c r="EC183"/>
      <c r="ED183" s="6"/>
      <c r="EE183" s="6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 s="79"/>
      <c r="FY183"/>
      <c r="GK183"/>
    </row>
    <row r="184" spans="2:193">
      <c r="O184" s="49">
        <v>41</v>
      </c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O184" s="51"/>
      <c r="BT184" s="51"/>
      <c r="BU184" s="51"/>
      <c r="BV184" s="51"/>
      <c r="BW184" s="134">
        <v>273</v>
      </c>
      <c r="BX184" s="134">
        <v>273</v>
      </c>
      <c r="BY184" s="134">
        <v>256</v>
      </c>
      <c r="BZ184" s="134">
        <v>227</v>
      </c>
      <c r="CA184" s="134">
        <v>240</v>
      </c>
      <c r="CB184" s="134">
        <v>396</v>
      </c>
      <c r="CC184" s="135">
        <v>253.8</v>
      </c>
      <c r="CF184" s="6"/>
      <c r="CG184" s="51"/>
      <c r="CS184" s="51"/>
      <c r="DG184" s="6"/>
      <c r="DJ184" s="6"/>
      <c r="DM184" s="6"/>
      <c r="DQ184" s="28"/>
      <c r="DR184" s="32"/>
      <c r="DS184" s="6"/>
      <c r="DT184" s="15"/>
      <c r="DU184"/>
      <c r="DV184"/>
      <c r="DW184"/>
      <c r="DX184"/>
      <c r="DY184"/>
      <c r="DZ184"/>
      <c r="EA184"/>
      <c r="EB184"/>
      <c r="EC184"/>
      <c r="ED184" s="6"/>
      <c r="EE184" s="6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 s="79"/>
      <c r="FY184"/>
      <c r="GK184"/>
    </row>
    <row r="185" spans="2:193">
      <c r="O185" s="48">
        <v>50</v>
      </c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O185" s="51"/>
      <c r="BT185" s="51"/>
      <c r="BU185" s="51"/>
      <c r="BV185" s="51"/>
      <c r="BW185" s="134">
        <v>274</v>
      </c>
      <c r="BX185" s="134">
        <v>264</v>
      </c>
      <c r="BY185" s="134">
        <v>250</v>
      </c>
      <c r="BZ185" s="134">
        <v>272</v>
      </c>
      <c r="CA185" s="134">
        <v>249</v>
      </c>
      <c r="CB185" s="134">
        <v>348</v>
      </c>
      <c r="CC185" s="135">
        <v>261.8</v>
      </c>
      <c r="CF185" s="6"/>
      <c r="CG185" s="51"/>
      <c r="CS185" s="51"/>
      <c r="DG185" s="6"/>
      <c r="DJ185" s="6"/>
      <c r="DM185" s="6"/>
      <c r="DQ185" s="28"/>
      <c r="DR185" s="32"/>
      <c r="DS185" s="6"/>
      <c r="DT185" s="15"/>
      <c r="DU185"/>
      <c r="DV185"/>
      <c r="DW185"/>
      <c r="DX185"/>
      <c r="DY185"/>
      <c r="DZ185"/>
      <c r="EA185"/>
      <c r="EB185"/>
      <c r="EC185"/>
      <c r="ED185" s="6"/>
      <c r="EE185" s="6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 s="79"/>
      <c r="FY185"/>
      <c r="GK185"/>
    </row>
    <row r="186" spans="2:193">
      <c r="O186" s="49">
        <v>42</v>
      </c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O186" s="51"/>
      <c r="BT186" s="51"/>
      <c r="BU186" s="51"/>
      <c r="BV186" s="51"/>
      <c r="BW186" s="134">
        <v>255</v>
      </c>
      <c r="BX186" s="134">
        <v>248</v>
      </c>
      <c r="BY186" s="134">
        <v>219</v>
      </c>
      <c r="BZ186" s="134">
        <v>261</v>
      </c>
      <c r="CA186" s="134">
        <v>231</v>
      </c>
      <c r="CB186" s="134">
        <v>338</v>
      </c>
      <c r="CC186" s="135">
        <v>242.8</v>
      </c>
      <c r="CF186" s="6"/>
      <c r="CG186" s="51"/>
      <c r="CS186" s="51"/>
      <c r="DG186" s="6"/>
      <c r="DJ186" s="6"/>
      <c r="DM186" s="6"/>
      <c r="DQ186" s="28"/>
      <c r="DR186" s="32"/>
      <c r="DS186" s="6"/>
      <c r="DT186" s="15"/>
      <c r="DU186"/>
      <c r="DV186"/>
      <c r="DW186"/>
      <c r="DX186"/>
      <c r="DY186"/>
      <c r="DZ186"/>
      <c r="EA186"/>
      <c r="EB186"/>
      <c r="EC186"/>
      <c r="ED186" s="6"/>
      <c r="EE186" s="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 s="79"/>
      <c r="FY186"/>
      <c r="GK186"/>
    </row>
    <row r="187" spans="2:193">
      <c r="O187" s="49">
        <v>52</v>
      </c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O187" s="51"/>
      <c r="BT187" s="51"/>
      <c r="BU187" s="51"/>
      <c r="BV187" s="51"/>
      <c r="BW187" s="134">
        <v>260</v>
      </c>
      <c r="BX187" s="134">
        <v>229</v>
      </c>
      <c r="BY187" s="134">
        <v>224</v>
      </c>
      <c r="BZ187" s="134">
        <v>223</v>
      </c>
      <c r="CA187" s="134">
        <v>268</v>
      </c>
      <c r="CB187" s="134">
        <v>325</v>
      </c>
      <c r="CC187" s="135">
        <v>240.8</v>
      </c>
      <c r="CF187" s="6"/>
      <c r="CG187" s="51"/>
      <c r="CS187" s="51"/>
      <c r="DG187" s="6"/>
      <c r="DJ187" s="6"/>
      <c r="DM187" s="6"/>
      <c r="DQ187" s="28"/>
      <c r="DR187" s="32"/>
      <c r="DS187" s="6"/>
      <c r="DT187" s="15"/>
      <c r="DU187"/>
      <c r="DV187"/>
      <c r="DW187"/>
      <c r="DX187"/>
      <c r="DY187"/>
      <c r="DZ187"/>
      <c r="EA187"/>
      <c r="EB187"/>
      <c r="EC187"/>
      <c r="ED187" s="6"/>
      <c r="EE187" s="6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 s="79"/>
      <c r="FY187"/>
      <c r="GK187"/>
    </row>
    <row r="188" spans="2:193">
      <c r="O188" s="48">
        <v>43</v>
      </c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O188" s="51"/>
      <c r="BT188" s="51"/>
      <c r="BU188" s="51"/>
      <c r="BV188" s="51"/>
      <c r="BW188" s="134">
        <v>265</v>
      </c>
      <c r="BX188" s="134">
        <v>246</v>
      </c>
      <c r="BY188" s="134">
        <v>264</v>
      </c>
      <c r="BZ188" s="134">
        <v>239</v>
      </c>
      <c r="CA188" s="134">
        <v>246</v>
      </c>
      <c r="CB188" s="134">
        <v>311</v>
      </c>
      <c r="CC188" s="135">
        <v>252</v>
      </c>
      <c r="CF188" s="6"/>
      <c r="CG188" s="51"/>
      <c r="CS188" s="51"/>
      <c r="DG188" s="6"/>
      <c r="DJ188" s="6"/>
      <c r="DM188" s="6"/>
      <c r="DQ188" s="28"/>
      <c r="DR188" s="32"/>
      <c r="DS188" s="6"/>
      <c r="DT188" s="15"/>
      <c r="DU188"/>
      <c r="DV188"/>
      <c r="DW188"/>
      <c r="DX188"/>
      <c r="DY188"/>
      <c r="DZ188"/>
      <c r="EA188"/>
      <c r="EB188"/>
      <c r="EC188"/>
      <c r="ED188" s="6"/>
      <c r="EE188" s="6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 s="79"/>
      <c r="FY188"/>
      <c r="GK188"/>
    </row>
    <row r="189" spans="2:193">
      <c r="O189" s="49">
        <v>45</v>
      </c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O189" s="51"/>
      <c r="BT189" s="51"/>
      <c r="BU189" s="51"/>
      <c r="BV189" s="51"/>
      <c r="BW189" s="134">
        <v>263</v>
      </c>
      <c r="BX189" s="134">
        <v>252</v>
      </c>
      <c r="BY189" s="134">
        <v>288</v>
      </c>
      <c r="BZ189" s="134">
        <v>217</v>
      </c>
      <c r="CA189" s="134">
        <v>246</v>
      </c>
      <c r="CB189" s="134">
        <v>326</v>
      </c>
      <c r="CC189" s="135">
        <v>253.2</v>
      </c>
      <c r="CF189" s="6"/>
      <c r="CG189" s="51"/>
      <c r="CS189" s="51"/>
      <c r="DG189" s="6"/>
      <c r="DJ189" s="6"/>
      <c r="DM189" s="6"/>
      <c r="DQ189" s="28"/>
      <c r="DR189" s="32"/>
      <c r="DS189" s="6"/>
      <c r="DT189" s="15"/>
      <c r="DU189"/>
      <c r="DV189"/>
      <c r="DW189"/>
      <c r="DX189"/>
      <c r="DY189"/>
      <c r="DZ189"/>
      <c r="EA189"/>
      <c r="EB189"/>
      <c r="EC189"/>
      <c r="ED189" s="6"/>
      <c r="EE189" s="6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 s="79"/>
      <c r="FY189"/>
      <c r="GK189"/>
    </row>
    <row r="190" spans="2:193">
      <c r="O190" s="49">
        <v>37</v>
      </c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O190" s="51"/>
      <c r="BT190" s="51"/>
      <c r="BU190" s="51"/>
      <c r="BV190" s="51"/>
      <c r="BW190" s="134">
        <v>253</v>
      </c>
      <c r="BX190" s="134">
        <v>258</v>
      </c>
      <c r="BY190" s="134">
        <v>264</v>
      </c>
      <c r="BZ190" s="134">
        <v>248</v>
      </c>
      <c r="CA190" s="134">
        <v>232</v>
      </c>
      <c r="CB190" s="134">
        <v>331</v>
      </c>
      <c r="CC190" s="135">
        <v>251</v>
      </c>
      <c r="CF190" s="6"/>
      <c r="CG190" s="51"/>
      <c r="CS190" s="51"/>
      <c r="DG190" s="6"/>
      <c r="DJ190" s="6"/>
      <c r="DM190" s="6"/>
      <c r="DQ190" s="28"/>
      <c r="DR190" s="32"/>
      <c r="DS190" s="6"/>
      <c r="DT190" s="15"/>
      <c r="DU190"/>
      <c r="DV190"/>
      <c r="DW190"/>
      <c r="DX190"/>
      <c r="DY190"/>
      <c r="DZ190"/>
      <c r="EA190"/>
      <c r="EB190"/>
      <c r="EC190"/>
      <c r="ED190" s="6"/>
      <c r="EE190" s="6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 s="79"/>
      <c r="FY190"/>
      <c r="GK190"/>
    </row>
    <row r="191" spans="2:193">
      <c r="O191" s="48">
        <v>41</v>
      </c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O191" s="51"/>
      <c r="BT191" s="51"/>
      <c r="BU191" s="51"/>
      <c r="BV191" s="51"/>
      <c r="BW191" s="134">
        <v>235</v>
      </c>
      <c r="BX191" s="134">
        <v>263</v>
      </c>
      <c r="BY191" s="134">
        <v>259</v>
      </c>
      <c r="BZ191" s="134">
        <v>233</v>
      </c>
      <c r="CA191" s="134">
        <v>240</v>
      </c>
      <c r="CB191" s="134">
        <v>323</v>
      </c>
      <c r="CC191" s="135">
        <v>246</v>
      </c>
      <c r="CF191" s="6"/>
      <c r="CG191" s="51"/>
      <c r="CS191" s="51"/>
      <c r="DG191" s="6"/>
      <c r="DJ191" s="6"/>
      <c r="DM191" s="6"/>
      <c r="DQ191" s="28"/>
      <c r="DR191" s="32"/>
      <c r="DS191" s="6"/>
      <c r="DT191" s="15"/>
      <c r="DU191"/>
      <c r="DV191"/>
      <c r="DW191"/>
      <c r="DX191"/>
      <c r="DY191"/>
      <c r="DZ191"/>
      <c r="EA191"/>
      <c r="EB191"/>
      <c r="EC191"/>
      <c r="ED191" s="6"/>
      <c r="EE191" s="6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 s="79"/>
      <c r="FY191"/>
      <c r="GK191"/>
    </row>
    <row r="192" spans="2:193">
      <c r="O192" s="49">
        <v>41</v>
      </c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O192" s="51"/>
      <c r="BT192" s="51"/>
      <c r="BU192" s="51"/>
      <c r="BV192" s="51"/>
      <c r="BW192" s="134">
        <v>242</v>
      </c>
      <c r="BX192" s="134">
        <v>275</v>
      </c>
      <c r="BY192" s="134">
        <v>257</v>
      </c>
      <c r="BZ192" s="134">
        <v>226</v>
      </c>
      <c r="CA192" s="134">
        <v>255</v>
      </c>
      <c r="CB192" s="134">
        <v>304</v>
      </c>
      <c r="CC192" s="135">
        <v>251</v>
      </c>
      <c r="CF192" s="6"/>
      <c r="CG192" s="51"/>
      <c r="CS192" s="51"/>
      <c r="DG192" s="6"/>
      <c r="DJ192" s="6"/>
      <c r="DM192" s="6"/>
      <c r="DQ192" s="28"/>
      <c r="DR192" s="32"/>
      <c r="DS192" s="6"/>
      <c r="DT192" s="15"/>
      <c r="DU192"/>
      <c r="DV192"/>
      <c r="DW192"/>
      <c r="DX192"/>
      <c r="DY192"/>
      <c r="DZ192"/>
      <c r="EA192"/>
      <c r="EB192"/>
      <c r="EC192"/>
      <c r="ED192" s="6"/>
      <c r="EE192" s="6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 s="79"/>
      <c r="FY192"/>
      <c r="GK192"/>
    </row>
    <row r="193" spans="15:193">
      <c r="O193" s="49">
        <v>45</v>
      </c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O193" s="51"/>
      <c r="BT193" s="51"/>
      <c r="BU193" s="51"/>
      <c r="BV193" s="51"/>
      <c r="BW193" s="134">
        <v>255</v>
      </c>
      <c r="BX193" s="134">
        <v>212</v>
      </c>
      <c r="BY193" s="134">
        <v>272</v>
      </c>
      <c r="BZ193" s="134">
        <v>249</v>
      </c>
      <c r="CA193" s="134">
        <v>255</v>
      </c>
      <c r="CB193" s="134">
        <v>328</v>
      </c>
      <c r="CC193" s="135">
        <v>248.6</v>
      </c>
      <c r="CF193" s="6"/>
      <c r="CG193" s="51"/>
      <c r="CS193" s="51"/>
      <c r="DG193" s="6"/>
      <c r="DJ193" s="6"/>
      <c r="DM193" s="6"/>
      <c r="DQ193" s="28"/>
      <c r="DR193" s="32"/>
      <c r="DS193" s="6"/>
      <c r="DT193" s="15"/>
      <c r="DU193"/>
      <c r="DV193"/>
      <c r="DW193"/>
      <c r="DX193"/>
      <c r="DY193"/>
      <c r="DZ193"/>
      <c r="EA193"/>
      <c r="EB193"/>
      <c r="EC193"/>
      <c r="ED193" s="6"/>
      <c r="EE193" s="6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 s="79"/>
      <c r="FY193"/>
      <c r="GK193"/>
    </row>
    <row r="194" spans="15:193">
      <c r="O194" s="48">
        <v>47</v>
      </c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O194" s="51"/>
      <c r="BT194" s="51"/>
      <c r="BU194" s="51"/>
      <c r="BV194" s="51"/>
      <c r="BW194" s="134">
        <v>251</v>
      </c>
      <c r="BX194" s="134">
        <v>244</v>
      </c>
      <c r="BY194" s="134">
        <v>247</v>
      </c>
      <c r="BZ194" s="134">
        <v>245</v>
      </c>
      <c r="CA194" s="134">
        <v>241</v>
      </c>
      <c r="CB194" s="134">
        <v>325</v>
      </c>
      <c r="CC194" s="135">
        <v>245.6</v>
      </c>
      <c r="CF194" s="6"/>
      <c r="CG194" s="51"/>
      <c r="CS194" s="51"/>
      <c r="DG194" s="6"/>
      <c r="DJ194" s="6"/>
      <c r="DM194" s="6"/>
      <c r="DQ194" s="28"/>
      <c r="DR194" s="32"/>
      <c r="DS194" s="6"/>
      <c r="DT194" s="15"/>
      <c r="DU194"/>
      <c r="DV194"/>
      <c r="DW194"/>
      <c r="DX194"/>
      <c r="DY194"/>
      <c r="DZ194"/>
      <c r="EA194"/>
      <c r="EB194"/>
      <c r="EC194"/>
      <c r="ED194" s="6"/>
      <c r="EE194" s="6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 s="79"/>
      <c r="FY194"/>
      <c r="GK194"/>
    </row>
    <row r="195" spans="15:193">
      <c r="O195" s="49">
        <v>48</v>
      </c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O195" s="51"/>
      <c r="BT195" s="51"/>
      <c r="BU195" s="51"/>
      <c r="BV195" s="51"/>
      <c r="BW195" s="134">
        <v>220</v>
      </c>
      <c r="BX195" s="134">
        <v>243</v>
      </c>
      <c r="BY195" s="134">
        <v>265</v>
      </c>
      <c r="BZ195" s="134">
        <v>225</v>
      </c>
      <c r="CA195" s="134">
        <v>245</v>
      </c>
      <c r="CB195" s="134">
        <v>300</v>
      </c>
      <c r="CC195" s="135">
        <v>239.6</v>
      </c>
      <c r="CF195" s="6"/>
      <c r="CG195" s="51"/>
      <c r="CS195" s="51"/>
      <c r="DG195" s="6"/>
      <c r="DJ195" s="6"/>
      <c r="DM195" s="6"/>
      <c r="DQ195" s="28"/>
      <c r="DR195" s="32"/>
      <c r="DS195" s="6"/>
      <c r="DT195" s="15"/>
      <c r="DU195"/>
      <c r="DV195"/>
      <c r="DW195"/>
      <c r="DX195"/>
      <c r="DY195"/>
      <c r="DZ195"/>
      <c r="EA195"/>
      <c r="EB195"/>
      <c r="EC195"/>
      <c r="ED195" s="6"/>
      <c r="EE195" s="6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 s="79"/>
      <c r="FY195"/>
      <c r="GK195"/>
    </row>
    <row r="196" spans="15:193">
      <c r="O196" s="49">
        <v>34</v>
      </c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O196" s="51"/>
      <c r="BT196" s="51"/>
      <c r="BU196" s="51"/>
      <c r="BV196" s="51"/>
      <c r="BW196" s="134">
        <v>256</v>
      </c>
      <c r="BX196" s="134">
        <v>228</v>
      </c>
      <c r="BY196" s="134">
        <v>232</v>
      </c>
      <c r="BZ196" s="134">
        <v>235</v>
      </c>
      <c r="CA196" s="134">
        <v>230</v>
      </c>
      <c r="CB196" s="134">
        <v>331</v>
      </c>
      <c r="CC196" s="135">
        <v>236.2</v>
      </c>
      <c r="CF196" s="6"/>
      <c r="CG196" s="51"/>
      <c r="CS196" s="51"/>
      <c r="DG196" s="6"/>
      <c r="DJ196" s="6"/>
      <c r="DM196" s="6"/>
      <c r="DQ196" s="28"/>
      <c r="DR196" s="32"/>
      <c r="DS196" s="6"/>
      <c r="DT196" s="15"/>
      <c r="DU196"/>
      <c r="DV196"/>
      <c r="DW196"/>
      <c r="DX196"/>
      <c r="DY196"/>
      <c r="DZ196"/>
      <c r="EA196"/>
      <c r="EB196"/>
      <c r="EC196"/>
      <c r="ED196" s="6"/>
      <c r="EE196" s="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 s="79"/>
      <c r="FY196"/>
      <c r="GK196"/>
    </row>
    <row r="197" spans="15:193">
      <c r="O197" s="48">
        <v>53</v>
      </c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O197" s="51"/>
      <c r="BT197" s="51"/>
      <c r="BU197" s="51"/>
      <c r="BV197" s="51"/>
      <c r="BW197" s="134">
        <v>265</v>
      </c>
      <c r="BX197" s="134">
        <v>211</v>
      </c>
      <c r="BY197" s="134">
        <v>270</v>
      </c>
      <c r="BZ197" s="134">
        <v>226</v>
      </c>
      <c r="CA197" s="134">
        <v>225</v>
      </c>
      <c r="CB197" s="134">
        <v>314</v>
      </c>
      <c r="CC197" s="135">
        <v>239.4</v>
      </c>
      <c r="CF197" s="6"/>
      <c r="CG197" s="51"/>
      <c r="CS197" s="51"/>
      <c r="DG197" s="6"/>
      <c r="DJ197" s="6"/>
      <c r="DM197" s="6"/>
      <c r="DQ197" s="28"/>
      <c r="DR197" s="32"/>
      <c r="DS197" s="6"/>
      <c r="DT197" s="15"/>
      <c r="DU197"/>
      <c r="DV197"/>
      <c r="DW197"/>
      <c r="DX197"/>
      <c r="DY197"/>
      <c r="DZ197"/>
      <c r="EA197"/>
      <c r="EB197"/>
      <c r="EC197"/>
      <c r="ED197" s="6"/>
      <c r="EE197" s="6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 s="79"/>
      <c r="FY197"/>
      <c r="GK197"/>
    </row>
    <row r="198" spans="15:193">
      <c r="O198" s="49">
        <v>49</v>
      </c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O198" s="51"/>
      <c r="BT198" s="51"/>
      <c r="BU198" s="51"/>
      <c r="BV198" s="51"/>
      <c r="BW198" s="134">
        <v>230</v>
      </c>
      <c r="BX198" s="134">
        <v>227</v>
      </c>
      <c r="BY198" s="134">
        <v>229</v>
      </c>
      <c r="BZ198" s="134">
        <v>244</v>
      </c>
      <c r="CA198" s="134">
        <v>217</v>
      </c>
      <c r="CB198" s="134">
        <v>312</v>
      </c>
      <c r="CC198" s="135">
        <v>229.4</v>
      </c>
      <c r="CF198" s="6"/>
      <c r="CG198" s="51"/>
      <c r="CS198" s="51"/>
      <c r="DG198" s="6"/>
      <c r="DJ198" s="6"/>
      <c r="DM198" s="6"/>
      <c r="DQ198" s="28"/>
      <c r="DR198" s="32"/>
      <c r="DS198" s="6"/>
      <c r="DT198" s="15"/>
      <c r="DU198"/>
      <c r="DV198"/>
      <c r="DW198"/>
      <c r="DX198"/>
      <c r="DY198"/>
      <c r="DZ198"/>
      <c r="EA198"/>
      <c r="EB198"/>
      <c r="EC198"/>
      <c r="ED198" s="6"/>
      <c r="EE198" s="6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 s="79"/>
      <c r="FY198"/>
      <c r="GK198"/>
    </row>
    <row r="199" spans="15:193">
      <c r="O199" s="49">
        <v>34</v>
      </c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O199" s="51"/>
      <c r="BT199" s="51"/>
      <c r="BU199" s="51"/>
      <c r="BV199" s="51"/>
      <c r="BX199" s="51"/>
      <c r="CF199" s="6"/>
      <c r="CG199" s="51"/>
      <c r="CS199" s="51"/>
      <c r="DG199" s="6"/>
      <c r="DJ199" s="6"/>
      <c r="DM199" s="6"/>
      <c r="DQ199" s="28"/>
      <c r="DR199" s="32"/>
      <c r="DS199" s="6"/>
      <c r="DT199" s="15"/>
      <c r="DU199"/>
      <c r="DV199"/>
      <c r="DW199"/>
      <c r="DX199"/>
      <c r="DY199"/>
      <c r="DZ199"/>
      <c r="EA199"/>
      <c r="EB199"/>
      <c r="EC199"/>
      <c r="ED199" s="6"/>
      <c r="EE199" s="6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 s="79"/>
      <c r="FY199"/>
      <c r="GK199"/>
    </row>
    <row r="200" spans="15:193">
      <c r="O200" s="48">
        <v>46</v>
      </c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O200" s="51"/>
      <c r="BT200" s="51"/>
      <c r="BU200" s="51"/>
      <c r="BV200" s="51"/>
      <c r="BX200" s="51"/>
      <c r="CF200" s="6"/>
      <c r="CG200" s="51"/>
      <c r="CS200" s="51"/>
      <c r="DG200" s="6"/>
      <c r="DJ200" s="6"/>
      <c r="DM200" s="6"/>
      <c r="DQ200" s="28"/>
      <c r="DR200" s="32"/>
      <c r="DS200" s="6"/>
      <c r="DT200" s="15"/>
      <c r="DU200"/>
      <c r="DV200"/>
      <c r="DW200"/>
      <c r="DX200"/>
      <c r="DY200"/>
      <c r="DZ200"/>
      <c r="EA200"/>
      <c r="EB200"/>
      <c r="EC200"/>
      <c r="ED200" s="6"/>
      <c r="EE200" s="6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 s="79"/>
      <c r="FY200"/>
      <c r="GK200"/>
    </row>
    <row r="201" spans="15:193">
      <c r="O201" s="49">
        <v>41</v>
      </c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O201" s="51"/>
      <c r="BT201" s="51"/>
      <c r="BU201" s="51"/>
      <c r="BV201" s="51"/>
      <c r="BX201" s="51"/>
      <c r="CF201" s="6"/>
      <c r="CG201" s="51"/>
      <c r="CS201" s="51"/>
      <c r="DG201" s="6"/>
      <c r="DJ201" s="6"/>
      <c r="DM201" s="6"/>
      <c r="DQ201" s="28"/>
      <c r="DR201" s="32"/>
      <c r="DS201" s="6"/>
      <c r="DT201" s="15"/>
      <c r="DU201"/>
      <c r="DV201"/>
      <c r="DW201"/>
      <c r="DX201"/>
      <c r="DY201"/>
      <c r="DZ201"/>
      <c r="EA201"/>
      <c r="EB201"/>
      <c r="EC201"/>
      <c r="ED201" s="6"/>
      <c r="EE201" s="6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 s="79"/>
      <c r="FY201"/>
      <c r="GK201"/>
    </row>
    <row r="202" spans="15:193">
      <c r="O202" s="49">
        <v>37</v>
      </c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O202" s="51"/>
      <c r="BT202" s="51"/>
      <c r="BU202" s="51"/>
      <c r="BV202" s="51"/>
      <c r="BX202" s="51"/>
      <c r="CF202" s="6"/>
      <c r="CG202" s="51"/>
      <c r="CS202" s="51"/>
      <c r="DG202" s="6"/>
      <c r="DJ202" s="6"/>
      <c r="DM202" s="6"/>
      <c r="DQ202" s="28"/>
      <c r="DR202" s="32"/>
      <c r="DS202" s="6"/>
      <c r="DT202" s="15"/>
      <c r="DU202"/>
      <c r="DV202"/>
      <c r="DW202"/>
      <c r="DX202"/>
      <c r="DY202"/>
      <c r="DZ202"/>
      <c r="EA202"/>
      <c r="EB202"/>
      <c r="EC202"/>
      <c r="ED202" s="6"/>
      <c r="EE202" s="6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 s="79"/>
      <c r="FY202"/>
      <c r="GK202"/>
    </row>
    <row r="203" spans="15:193">
      <c r="O203" s="48">
        <v>56</v>
      </c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O203" s="51"/>
      <c r="BT203" s="51"/>
      <c r="BU203" s="51"/>
      <c r="BV203" s="51"/>
      <c r="BX203" s="51"/>
      <c r="CF203" s="6"/>
      <c r="CG203" s="51"/>
      <c r="CS203" s="51"/>
      <c r="DG203" s="6"/>
      <c r="DJ203" s="6"/>
      <c r="DM203" s="6"/>
      <c r="DQ203" s="28"/>
      <c r="DR203" s="32"/>
      <c r="DS203" s="6"/>
      <c r="DT203" s="15"/>
      <c r="DU203"/>
      <c r="DV203"/>
      <c r="DW203"/>
      <c r="DX203"/>
      <c r="DY203"/>
      <c r="DZ203"/>
      <c r="EA203"/>
      <c r="EB203"/>
      <c r="EC203"/>
      <c r="ED203" s="6"/>
      <c r="EE203" s="6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 s="79"/>
      <c r="FY203"/>
      <c r="GK203"/>
    </row>
    <row r="204" spans="15:193">
      <c r="O204" s="49">
        <v>53</v>
      </c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O204" s="51"/>
      <c r="BT204" s="51"/>
      <c r="BU204" s="51"/>
      <c r="BV204" s="51"/>
      <c r="BX204" s="51"/>
      <c r="CF204" s="6"/>
      <c r="CG204" s="51"/>
      <c r="CS204" s="51"/>
      <c r="DG204" s="6"/>
      <c r="DJ204" s="6"/>
      <c r="DM204" s="6"/>
      <c r="DQ204" s="28"/>
      <c r="DR204" s="32"/>
      <c r="DS204" s="6"/>
      <c r="DT204" s="15"/>
      <c r="DU204"/>
      <c r="DV204"/>
      <c r="DW204"/>
      <c r="DX204"/>
      <c r="DY204"/>
      <c r="DZ204"/>
      <c r="EA204"/>
      <c r="EB204"/>
      <c r="EC204"/>
      <c r="ED204" s="6"/>
      <c r="EE204" s="6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 s="79"/>
      <c r="FY204"/>
      <c r="GK204"/>
    </row>
    <row r="205" spans="15:193">
      <c r="O205" s="49">
        <v>37</v>
      </c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O205" s="51"/>
      <c r="BT205" s="51"/>
      <c r="BU205" s="51"/>
      <c r="BV205" s="51"/>
      <c r="BX205" s="51"/>
      <c r="CF205" s="6"/>
      <c r="CG205" s="51"/>
      <c r="CS205" s="51"/>
      <c r="DG205" s="6"/>
      <c r="DJ205" s="6"/>
      <c r="DM205" s="6"/>
      <c r="DQ205" s="28"/>
      <c r="DR205" s="32"/>
      <c r="DS205" s="6"/>
      <c r="DT205" s="15"/>
      <c r="DU205"/>
      <c r="DV205"/>
      <c r="DW205"/>
      <c r="DX205"/>
      <c r="DY205"/>
      <c r="DZ205"/>
      <c r="EA205"/>
      <c r="EB205"/>
      <c r="EC205"/>
      <c r="ED205" s="6"/>
      <c r="EE205" s="6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 s="79"/>
      <c r="FY205"/>
      <c r="GK205"/>
    </row>
    <row r="206" spans="15:193">
      <c r="O206" s="48">
        <v>61</v>
      </c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O206" s="51"/>
      <c r="BT206" s="51"/>
      <c r="BU206" s="51"/>
      <c r="BV206" s="51"/>
      <c r="BX206" s="51"/>
      <c r="CF206" s="6"/>
      <c r="CG206" s="51"/>
      <c r="CS206" s="51"/>
      <c r="DG206" s="6"/>
      <c r="DJ206" s="6"/>
      <c r="DM206" s="6"/>
      <c r="DQ206" s="28"/>
      <c r="DR206" s="32"/>
      <c r="DS206" s="6"/>
      <c r="DT206" s="15"/>
      <c r="DU206"/>
      <c r="DV206"/>
      <c r="DW206"/>
      <c r="DX206"/>
      <c r="DY206"/>
      <c r="DZ206"/>
      <c r="EA206"/>
      <c r="EB206"/>
      <c r="EC206"/>
      <c r="ED206" s="6"/>
      <c r="EE206" s="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 s="79"/>
      <c r="FY206"/>
      <c r="GK206"/>
    </row>
    <row r="207" spans="15:193">
      <c r="O207" s="49">
        <v>64</v>
      </c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O207" s="51"/>
      <c r="BT207" s="51"/>
      <c r="BU207" s="51"/>
      <c r="BV207" s="51"/>
      <c r="BX207" s="51"/>
      <c r="CF207" s="6"/>
      <c r="CG207" s="51"/>
      <c r="CS207" s="51"/>
      <c r="DG207" s="6"/>
      <c r="DJ207" s="6"/>
      <c r="DM207" s="6"/>
      <c r="DQ207" s="28"/>
      <c r="DR207" s="32"/>
      <c r="DS207" s="6"/>
      <c r="DT207" s="15"/>
      <c r="DU207"/>
      <c r="DV207"/>
      <c r="DW207"/>
      <c r="DX207"/>
      <c r="DY207"/>
      <c r="DZ207"/>
      <c r="EA207"/>
      <c r="EB207"/>
      <c r="EC207"/>
      <c r="ED207" s="6"/>
      <c r="EE207" s="6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 s="79"/>
      <c r="FY207"/>
      <c r="GK207"/>
    </row>
    <row r="208" spans="15:193">
      <c r="O208" s="49">
        <v>45</v>
      </c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O208" s="51"/>
      <c r="BT208" s="51"/>
      <c r="BU208" s="51"/>
      <c r="BV208" s="51"/>
      <c r="BX208" s="51"/>
      <c r="CF208" s="6"/>
      <c r="CG208" s="51"/>
      <c r="CS208" s="51"/>
      <c r="DG208" s="6"/>
      <c r="DJ208" s="6"/>
      <c r="DM208" s="6"/>
      <c r="DQ208" s="28"/>
      <c r="DR208" s="32"/>
      <c r="DS208" s="6"/>
      <c r="DT208" s="15"/>
      <c r="DU208"/>
      <c r="DV208"/>
      <c r="DW208"/>
      <c r="DX208"/>
      <c r="DY208"/>
      <c r="DZ208"/>
      <c r="EA208"/>
      <c r="EB208"/>
      <c r="EC208"/>
      <c r="ED208" s="6"/>
      <c r="EE208" s="6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 s="79"/>
      <c r="FY208"/>
      <c r="GK208"/>
    </row>
    <row r="209" spans="15:193">
      <c r="O209" s="48">
        <v>66</v>
      </c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O209" s="51"/>
      <c r="BT209" s="51"/>
      <c r="BU209" s="51"/>
      <c r="BV209" s="51"/>
      <c r="BX209" s="51"/>
      <c r="CF209" s="6"/>
      <c r="CG209" s="51"/>
      <c r="CS209" s="51"/>
      <c r="DG209" s="6"/>
      <c r="DJ209" s="6"/>
      <c r="DM209" s="6"/>
      <c r="DQ209" s="28"/>
      <c r="DR209" s="32"/>
      <c r="DS209" s="6"/>
      <c r="DT209" s="15"/>
      <c r="DU209"/>
      <c r="DV209"/>
      <c r="DW209"/>
      <c r="DX209"/>
      <c r="DY209"/>
      <c r="DZ209"/>
      <c r="EA209"/>
      <c r="EB209"/>
      <c r="EC209"/>
      <c r="ED209" s="6"/>
      <c r="EE209" s="6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 s="79"/>
      <c r="FY209"/>
      <c r="GK209"/>
    </row>
    <row r="210" spans="15:193">
      <c r="O210" s="49">
        <v>37</v>
      </c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O210" s="51"/>
      <c r="BT210" s="51"/>
      <c r="BU210" s="51"/>
      <c r="BV210" s="51"/>
      <c r="BX210" s="51"/>
      <c r="CF210" s="6"/>
      <c r="CG210" s="51"/>
      <c r="CS210" s="51"/>
      <c r="DG210" s="6"/>
      <c r="DJ210" s="6"/>
      <c r="DM210" s="6"/>
      <c r="DQ210" s="28"/>
      <c r="DR210" s="32"/>
      <c r="DS210" s="6"/>
      <c r="DT210" s="15"/>
      <c r="DU210"/>
      <c r="DV210"/>
      <c r="DW210"/>
      <c r="DX210"/>
      <c r="DY210"/>
      <c r="DZ210"/>
      <c r="EA210"/>
      <c r="EB210"/>
      <c r="EC210"/>
      <c r="ED210" s="6"/>
      <c r="EE210" s="6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 s="79"/>
      <c r="FY210"/>
      <c r="GK210"/>
    </row>
    <row r="211" spans="15:193">
      <c r="O211" s="49">
        <v>46</v>
      </c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O211" s="51"/>
      <c r="BT211" s="51"/>
      <c r="BU211" s="51"/>
      <c r="BV211" s="51"/>
      <c r="BX211" s="51"/>
      <c r="CF211" s="6"/>
      <c r="CG211" s="51"/>
      <c r="CS211" s="51"/>
      <c r="DG211" s="6"/>
      <c r="DJ211" s="6"/>
      <c r="DM211" s="6"/>
      <c r="DQ211" s="28"/>
      <c r="DR211" s="32"/>
      <c r="DS211" s="6"/>
      <c r="DT211" s="15"/>
      <c r="DU211"/>
      <c r="DV211"/>
      <c r="DW211"/>
      <c r="DX211"/>
      <c r="DY211"/>
      <c r="DZ211"/>
      <c r="EA211"/>
      <c r="EB211"/>
      <c r="EC211"/>
      <c r="ED211" s="6"/>
      <c r="EE211" s="6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 s="79"/>
      <c r="FY211"/>
      <c r="GK211"/>
    </row>
    <row r="212" spans="15:193">
      <c r="O212" s="48">
        <v>51</v>
      </c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O212" s="51"/>
      <c r="BT212" s="51"/>
      <c r="BU212" s="51"/>
      <c r="BV212" s="51"/>
      <c r="BX212" s="51"/>
      <c r="CF212" s="6"/>
      <c r="CG212" s="51"/>
      <c r="CS212" s="51"/>
      <c r="DG212" s="6"/>
      <c r="DJ212" s="6"/>
      <c r="DM212" s="6"/>
      <c r="DQ212" s="28"/>
      <c r="DR212" s="32"/>
      <c r="DS212" s="6"/>
      <c r="DT212" s="15"/>
      <c r="DU212"/>
      <c r="DV212"/>
      <c r="DW212"/>
      <c r="DX212"/>
      <c r="DY212"/>
      <c r="DZ212"/>
      <c r="EA212"/>
      <c r="EB212"/>
      <c r="EC212"/>
      <c r="ED212" s="6"/>
      <c r="EE212" s="6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 s="79"/>
      <c r="FY212"/>
      <c r="GK212"/>
    </row>
    <row r="213" spans="15:193">
      <c r="O213" s="49">
        <v>46</v>
      </c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O213" s="51"/>
      <c r="BT213" s="51"/>
      <c r="BU213" s="51"/>
      <c r="BV213" s="51"/>
      <c r="BX213" s="51"/>
      <c r="CF213" s="6"/>
      <c r="CG213" s="51"/>
      <c r="CS213" s="51"/>
      <c r="DG213" s="6"/>
      <c r="DJ213" s="6"/>
      <c r="DM213" s="6"/>
      <c r="DQ213" s="28"/>
      <c r="DR213" s="32"/>
      <c r="DS213" s="6"/>
      <c r="DT213" s="15"/>
      <c r="DU213"/>
      <c r="DV213"/>
      <c r="DW213"/>
      <c r="DX213"/>
      <c r="DY213"/>
      <c r="DZ213"/>
      <c r="EA213"/>
      <c r="EB213"/>
      <c r="EC213"/>
      <c r="ED213" s="6"/>
      <c r="EE213" s="6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 s="79"/>
      <c r="FY213"/>
      <c r="GK213"/>
    </row>
    <row r="214" spans="15:193">
      <c r="O214" s="49">
        <v>42</v>
      </c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O214" s="51"/>
      <c r="BT214" s="51"/>
      <c r="BU214" s="51"/>
      <c r="BV214" s="51"/>
      <c r="BX214" s="51"/>
      <c r="CF214" s="6"/>
      <c r="CG214" s="51"/>
      <c r="CS214" s="51"/>
      <c r="DG214" s="6"/>
      <c r="DJ214" s="6"/>
      <c r="DM214" s="6"/>
      <c r="DQ214" s="28"/>
      <c r="DR214" s="32"/>
      <c r="DS214" s="6"/>
      <c r="DT214" s="15"/>
      <c r="DU214"/>
      <c r="DV214"/>
      <c r="DW214"/>
      <c r="DX214"/>
      <c r="DY214"/>
      <c r="DZ214"/>
      <c r="EA214"/>
      <c r="EB214"/>
      <c r="EC214"/>
      <c r="ED214" s="6"/>
      <c r="EE214" s="6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 s="79"/>
      <c r="FY214"/>
      <c r="GK214"/>
    </row>
    <row r="215" spans="15:193">
      <c r="O215" s="48">
        <v>67</v>
      </c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O215" s="51"/>
      <c r="BT215" s="51"/>
      <c r="BU215" s="51"/>
      <c r="BV215" s="51"/>
      <c r="BX215" s="51"/>
      <c r="CF215" s="6"/>
      <c r="CG215" s="51"/>
      <c r="CS215" s="51"/>
      <c r="DG215" s="6"/>
      <c r="DJ215" s="6"/>
      <c r="DM215" s="6"/>
      <c r="DQ215" s="28"/>
      <c r="DR215" s="32"/>
      <c r="DS215" s="6"/>
      <c r="DT215" s="15"/>
      <c r="DU215"/>
      <c r="DV215"/>
      <c r="DW215"/>
      <c r="DX215"/>
      <c r="DY215"/>
      <c r="DZ215"/>
      <c r="EA215"/>
      <c r="EB215"/>
      <c r="EC215"/>
      <c r="ED215" s="6"/>
      <c r="EE215" s="6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 s="79"/>
      <c r="FY215"/>
      <c r="GK215"/>
    </row>
    <row r="216" spans="15:193">
      <c r="O216" s="49">
        <v>44</v>
      </c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O216" s="51"/>
      <c r="BT216" s="51"/>
      <c r="BU216" s="51"/>
      <c r="BV216" s="51"/>
      <c r="BX216" s="51"/>
      <c r="CF216" s="6"/>
      <c r="CG216" s="51"/>
      <c r="CS216" s="51"/>
      <c r="DG216" s="6"/>
      <c r="DJ216" s="6"/>
      <c r="DM216" s="6"/>
      <c r="DQ216" s="28"/>
      <c r="DR216" s="32"/>
      <c r="DS216" s="6"/>
      <c r="DT216" s="15"/>
      <c r="DU216"/>
      <c r="DV216"/>
      <c r="DW216"/>
      <c r="DX216"/>
      <c r="DY216"/>
      <c r="DZ216"/>
      <c r="EA216"/>
      <c r="EB216"/>
      <c r="EC216"/>
      <c r="ED216" s="6"/>
      <c r="EE216" s="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 s="79"/>
      <c r="FY216"/>
      <c r="GK216"/>
    </row>
    <row r="217" spans="15:193">
      <c r="O217" s="49">
        <v>40</v>
      </c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O217" s="51"/>
      <c r="BT217" s="51"/>
      <c r="BU217" s="51"/>
      <c r="BV217" s="51"/>
      <c r="BX217" s="51"/>
      <c r="CF217" s="6"/>
      <c r="CG217" s="51"/>
      <c r="CS217" s="51"/>
      <c r="DG217" s="6"/>
      <c r="DJ217" s="6"/>
      <c r="DM217" s="6"/>
      <c r="DQ217" s="28"/>
      <c r="DR217" s="32"/>
      <c r="DS217" s="6"/>
      <c r="DT217" s="15"/>
      <c r="DU217"/>
      <c r="DV217"/>
      <c r="DW217"/>
      <c r="DX217"/>
      <c r="DY217"/>
      <c r="DZ217"/>
      <c r="EA217"/>
      <c r="EB217"/>
      <c r="EC217"/>
      <c r="ED217" s="6"/>
      <c r="EE217" s="6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 s="79"/>
      <c r="FY217"/>
      <c r="GK217"/>
    </row>
    <row r="218" spans="15:193">
      <c r="O218" s="48">
        <v>74</v>
      </c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O218" s="51"/>
      <c r="BT218" s="51"/>
      <c r="BU218" s="51"/>
      <c r="BV218" s="51"/>
      <c r="BX218" s="51"/>
      <c r="CF218" s="6"/>
      <c r="CG218" s="51"/>
      <c r="CS218" s="51"/>
      <c r="DG218" s="6"/>
      <c r="DJ218" s="6"/>
      <c r="DM218" s="6"/>
      <c r="DQ218" s="28"/>
      <c r="DR218" s="32"/>
      <c r="DS218" s="6"/>
      <c r="DT218" s="15"/>
      <c r="DU218"/>
      <c r="DV218"/>
      <c r="DW218"/>
      <c r="DX218"/>
      <c r="DY218"/>
      <c r="DZ218"/>
      <c r="EA218"/>
      <c r="EB218"/>
      <c r="EC218"/>
      <c r="ED218" s="6"/>
      <c r="EE218" s="6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 s="79"/>
      <c r="FY218"/>
      <c r="GK218"/>
    </row>
    <row r="219" spans="15:193">
      <c r="O219" s="49">
        <v>58</v>
      </c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O219" s="51"/>
      <c r="BT219" s="51"/>
      <c r="BU219" s="51"/>
      <c r="BV219" s="51"/>
      <c r="BX219" s="51"/>
      <c r="CF219" s="6"/>
      <c r="CG219" s="51"/>
      <c r="CS219" s="51"/>
      <c r="DG219" s="6"/>
      <c r="DJ219" s="6"/>
      <c r="DM219" s="6"/>
      <c r="DQ219" s="28"/>
      <c r="DR219" s="32"/>
      <c r="DS219" s="6"/>
      <c r="DT219" s="15"/>
      <c r="DU219"/>
      <c r="DV219"/>
      <c r="DW219"/>
      <c r="DX219"/>
      <c r="DY219"/>
      <c r="DZ219"/>
      <c r="EA219"/>
      <c r="EB219"/>
      <c r="EC219"/>
      <c r="ED219" s="6"/>
      <c r="EE219" s="6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 s="79"/>
      <c r="FY219"/>
      <c r="GK219"/>
    </row>
    <row r="220" spans="15:193">
      <c r="O220" s="49">
        <v>44</v>
      </c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O220" s="51"/>
      <c r="BT220" s="51"/>
      <c r="BU220" s="51"/>
      <c r="BV220" s="51"/>
      <c r="BX220" s="51"/>
      <c r="CF220" s="6"/>
      <c r="CG220" s="51"/>
      <c r="CS220" s="51"/>
      <c r="DG220" s="6"/>
      <c r="DJ220" s="6"/>
      <c r="DM220" s="6"/>
      <c r="DQ220" s="28"/>
      <c r="DR220" s="32"/>
      <c r="DS220" s="6"/>
      <c r="DT220" s="15"/>
      <c r="DU220"/>
      <c r="DV220"/>
      <c r="DW220"/>
      <c r="DX220"/>
      <c r="DY220"/>
      <c r="DZ220"/>
      <c r="EA220"/>
      <c r="EB220"/>
      <c r="EC220"/>
      <c r="ED220" s="6"/>
      <c r="EE220" s="6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 s="79"/>
      <c r="FY220"/>
      <c r="GK220"/>
    </row>
    <row r="221" spans="15:193">
      <c r="O221" s="48">
        <v>76</v>
      </c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O221" s="51"/>
      <c r="BT221" s="51"/>
      <c r="BU221" s="51"/>
      <c r="BV221" s="51"/>
      <c r="BX221" s="51"/>
      <c r="CF221" s="6"/>
      <c r="CG221" s="51"/>
      <c r="CS221" s="51"/>
      <c r="DG221" s="6"/>
      <c r="DJ221" s="6"/>
      <c r="DM221" s="6"/>
      <c r="DQ221" s="28"/>
      <c r="DR221" s="32"/>
      <c r="DS221" s="6"/>
      <c r="DT221" s="15"/>
      <c r="DU221"/>
      <c r="DV221"/>
      <c r="DW221"/>
      <c r="DX221"/>
      <c r="DY221"/>
      <c r="DZ221"/>
      <c r="EA221"/>
      <c r="EB221"/>
      <c r="EC221"/>
      <c r="ED221" s="6"/>
      <c r="EE221" s="6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 s="79"/>
      <c r="FY221"/>
      <c r="GK221"/>
    </row>
    <row r="222" spans="15:193">
      <c r="O222" s="49">
        <v>59</v>
      </c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O222" s="51"/>
      <c r="BT222" s="51"/>
      <c r="BU222" s="51"/>
      <c r="BV222" s="51"/>
      <c r="BX222" s="51"/>
      <c r="CF222" s="6"/>
      <c r="CG222" s="51"/>
      <c r="CS222" s="51"/>
      <c r="DG222" s="6"/>
      <c r="DJ222" s="6"/>
      <c r="DM222" s="6"/>
      <c r="DQ222" s="28"/>
      <c r="DR222" s="32"/>
      <c r="DS222" s="6"/>
      <c r="DT222" s="15"/>
      <c r="DU222"/>
      <c r="DV222"/>
      <c r="DW222"/>
      <c r="DX222"/>
      <c r="DY222"/>
      <c r="DZ222"/>
      <c r="EA222"/>
      <c r="EB222"/>
      <c r="EC222"/>
      <c r="ED222" s="6"/>
      <c r="EE222" s="6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 s="79"/>
      <c r="FY222"/>
      <c r="GK222"/>
    </row>
    <row r="223" spans="15:193">
      <c r="O223" s="49">
        <v>48</v>
      </c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O223" s="51"/>
      <c r="BT223" s="51"/>
      <c r="BU223" s="51"/>
      <c r="BV223" s="51"/>
      <c r="BX223" s="51"/>
      <c r="CF223" s="6"/>
      <c r="CG223" s="51"/>
      <c r="CS223" s="51"/>
      <c r="DG223" s="6"/>
      <c r="DJ223" s="6"/>
      <c r="DM223" s="6"/>
      <c r="DQ223" s="28"/>
      <c r="DR223" s="32"/>
      <c r="DS223" s="6"/>
      <c r="DT223" s="15"/>
      <c r="DU223"/>
      <c r="DV223"/>
      <c r="DW223"/>
      <c r="DX223"/>
      <c r="DY223"/>
      <c r="DZ223"/>
      <c r="EA223"/>
      <c r="EB223"/>
      <c r="EC223"/>
      <c r="ED223" s="6"/>
      <c r="EE223" s="6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 s="79"/>
      <c r="FY223"/>
      <c r="GK223"/>
    </row>
    <row r="224" spans="15:193">
      <c r="O224" s="48">
        <v>77</v>
      </c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O224" s="51"/>
      <c r="BT224" s="51"/>
      <c r="BU224" s="51"/>
      <c r="BV224" s="51"/>
      <c r="BX224" s="51"/>
      <c r="CF224" s="6"/>
      <c r="CG224" s="51"/>
      <c r="CS224" s="51"/>
      <c r="DG224" s="6"/>
      <c r="DJ224" s="6"/>
      <c r="DM224" s="6"/>
      <c r="DQ224" s="28"/>
      <c r="DR224" s="32"/>
      <c r="DS224" s="6"/>
      <c r="DT224" s="15"/>
      <c r="DU224"/>
      <c r="DV224"/>
      <c r="DW224"/>
      <c r="DX224"/>
      <c r="DY224"/>
      <c r="DZ224"/>
      <c r="EA224"/>
      <c r="EB224"/>
      <c r="EC224"/>
      <c r="ED224" s="6"/>
      <c r="EE224" s="6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 s="79"/>
      <c r="FY224"/>
      <c r="GK224"/>
    </row>
    <row r="225" spans="15:193">
      <c r="O225" s="49">
        <v>38</v>
      </c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O225" s="51"/>
      <c r="BT225" s="51"/>
      <c r="BU225" s="51"/>
      <c r="BV225" s="51"/>
      <c r="BX225" s="51"/>
      <c r="CF225" s="6"/>
      <c r="CG225" s="51"/>
      <c r="CS225" s="51"/>
      <c r="DG225" s="6"/>
      <c r="DJ225" s="6"/>
      <c r="DM225" s="6"/>
      <c r="DQ225" s="28"/>
      <c r="DR225" s="32"/>
      <c r="DS225" s="6"/>
      <c r="DT225" s="15"/>
      <c r="DU225"/>
      <c r="DV225"/>
      <c r="DW225"/>
      <c r="DX225"/>
      <c r="DY225"/>
      <c r="DZ225"/>
      <c r="EA225"/>
      <c r="EB225"/>
      <c r="EC225"/>
      <c r="ED225" s="6"/>
      <c r="EE225" s="6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 s="79"/>
      <c r="FY225"/>
      <c r="GK225"/>
    </row>
    <row r="226" spans="15:193">
      <c r="O226" s="49">
        <v>45</v>
      </c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O226" s="51"/>
      <c r="BT226" s="51"/>
      <c r="BU226" s="51"/>
      <c r="BV226" s="51"/>
      <c r="BX226" s="51"/>
      <c r="CF226" s="6"/>
      <c r="CG226" s="51"/>
      <c r="CS226" s="51"/>
      <c r="DG226" s="6"/>
      <c r="DJ226" s="6"/>
      <c r="DM226" s="6"/>
      <c r="DQ226" s="28"/>
      <c r="DR226" s="32"/>
      <c r="DS226" s="6"/>
      <c r="DT226" s="15"/>
      <c r="DU226"/>
      <c r="DV226"/>
      <c r="DW226"/>
      <c r="DX226"/>
      <c r="DY226"/>
      <c r="DZ226"/>
      <c r="EA226"/>
      <c r="EB226"/>
      <c r="EC226"/>
      <c r="ED226" s="6"/>
      <c r="EE226" s="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 s="79"/>
      <c r="FY226"/>
      <c r="GK226"/>
    </row>
    <row r="227" spans="15:193">
      <c r="O227" s="48">
        <v>82</v>
      </c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O227" s="51"/>
      <c r="BT227" s="51"/>
      <c r="BU227" s="51"/>
      <c r="BV227" s="51"/>
      <c r="BX227" s="51"/>
      <c r="CF227" s="6"/>
      <c r="CG227" s="51"/>
      <c r="CS227" s="51"/>
      <c r="DG227" s="6"/>
      <c r="DJ227" s="6"/>
      <c r="DM227" s="6"/>
      <c r="DQ227" s="28"/>
      <c r="DR227" s="32"/>
      <c r="DS227" s="6"/>
      <c r="DT227" s="15"/>
      <c r="DU227"/>
      <c r="DV227"/>
      <c r="DW227"/>
      <c r="DX227"/>
      <c r="DY227"/>
      <c r="DZ227"/>
      <c r="EA227"/>
      <c r="EB227"/>
      <c r="EC227"/>
      <c r="ED227" s="6"/>
      <c r="EE227" s="6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 s="79"/>
      <c r="FY227"/>
      <c r="GK227"/>
    </row>
    <row r="228" spans="15:193">
      <c r="O228" s="49">
        <v>42</v>
      </c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O228" s="51"/>
      <c r="BT228" s="51"/>
      <c r="BU228" s="51"/>
      <c r="BV228" s="51"/>
      <c r="BX228" s="51"/>
      <c r="CF228" s="6"/>
      <c r="CG228" s="51"/>
      <c r="CS228" s="51"/>
      <c r="DG228" s="6"/>
      <c r="DJ228" s="6"/>
      <c r="DM228" s="6"/>
      <c r="DQ228" s="28"/>
      <c r="DR228" s="32"/>
      <c r="DS228" s="6"/>
      <c r="DT228" s="15"/>
      <c r="DU228"/>
      <c r="DV228"/>
      <c r="DW228"/>
      <c r="DX228"/>
      <c r="DY228"/>
      <c r="DZ228"/>
      <c r="EA228"/>
      <c r="EB228"/>
      <c r="EC228"/>
      <c r="ED228" s="6"/>
      <c r="EE228" s="6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 s="79"/>
      <c r="FY228"/>
      <c r="GK228"/>
    </row>
    <row r="229" spans="15:193">
      <c r="O229" s="49">
        <v>39</v>
      </c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O229" s="51"/>
      <c r="BT229" s="51"/>
      <c r="BU229" s="51"/>
      <c r="BV229" s="51"/>
      <c r="BX229" s="51"/>
      <c r="CF229" s="6"/>
      <c r="CG229" s="51"/>
      <c r="CS229" s="51"/>
      <c r="DG229" s="6"/>
      <c r="DJ229" s="6"/>
      <c r="DM229" s="6"/>
      <c r="DQ229" s="28"/>
      <c r="DR229" s="32"/>
      <c r="DS229" s="6"/>
      <c r="DT229" s="15"/>
      <c r="DU229"/>
      <c r="DV229"/>
      <c r="DW229"/>
      <c r="DX229"/>
      <c r="DY229"/>
      <c r="DZ229"/>
      <c r="EA229"/>
      <c r="EB229"/>
      <c r="EC229"/>
      <c r="ED229" s="6"/>
      <c r="EE229" s="6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 s="79"/>
      <c r="FY229"/>
      <c r="GK229"/>
    </row>
    <row r="230" spans="15:193">
      <c r="O230" s="48">
        <v>72</v>
      </c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O230" s="51"/>
      <c r="BT230" s="51"/>
      <c r="BU230" s="51"/>
      <c r="BV230" s="51"/>
      <c r="BX230" s="51"/>
      <c r="CF230" s="6"/>
      <c r="CG230" s="51"/>
      <c r="CS230" s="51"/>
      <c r="DG230" s="6"/>
      <c r="DJ230" s="6"/>
      <c r="DM230" s="6"/>
      <c r="DQ230" s="28"/>
      <c r="DR230" s="32"/>
      <c r="DS230" s="6"/>
      <c r="DT230" s="15"/>
      <c r="DU230"/>
      <c r="DV230"/>
      <c r="DW230"/>
      <c r="DX230"/>
      <c r="DY230"/>
      <c r="DZ230"/>
      <c r="EA230"/>
      <c r="EB230"/>
      <c r="EC230"/>
      <c r="ED230" s="6"/>
      <c r="EE230" s="6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 s="79"/>
      <c r="FY230"/>
      <c r="GK230"/>
    </row>
    <row r="231" spans="15:193">
      <c r="O231" s="49">
        <v>52</v>
      </c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O231" s="51"/>
      <c r="BT231" s="51"/>
      <c r="BU231" s="51"/>
      <c r="BV231" s="51"/>
      <c r="BX231" s="51"/>
      <c r="CF231" s="6"/>
      <c r="CG231" s="51"/>
      <c r="CS231" s="51"/>
      <c r="DG231" s="6"/>
      <c r="DJ231" s="6"/>
      <c r="DM231" s="6"/>
      <c r="DQ231" s="6"/>
      <c r="DR231" s="20"/>
      <c r="DS231" s="6"/>
      <c r="DT231" s="15"/>
      <c r="DU231"/>
      <c r="DV231"/>
      <c r="DW231"/>
      <c r="DX231"/>
      <c r="DY231"/>
      <c r="DZ231"/>
      <c r="EA231"/>
      <c r="EB231"/>
      <c r="EC231"/>
      <c r="ED231" s="6"/>
      <c r="EE231" s="6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 s="79"/>
      <c r="FY231"/>
      <c r="GK231"/>
    </row>
    <row r="232" spans="15:193">
      <c r="O232" s="49">
        <v>40</v>
      </c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O232" s="51"/>
      <c r="BT232" s="51"/>
      <c r="BU232" s="51"/>
      <c r="BV232" s="51"/>
      <c r="BX232" s="51"/>
      <c r="CF232" s="6"/>
      <c r="CG232" s="51"/>
      <c r="CS232" s="51"/>
      <c r="DG232" s="6"/>
      <c r="DJ232" s="6"/>
      <c r="DM232" s="6"/>
      <c r="DQ232" s="6"/>
      <c r="DR232" s="20"/>
      <c r="DS232" s="6"/>
      <c r="DT232" s="15"/>
      <c r="DU232"/>
      <c r="DV232"/>
      <c r="DW232"/>
      <c r="DX232"/>
      <c r="DY232"/>
      <c r="DZ232"/>
      <c r="EA232"/>
      <c r="EB232"/>
      <c r="EC232"/>
      <c r="ED232" s="6"/>
      <c r="EE232" s="6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 s="79"/>
      <c r="FY232"/>
      <c r="GK232"/>
    </row>
    <row r="233" spans="15:193">
      <c r="O233" s="48">
        <v>69</v>
      </c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O233" s="51"/>
      <c r="BT233" s="51"/>
      <c r="BU233" s="51"/>
      <c r="BV233" s="51"/>
      <c r="BX233" s="51"/>
      <c r="CF233" s="6"/>
      <c r="CG233" s="51"/>
      <c r="CS233" s="51"/>
      <c r="DG233" s="6"/>
      <c r="DJ233" s="6"/>
      <c r="DM233" s="6"/>
      <c r="DQ233" s="6"/>
      <c r="DR233" s="20"/>
      <c r="DS233" s="6"/>
      <c r="DT233" s="15"/>
      <c r="DU233"/>
      <c r="DV233"/>
      <c r="DW233"/>
      <c r="DX233"/>
      <c r="DY233"/>
      <c r="DZ233"/>
      <c r="EA233"/>
      <c r="EB233"/>
      <c r="EC233"/>
      <c r="ED233" s="6"/>
      <c r="EE233" s="6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 s="79"/>
      <c r="FY233"/>
      <c r="GK233"/>
    </row>
    <row r="234" spans="15:193">
      <c r="O234" s="49">
        <v>72</v>
      </c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O234" s="51"/>
      <c r="BT234" s="51"/>
      <c r="BU234" s="51"/>
      <c r="BV234" s="51"/>
      <c r="BX234" s="51"/>
      <c r="CF234" s="6"/>
      <c r="CG234" s="51"/>
      <c r="CS234" s="51"/>
      <c r="DG234" s="6"/>
      <c r="DJ234" s="6"/>
      <c r="DM234" s="6"/>
      <c r="DQ234" s="6"/>
      <c r="DR234" s="20"/>
      <c r="DS234" s="6"/>
      <c r="DT234" s="15"/>
      <c r="DU234"/>
      <c r="DV234"/>
      <c r="DW234"/>
      <c r="DX234"/>
      <c r="DY234"/>
      <c r="DZ234"/>
      <c r="EA234"/>
      <c r="EB234"/>
      <c r="EC234"/>
      <c r="ED234" s="6"/>
      <c r="EE234" s="6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 s="79"/>
      <c r="FY234"/>
      <c r="GK234"/>
    </row>
    <row r="235" spans="15:193">
      <c r="O235" s="49">
        <v>42</v>
      </c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O235" s="51"/>
      <c r="BT235" s="51"/>
      <c r="BU235" s="51"/>
      <c r="BV235" s="51"/>
      <c r="BX235" s="51"/>
      <c r="CF235" s="6"/>
      <c r="CG235" s="51"/>
      <c r="CS235" s="51"/>
      <c r="DG235" s="6"/>
      <c r="DJ235" s="6"/>
      <c r="DM235" s="6"/>
      <c r="DQ235" s="6"/>
      <c r="DR235" s="20"/>
      <c r="DS235" s="6"/>
      <c r="DT235" s="15"/>
      <c r="DU235"/>
      <c r="DV235"/>
      <c r="DW235"/>
      <c r="DX235"/>
      <c r="DY235"/>
      <c r="DZ235"/>
      <c r="EA235"/>
      <c r="EB235"/>
      <c r="EC235"/>
      <c r="ED235" s="6"/>
      <c r="EE235" s="6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 s="79"/>
      <c r="FY235"/>
      <c r="GK235"/>
    </row>
    <row r="236" spans="15:193">
      <c r="O236" s="48">
        <v>97</v>
      </c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O236" s="51"/>
      <c r="BT236" s="51"/>
      <c r="BU236" s="51"/>
      <c r="BV236" s="51"/>
      <c r="BX236" s="51"/>
      <c r="CF236" s="6"/>
      <c r="CG236" s="51"/>
      <c r="CS236" s="51"/>
      <c r="DG236" s="6"/>
      <c r="DJ236" s="6"/>
      <c r="DM236" s="6"/>
      <c r="DQ236" s="6"/>
      <c r="DR236" s="20"/>
      <c r="DS236" s="6"/>
      <c r="DT236" s="15"/>
      <c r="DU236"/>
      <c r="DV236"/>
      <c r="DW236"/>
      <c r="DX236"/>
      <c r="DY236"/>
      <c r="DZ236"/>
      <c r="EA236"/>
      <c r="EB236"/>
      <c r="EC236"/>
      <c r="ED236" s="6"/>
      <c r="EE236" s="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 s="79"/>
      <c r="FY236"/>
      <c r="GK236"/>
    </row>
    <row r="237" spans="15:193">
      <c r="O237" s="49">
        <v>59</v>
      </c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O237" s="51"/>
      <c r="BT237" s="51"/>
      <c r="BU237" s="51"/>
      <c r="BV237" s="51"/>
      <c r="BX237" s="51"/>
      <c r="CF237" s="6"/>
      <c r="CG237" s="51"/>
      <c r="CS237" s="51"/>
      <c r="DG237" s="6"/>
      <c r="DJ237" s="6"/>
      <c r="DM237" s="6"/>
      <c r="DQ237" s="6"/>
      <c r="DR237" s="20"/>
      <c r="DS237" s="6"/>
      <c r="DT237" s="15"/>
      <c r="DU237"/>
      <c r="DV237"/>
      <c r="DW237"/>
      <c r="DX237"/>
      <c r="DY237"/>
      <c r="DZ237"/>
      <c r="EA237"/>
      <c r="EB237"/>
      <c r="EC237"/>
      <c r="ED237" s="6"/>
      <c r="EE237" s="6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 s="79"/>
      <c r="FY237"/>
      <c r="GK237"/>
    </row>
    <row r="238" spans="15:193">
      <c r="O238" s="49">
        <v>41</v>
      </c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O238" s="51"/>
      <c r="BT238" s="51"/>
      <c r="BU238" s="51"/>
      <c r="BV238" s="51"/>
      <c r="BX238" s="51"/>
      <c r="CF238" s="6"/>
      <c r="CG238" s="51"/>
      <c r="CS238" s="51"/>
      <c r="DG238" s="6"/>
      <c r="DJ238" s="6"/>
      <c r="DM238" s="6"/>
      <c r="DQ238" s="6"/>
      <c r="DR238" s="20"/>
      <c r="DS238" s="6"/>
      <c r="DT238" s="15"/>
      <c r="DU238"/>
      <c r="DV238"/>
      <c r="DW238"/>
      <c r="DX238"/>
      <c r="DY238"/>
      <c r="DZ238"/>
      <c r="EA238"/>
      <c r="EB238"/>
      <c r="EC238"/>
      <c r="ED238" s="6"/>
      <c r="EE238" s="6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 s="79"/>
      <c r="FY238"/>
      <c r="GK238"/>
    </row>
    <row r="239" spans="15:193">
      <c r="O239" s="48">
        <v>88</v>
      </c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O239" s="51"/>
      <c r="BT239" s="51"/>
      <c r="BU239" s="51"/>
      <c r="BV239" s="51"/>
      <c r="BX239" s="51"/>
      <c r="CF239" s="6"/>
      <c r="CG239" s="51"/>
      <c r="CS239" s="51"/>
      <c r="DG239" s="6"/>
      <c r="DJ239" s="6"/>
      <c r="DM239" s="6"/>
      <c r="DQ239" s="6"/>
      <c r="DR239" s="20"/>
      <c r="DS239" s="6"/>
      <c r="DT239" s="15"/>
      <c r="DU239"/>
      <c r="DV239"/>
      <c r="DW239"/>
      <c r="DX239"/>
      <c r="DY239"/>
      <c r="DZ239"/>
      <c r="EA239"/>
      <c r="EB239"/>
      <c r="EC239"/>
      <c r="ED239" s="6"/>
      <c r="EE239" s="6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 s="79"/>
      <c r="FY239"/>
      <c r="GK239"/>
    </row>
    <row r="240" spans="15:193">
      <c r="O240" s="49">
        <v>39</v>
      </c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O240" s="51"/>
      <c r="BT240" s="51"/>
      <c r="BU240" s="51"/>
      <c r="BV240" s="51"/>
      <c r="BX240" s="51"/>
      <c r="CF240" s="6"/>
      <c r="CG240" s="51"/>
      <c r="CS240" s="51"/>
      <c r="DG240" s="6"/>
      <c r="DJ240" s="6"/>
      <c r="DM240" s="6"/>
      <c r="DQ240" s="6"/>
      <c r="DR240" s="20"/>
      <c r="DS240" s="6"/>
      <c r="DT240" s="15"/>
      <c r="DU240"/>
      <c r="DV240"/>
      <c r="DW240"/>
      <c r="DX240"/>
      <c r="DY240"/>
      <c r="DZ240"/>
      <c r="EA240"/>
      <c r="EB240"/>
      <c r="EC240"/>
      <c r="ED240" s="6"/>
      <c r="EE240" s="6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 s="79"/>
      <c r="FY240"/>
      <c r="GK240"/>
    </row>
    <row r="241" spans="15:193">
      <c r="O241" s="49">
        <v>42</v>
      </c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O241" s="51"/>
      <c r="BT241" s="51"/>
      <c r="BU241" s="51"/>
      <c r="BV241" s="51"/>
      <c r="BX241" s="51"/>
      <c r="CF241" s="6"/>
      <c r="CG241" s="51"/>
      <c r="CS241" s="51"/>
      <c r="DG241" s="6"/>
      <c r="DJ241" s="6"/>
      <c r="DM241" s="6"/>
      <c r="DQ241" s="6"/>
      <c r="DR241" s="20"/>
      <c r="DS241" s="6"/>
      <c r="DT241" s="15"/>
      <c r="DU241"/>
      <c r="DV241"/>
      <c r="DW241"/>
      <c r="DX241"/>
      <c r="DY241"/>
      <c r="DZ241"/>
      <c r="EA241"/>
      <c r="EB241"/>
      <c r="EC241"/>
      <c r="ED241" s="6"/>
      <c r="EE241" s="6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 s="79"/>
      <c r="FY241"/>
      <c r="GK241"/>
    </row>
    <row r="242" spans="15:193">
      <c r="O242" s="48">
        <v>73</v>
      </c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O242" s="51"/>
      <c r="BT242" s="51"/>
      <c r="BU242" s="51"/>
      <c r="BV242" s="51"/>
      <c r="BX242" s="51"/>
      <c r="CF242" s="6"/>
      <c r="CG242" s="51"/>
      <c r="CS242" s="51"/>
      <c r="DG242" s="6"/>
      <c r="DJ242" s="6"/>
      <c r="DM242" s="6"/>
      <c r="DQ242" s="6"/>
      <c r="DR242" s="20"/>
      <c r="DS242" s="6"/>
      <c r="DT242" s="15"/>
      <c r="DU242"/>
      <c r="DV242"/>
      <c r="DW242"/>
      <c r="DX242"/>
      <c r="DY242"/>
      <c r="DZ242"/>
      <c r="EA242"/>
      <c r="EB242"/>
      <c r="EC242"/>
      <c r="ED242" s="6"/>
      <c r="EE242" s="6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 s="79"/>
      <c r="FY242"/>
      <c r="GK242"/>
    </row>
    <row r="243" spans="15:193">
      <c r="O243" s="49">
        <v>56</v>
      </c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O243" s="51"/>
      <c r="BT243" s="51"/>
      <c r="BU243" s="51"/>
      <c r="BV243" s="51"/>
      <c r="BX243" s="51"/>
      <c r="CF243" s="6"/>
      <c r="CG243" s="51"/>
      <c r="CS243" s="51"/>
      <c r="DG243" s="6"/>
      <c r="DJ243" s="6"/>
      <c r="DM243" s="6"/>
      <c r="DQ243" s="6"/>
      <c r="DR243" s="20"/>
      <c r="DS243" s="6"/>
      <c r="DT243" s="15"/>
      <c r="DU243"/>
      <c r="DV243"/>
      <c r="DW243"/>
      <c r="DX243"/>
      <c r="DY243"/>
      <c r="DZ243"/>
      <c r="EA243"/>
      <c r="EB243"/>
      <c r="EC243"/>
      <c r="ED243" s="6"/>
      <c r="EE243" s="6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 s="79"/>
      <c r="FY243"/>
      <c r="GK243"/>
    </row>
    <row r="244" spans="15:193">
      <c r="O244" s="49">
        <v>56</v>
      </c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O244" s="51"/>
      <c r="BT244" s="51"/>
      <c r="BU244" s="51"/>
      <c r="BV244" s="51"/>
      <c r="BX244" s="51"/>
      <c r="CF244" s="6"/>
      <c r="CG244" s="51"/>
      <c r="CS244" s="51"/>
      <c r="DG244" s="6"/>
      <c r="DJ244" s="6"/>
      <c r="DM244" s="6"/>
      <c r="DQ244" s="6"/>
      <c r="DR244" s="20"/>
      <c r="DS244" s="6"/>
      <c r="DT244" s="15"/>
      <c r="DU244"/>
      <c r="DV244"/>
      <c r="DW244"/>
      <c r="DX244"/>
      <c r="DY244"/>
      <c r="DZ244"/>
      <c r="EA244"/>
      <c r="EB244"/>
      <c r="EC244"/>
      <c r="ED244" s="6"/>
      <c r="EE244" s="6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 s="79"/>
      <c r="FY244"/>
      <c r="GK244"/>
    </row>
    <row r="245" spans="15:193">
      <c r="O245" s="48">
        <v>103</v>
      </c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O245" s="51"/>
      <c r="BT245" s="51"/>
      <c r="BU245" s="51"/>
      <c r="BV245" s="51"/>
      <c r="BX245" s="51"/>
      <c r="CF245" s="6"/>
      <c r="CG245" s="51"/>
      <c r="CS245" s="51"/>
      <c r="DG245" s="6"/>
      <c r="DJ245" s="6"/>
      <c r="DM245" s="6"/>
      <c r="DQ245" s="6"/>
      <c r="DR245" s="20"/>
      <c r="DS245" s="6"/>
      <c r="DT245" s="15"/>
      <c r="DU245"/>
      <c r="DV245"/>
      <c r="DW245"/>
      <c r="DX245"/>
      <c r="DY245"/>
      <c r="DZ245"/>
      <c r="EA245"/>
      <c r="EB245"/>
      <c r="EC245"/>
      <c r="ED245" s="6"/>
      <c r="EE245" s="6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 s="79"/>
      <c r="FY245"/>
      <c r="GK245"/>
    </row>
    <row r="246" spans="15:193">
      <c r="O246" s="49">
        <v>58</v>
      </c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O246" s="51"/>
      <c r="BT246" s="51"/>
      <c r="BU246" s="51"/>
      <c r="BV246" s="51"/>
      <c r="BX246" s="51"/>
      <c r="CF246" s="6"/>
      <c r="CG246" s="51"/>
      <c r="CS246" s="51"/>
      <c r="DG246" s="6"/>
      <c r="DJ246" s="6"/>
      <c r="DM246" s="6"/>
      <c r="DQ246" s="6"/>
      <c r="DR246" s="20"/>
      <c r="DS246" s="6"/>
      <c r="DT246" s="15"/>
      <c r="DU246"/>
      <c r="DV246"/>
      <c r="DW246"/>
      <c r="DX246"/>
      <c r="DY246"/>
      <c r="DZ246"/>
      <c r="EA246"/>
      <c r="EB246"/>
      <c r="EC246"/>
      <c r="ED246" s="6"/>
      <c r="EE246" s="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 s="79"/>
      <c r="FY246"/>
      <c r="GK246"/>
    </row>
    <row r="247" spans="15:193">
      <c r="O247" s="49">
        <v>35</v>
      </c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O247" s="51"/>
      <c r="BT247" s="51"/>
      <c r="BU247" s="51"/>
      <c r="BV247" s="51"/>
      <c r="BX247" s="51"/>
      <c r="CF247" s="6"/>
      <c r="CG247" s="51"/>
      <c r="CS247" s="51"/>
      <c r="DG247" s="6"/>
      <c r="DJ247" s="6"/>
      <c r="DM247" s="6"/>
      <c r="DQ247" s="6"/>
      <c r="DR247" s="20"/>
      <c r="DS247" s="6"/>
      <c r="DT247" s="15"/>
      <c r="DU247"/>
      <c r="DV247"/>
      <c r="DW247"/>
      <c r="DX247"/>
      <c r="DY247"/>
      <c r="DZ247"/>
      <c r="EA247"/>
      <c r="EB247"/>
      <c r="EC247"/>
      <c r="ED247" s="6"/>
      <c r="EE247" s="6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 s="79"/>
      <c r="FY247"/>
      <c r="GK247"/>
    </row>
    <row r="248" spans="15:193">
      <c r="O248" s="48">
        <v>95</v>
      </c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O248" s="51"/>
      <c r="BT248" s="51"/>
      <c r="BU248" s="51"/>
      <c r="BV248" s="51"/>
      <c r="BX248" s="51"/>
      <c r="CF248" s="6"/>
      <c r="CG248" s="51"/>
      <c r="CS248" s="51"/>
      <c r="DG248" s="6"/>
      <c r="DJ248" s="6"/>
      <c r="DM248" s="6"/>
      <c r="DQ248" s="6"/>
      <c r="DR248" s="20"/>
      <c r="DS248" s="6"/>
      <c r="DT248" s="15"/>
      <c r="DU248"/>
      <c r="DV248"/>
      <c r="DW248"/>
      <c r="DX248"/>
      <c r="DY248"/>
      <c r="DZ248"/>
      <c r="EA248"/>
      <c r="EB248"/>
      <c r="EC248"/>
      <c r="ED248" s="6"/>
      <c r="EE248" s="6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 s="79"/>
      <c r="FY248"/>
      <c r="GK248"/>
    </row>
    <row r="249" spans="15:193">
      <c r="O249" s="49">
        <v>54</v>
      </c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O249" s="51"/>
      <c r="BT249" s="51"/>
      <c r="BU249" s="51"/>
      <c r="BV249" s="51"/>
      <c r="BX249" s="51"/>
      <c r="CF249" s="6"/>
      <c r="CG249" s="51"/>
      <c r="CS249" s="51"/>
      <c r="DG249" s="6"/>
      <c r="DJ249" s="6"/>
      <c r="DM249" s="6"/>
      <c r="DQ249" s="6"/>
      <c r="DR249" s="20"/>
      <c r="DS249" s="6"/>
      <c r="DT249" s="15"/>
      <c r="DU249"/>
      <c r="DV249"/>
      <c r="DW249"/>
      <c r="DX249"/>
      <c r="DY249"/>
      <c r="DZ249"/>
      <c r="EA249"/>
      <c r="EB249"/>
      <c r="EC249"/>
      <c r="ED249" s="6"/>
      <c r="EE249" s="6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 s="79"/>
      <c r="FY249"/>
      <c r="GK249"/>
    </row>
    <row r="250" spans="15:193">
      <c r="O250" s="49">
        <v>41</v>
      </c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O250" s="51"/>
      <c r="BT250" s="51"/>
      <c r="BU250" s="51"/>
      <c r="BV250" s="51"/>
      <c r="BX250" s="51"/>
      <c r="CF250" s="6"/>
      <c r="CG250" s="51"/>
      <c r="CS250" s="51"/>
      <c r="DG250" s="6"/>
      <c r="DJ250" s="6"/>
      <c r="DM250" s="6"/>
      <c r="DQ250" s="6"/>
      <c r="DR250" s="20"/>
      <c r="DS250" s="6"/>
      <c r="DT250" s="15"/>
      <c r="DU250"/>
      <c r="DV250"/>
      <c r="DW250"/>
      <c r="DX250"/>
      <c r="DY250"/>
      <c r="DZ250"/>
      <c r="EA250"/>
      <c r="EB250"/>
      <c r="EC250"/>
      <c r="ED250" s="6"/>
      <c r="EE250" s="6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 s="79"/>
      <c r="FY250"/>
      <c r="GK250"/>
    </row>
    <row r="251" spans="15:193">
      <c r="O251" s="48">
        <v>64</v>
      </c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O251" s="51"/>
      <c r="BT251" s="51"/>
      <c r="BU251" s="51"/>
      <c r="BV251" s="51"/>
      <c r="BX251" s="51"/>
      <c r="CF251" s="6"/>
      <c r="CG251" s="51"/>
      <c r="CS251" s="51"/>
      <c r="DG251" s="6"/>
      <c r="DJ251" s="6"/>
      <c r="DM251" s="6"/>
      <c r="DQ251" s="6"/>
      <c r="DR251" s="20"/>
      <c r="DS251" s="6"/>
      <c r="DT251" s="15"/>
      <c r="DU251"/>
      <c r="DV251"/>
      <c r="DW251"/>
      <c r="DX251"/>
      <c r="DY251"/>
      <c r="DZ251"/>
      <c r="EA251"/>
      <c r="EB251"/>
      <c r="EC251"/>
      <c r="ED251" s="6"/>
      <c r="EE251" s="6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 s="79"/>
      <c r="FY251"/>
      <c r="GK251"/>
    </row>
    <row r="252" spans="15:193">
      <c r="O252" s="49">
        <v>54</v>
      </c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O252" s="51"/>
      <c r="BT252" s="51"/>
      <c r="BU252" s="51"/>
      <c r="BV252" s="51"/>
      <c r="BX252" s="51"/>
      <c r="CF252" s="6"/>
      <c r="CG252" s="51"/>
      <c r="CS252" s="51"/>
      <c r="DG252" s="6"/>
      <c r="DJ252" s="6"/>
      <c r="DM252" s="6"/>
      <c r="DQ252" s="6"/>
      <c r="DR252" s="20"/>
      <c r="DS252" s="6"/>
      <c r="DT252" s="15"/>
      <c r="DU252"/>
      <c r="DV252"/>
      <c r="DW252"/>
      <c r="DX252"/>
      <c r="DY252"/>
      <c r="DZ252"/>
      <c r="EA252"/>
      <c r="EB252"/>
      <c r="EC252"/>
      <c r="ED252" s="6"/>
      <c r="EE252" s="6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 s="79"/>
      <c r="FY252"/>
      <c r="GK252"/>
    </row>
    <row r="253" spans="15:193">
      <c r="O253" s="49">
        <v>50</v>
      </c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O253" s="51"/>
      <c r="BT253" s="51"/>
      <c r="BU253" s="51"/>
      <c r="BV253" s="51"/>
      <c r="BX253" s="51"/>
      <c r="CF253" s="6"/>
      <c r="CG253" s="51"/>
      <c r="CS253" s="51"/>
      <c r="DG253" s="6"/>
      <c r="DJ253" s="6"/>
      <c r="DM253" s="6"/>
      <c r="DQ253" s="6"/>
      <c r="DR253" s="20"/>
      <c r="DS253" s="6"/>
      <c r="DT253" s="15"/>
      <c r="DU253"/>
      <c r="DV253"/>
      <c r="DW253"/>
      <c r="DX253"/>
      <c r="DY253"/>
      <c r="DZ253"/>
      <c r="EA253"/>
      <c r="EB253"/>
      <c r="EC253"/>
      <c r="ED253" s="6"/>
      <c r="EE253" s="6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 s="79"/>
      <c r="FY253"/>
      <c r="GK253"/>
    </row>
    <row r="254" spans="15:193">
      <c r="O254" s="48">
        <v>60</v>
      </c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O254" s="51"/>
      <c r="BT254" s="51"/>
      <c r="BU254" s="51"/>
      <c r="BV254" s="51"/>
      <c r="BX254" s="51"/>
      <c r="CF254" s="6"/>
      <c r="CG254" s="51"/>
      <c r="CS254" s="51"/>
      <c r="DG254" s="6"/>
      <c r="DJ254" s="6"/>
      <c r="DM254" s="6"/>
      <c r="DQ254" s="6"/>
      <c r="DR254" s="20"/>
      <c r="DS254" s="6"/>
      <c r="DT254" s="15"/>
      <c r="DU254"/>
      <c r="DV254"/>
      <c r="DW254"/>
      <c r="DX254"/>
      <c r="DY254"/>
      <c r="DZ254"/>
      <c r="EA254"/>
      <c r="EB254"/>
      <c r="EC254"/>
      <c r="ED254" s="6"/>
      <c r="EE254" s="6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 s="79"/>
      <c r="FY254"/>
      <c r="GK254"/>
    </row>
    <row r="255" spans="15:193">
      <c r="O255" s="49">
        <v>38</v>
      </c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O255" s="51"/>
      <c r="BT255" s="51"/>
      <c r="BU255" s="51"/>
      <c r="BV255" s="51"/>
      <c r="BX255" s="51"/>
      <c r="CF255" s="6"/>
      <c r="CG255" s="51"/>
      <c r="CS255" s="51"/>
      <c r="DG255" s="6"/>
      <c r="DJ255" s="6"/>
      <c r="DM255" s="6"/>
      <c r="DQ255" s="6"/>
      <c r="DR255" s="20"/>
      <c r="DS255" s="6"/>
      <c r="DT255" s="15"/>
      <c r="DU255"/>
      <c r="DV255"/>
      <c r="DW255"/>
      <c r="DX255"/>
      <c r="DY255"/>
      <c r="DZ255"/>
      <c r="EA255"/>
      <c r="EB255"/>
      <c r="EC255"/>
      <c r="ED255" s="6"/>
      <c r="EE255" s="6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 s="79"/>
      <c r="FY255"/>
      <c r="GK255"/>
    </row>
    <row r="256" spans="15:193">
      <c r="O256" s="49">
        <v>39</v>
      </c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O256" s="51"/>
      <c r="BT256" s="51"/>
      <c r="BU256" s="51"/>
      <c r="BV256" s="51"/>
      <c r="BX256" s="51"/>
      <c r="CF256" s="6"/>
      <c r="CG256" s="51"/>
      <c r="CS256" s="51"/>
      <c r="DG256" s="6"/>
      <c r="DJ256" s="6"/>
      <c r="DM256" s="6"/>
      <c r="DQ256" s="6"/>
      <c r="DR256" s="20"/>
      <c r="DS256" s="6"/>
      <c r="DT256" s="15"/>
      <c r="DU256"/>
      <c r="DV256"/>
      <c r="DW256"/>
      <c r="DX256"/>
      <c r="DY256"/>
      <c r="DZ256"/>
      <c r="EA256"/>
      <c r="EB256"/>
      <c r="EC256"/>
      <c r="ED256" s="6"/>
      <c r="EE256" s="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 s="79"/>
      <c r="FY256"/>
      <c r="GK256"/>
    </row>
    <row r="257" spans="3:193">
      <c r="O257" s="48">
        <v>13</v>
      </c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O257" s="51"/>
      <c r="BT257" s="51"/>
      <c r="BU257" s="51"/>
      <c r="BV257" s="51"/>
      <c r="BX257" s="51"/>
      <c r="CF257" s="6"/>
      <c r="CG257" s="51"/>
      <c r="CS257" s="51"/>
      <c r="DG257" s="6"/>
      <c r="DJ257" s="6"/>
      <c r="DM257" s="6"/>
      <c r="DQ257" s="6"/>
      <c r="DR257" s="20"/>
      <c r="DS257" s="6"/>
      <c r="DT257" s="15"/>
      <c r="DU257"/>
      <c r="DV257"/>
      <c r="DW257"/>
      <c r="DX257"/>
      <c r="DY257"/>
      <c r="DZ257"/>
      <c r="EA257"/>
      <c r="EB257"/>
      <c r="EC257"/>
      <c r="ED257" s="6"/>
      <c r="EE257" s="6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 s="79"/>
      <c r="FY257"/>
      <c r="GK257"/>
    </row>
    <row r="258" spans="3:193">
      <c r="C258" s="51"/>
      <c r="O258" s="137">
        <v>49</v>
      </c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O258" s="51"/>
      <c r="BT258" s="51"/>
      <c r="BU258" s="51"/>
      <c r="BV258" s="51"/>
      <c r="BX258" s="51"/>
      <c r="CF258" s="6"/>
      <c r="CG258" s="51"/>
      <c r="CS258" s="51"/>
      <c r="DG258" s="6"/>
      <c r="DJ258" s="6"/>
      <c r="DM258" s="6"/>
      <c r="DO258" s="6"/>
      <c r="DP258" s="6"/>
      <c r="DQ258" s="6"/>
      <c r="DR258" s="6"/>
      <c r="DS258" s="6"/>
      <c r="DU258" s="6"/>
      <c r="DV258" s="6"/>
      <c r="DX258" s="6"/>
      <c r="DY258" s="6"/>
      <c r="EA258" s="6"/>
      <c r="EB258" s="6"/>
      <c r="EC258" s="6"/>
      <c r="ED258" s="6"/>
      <c r="EE258" s="20"/>
      <c r="EG258" s="15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 s="79"/>
      <c r="FY258"/>
      <c r="GK258"/>
    </row>
    <row r="259" spans="3:193">
      <c r="O259" s="137">
        <v>44</v>
      </c>
      <c r="EB259" s="6"/>
      <c r="EC259" s="6"/>
      <c r="ED259" s="6"/>
      <c r="EE259" s="6"/>
      <c r="EG259" s="6"/>
      <c r="EH259" s="6"/>
      <c r="EJ259" s="6"/>
      <c r="EK259" s="6"/>
      <c r="EM259" s="6"/>
      <c r="EN259" s="6"/>
      <c r="EP259" s="6"/>
      <c r="EQ259" s="6"/>
      <c r="ER259" s="20"/>
      <c r="ES259" s="6"/>
      <c r="ET259" s="15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</row>
    <row r="260" spans="3:193">
      <c r="O260" s="133">
        <v>122</v>
      </c>
      <c r="EB260" s="6"/>
      <c r="EC260" s="6"/>
      <c r="ED260" s="6"/>
      <c r="EE260" s="6"/>
      <c r="EG260" s="6"/>
      <c r="EH260" s="6"/>
      <c r="EJ260" s="6"/>
      <c r="EK260" s="6"/>
      <c r="EM260" s="6"/>
      <c r="EN260" s="6"/>
      <c r="EP260" s="6"/>
      <c r="EQ260" s="6"/>
      <c r="ER260" s="20"/>
      <c r="ES260" s="6"/>
      <c r="ET260" s="15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</row>
    <row r="261" spans="3:193">
      <c r="O261" s="137">
        <v>48</v>
      </c>
      <c r="ET261" s="6"/>
      <c r="FJ261" s="20"/>
      <c r="FK261" s="15"/>
      <c r="FL261" s="15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</row>
    <row r="262" spans="3:193">
      <c r="O262" s="137">
        <v>43</v>
      </c>
    </row>
    <row r="263" spans="3:193">
      <c r="O263" s="133">
        <v>105</v>
      </c>
    </row>
    <row r="264" spans="3:193">
      <c r="O264" s="137">
        <v>37</v>
      </c>
    </row>
    <row r="265" spans="3:193">
      <c r="O265" s="137">
        <v>36</v>
      </c>
    </row>
    <row r="266" spans="3:193">
      <c r="O266" s="133">
        <v>110</v>
      </c>
    </row>
    <row r="267" spans="3:193">
      <c r="O267" s="137">
        <v>42</v>
      </c>
    </row>
    <row r="268" spans="3:193">
      <c r="O268" s="137">
        <v>58</v>
      </c>
    </row>
    <row r="269" spans="3:193">
      <c r="O269" s="133">
        <v>86</v>
      </c>
    </row>
    <row r="270" spans="3:193">
      <c r="O270" s="137">
        <v>42</v>
      </c>
    </row>
    <row r="271" spans="3:193">
      <c r="O271" s="137">
        <v>40</v>
      </c>
    </row>
    <row r="272" spans="3:193">
      <c r="O272" s="133">
        <v>91</v>
      </c>
    </row>
    <row r="273" spans="15:15">
      <c r="O273" s="137">
        <v>39</v>
      </c>
    </row>
    <row r="274" spans="15:15">
      <c r="O274" s="137">
        <v>37</v>
      </c>
    </row>
    <row r="275" spans="15:15">
      <c r="O275" s="133">
        <v>116</v>
      </c>
    </row>
    <row r="276" spans="15:15">
      <c r="O276" s="137">
        <v>43</v>
      </c>
    </row>
    <row r="277" spans="15:15">
      <c r="O277" s="137">
        <v>50</v>
      </c>
    </row>
    <row r="278" spans="15:15">
      <c r="O278" s="133">
        <v>122</v>
      </c>
    </row>
    <row r="279" spans="15:15">
      <c r="O279" s="137">
        <v>48</v>
      </c>
    </row>
    <row r="280" spans="15:15">
      <c r="O280" s="137">
        <v>43</v>
      </c>
    </row>
    <row r="281" spans="15:15">
      <c r="O281" s="133">
        <v>94</v>
      </c>
    </row>
    <row r="282" spans="15:15">
      <c r="O282" s="137">
        <v>47</v>
      </c>
    </row>
    <row r="283" spans="15:15">
      <c r="O283" s="137">
        <v>36</v>
      </c>
    </row>
    <row r="284" spans="15:15">
      <c r="O284" s="133">
        <v>87</v>
      </c>
    </row>
    <row r="285" spans="15:15">
      <c r="O285" s="137">
        <v>37</v>
      </c>
    </row>
    <row r="286" spans="15:15">
      <c r="O286" s="137">
        <v>49</v>
      </c>
    </row>
    <row r="287" spans="15:15">
      <c r="O287" s="133">
        <v>82</v>
      </c>
    </row>
    <row r="288" spans="15:15">
      <c r="O288" s="137">
        <v>48</v>
      </c>
    </row>
    <row r="289" spans="15:15">
      <c r="O289" s="137">
        <v>48</v>
      </c>
    </row>
    <row r="290" spans="15:15">
      <c r="O290" s="133">
        <v>100</v>
      </c>
    </row>
    <row r="291" spans="15:15">
      <c r="O291" s="137">
        <v>40</v>
      </c>
    </row>
    <row r="292" spans="15:15">
      <c r="O292" s="137">
        <v>46</v>
      </c>
    </row>
    <row r="293" spans="15:15">
      <c r="O293" s="133">
        <v>74</v>
      </c>
    </row>
    <row r="294" spans="15:15">
      <c r="O294" s="137">
        <v>46</v>
      </c>
    </row>
    <row r="295" spans="15:15">
      <c r="O295" s="137">
        <v>46</v>
      </c>
    </row>
    <row r="296" spans="15:15">
      <c r="O296" s="133">
        <v>83</v>
      </c>
    </row>
    <row r="297" spans="15:15">
      <c r="O297" s="137">
        <v>39</v>
      </c>
    </row>
    <row r="298" spans="15:15">
      <c r="O298" s="137">
        <v>37</v>
      </c>
    </row>
    <row r="299" spans="15:15">
      <c r="O299" s="133">
        <v>82</v>
      </c>
    </row>
    <row r="300" spans="15:15">
      <c r="O300" s="137">
        <v>37</v>
      </c>
    </row>
    <row r="301" spans="15:15">
      <c r="O301" s="137">
        <v>50</v>
      </c>
    </row>
    <row r="302" spans="15:15">
      <c r="O302" s="133">
        <v>81</v>
      </c>
    </row>
    <row r="303" spans="15:15">
      <c r="O303" s="137">
        <v>36</v>
      </c>
    </row>
    <row r="304" spans="15:15">
      <c r="O304" s="137">
        <v>47</v>
      </c>
    </row>
    <row r="305" spans="15:15">
      <c r="O305" s="133">
        <v>83</v>
      </c>
    </row>
    <row r="306" spans="15:15">
      <c r="O306" s="137">
        <v>48</v>
      </c>
    </row>
    <row r="307" spans="15:15">
      <c r="O307" s="137">
        <v>36</v>
      </c>
    </row>
    <row r="308" spans="15:15">
      <c r="O308" s="133">
        <v>75</v>
      </c>
    </row>
    <row r="309" spans="15:15">
      <c r="O309" s="137">
        <v>50</v>
      </c>
    </row>
    <row r="310" spans="15:15">
      <c r="O310" s="137">
        <v>53</v>
      </c>
    </row>
    <row r="311" spans="15:15">
      <c r="O311" s="133">
        <v>78</v>
      </c>
    </row>
    <row r="312" spans="15:15">
      <c r="O312" s="137">
        <v>41</v>
      </c>
    </row>
    <row r="313" spans="15:15">
      <c r="O313" s="137">
        <v>39</v>
      </c>
    </row>
    <row r="314" spans="15:15">
      <c r="O314" s="133">
        <v>77</v>
      </c>
    </row>
    <row r="315" spans="15:15">
      <c r="O315" s="137">
        <v>40</v>
      </c>
    </row>
    <row r="316" spans="15:15">
      <c r="O316" s="137">
        <v>32</v>
      </c>
    </row>
    <row r="317" spans="15:15">
      <c r="O317" s="133">
        <v>79</v>
      </c>
    </row>
    <row r="318" spans="15:15">
      <c r="O318" s="137">
        <v>43</v>
      </c>
    </row>
    <row r="319" spans="15:15">
      <c r="O319" s="137">
        <v>34</v>
      </c>
    </row>
    <row r="320" spans="15:15">
      <c r="O320" s="133">
        <v>68</v>
      </c>
    </row>
    <row r="321" spans="15:15">
      <c r="O321" s="137">
        <v>51</v>
      </c>
    </row>
    <row r="322" spans="15:15">
      <c r="O322" s="137">
        <v>40</v>
      </c>
    </row>
    <row r="323" spans="15:15">
      <c r="O323" s="133">
        <v>82</v>
      </c>
    </row>
    <row r="324" spans="15:15">
      <c r="O324" s="137">
        <v>41</v>
      </c>
    </row>
    <row r="325" spans="15:15">
      <c r="O325" s="137">
        <v>39</v>
      </c>
    </row>
    <row r="326" spans="15:15">
      <c r="O326" s="133">
        <v>72</v>
      </c>
    </row>
    <row r="327" spans="15:15">
      <c r="O327" s="137">
        <v>36</v>
      </c>
    </row>
    <row r="328" spans="15:15">
      <c r="O328" s="137">
        <v>27</v>
      </c>
    </row>
    <row r="329" spans="15:15">
      <c r="O329" s="133">
        <v>53</v>
      </c>
    </row>
    <row r="330" spans="15:15">
      <c r="O330" s="137">
        <v>49</v>
      </c>
    </row>
    <row r="331" spans="15:15">
      <c r="O331" s="137">
        <v>31</v>
      </c>
    </row>
    <row r="332" spans="15:15">
      <c r="O332" s="133">
        <v>72</v>
      </c>
    </row>
  </sheetData>
  <phoneticPr fontId="20" type="noConversion"/>
  <conditionalFormatting sqref="C138:C168">
    <cfRule type="cellIs" dxfId="1" priority="3" stopIfTrue="1" operator="lessThan">
      <formula>0</formula>
    </cfRule>
  </conditionalFormatting>
  <conditionalFormatting sqref="DQ178:DQ230">
    <cfRule type="expression" dxfId="0" priority="1">
      <formula>IF(OR(DR178=2018,DQ178="29 februari"),TRUE,FALSE)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7" zoomScale="81" workbookViewId="0">
      <selection activeCell="G19" sqref="G19"/>
    </sheetView>
  </sheetViews>
  <sheetFormatPr defaultRowHeight="14.5"/>
  <cols>
    <col min="1" max="2" width="12.26953125" customWidth="1"/>
  </cols>
  <sheetData>
    <row r="1" spans="1:7">
      <c r="A1" t="s">
        <v>23</v>
      </c>
      <c r="C1" t="s">
        <v>24</v>
      </c>
    </row>
    <row r="2" spans="1:7">
      <c r="A2" s="1">
        <v>43896</v>
      </c>
      <c r="B2" s="25">
        <v>1</v>
      </c>
      <c r="C2" s="2">
        <v>1</v>
      </c>
      <c r="D2" s="24">
        <v>1</v>
      </c>
      <c r="E2" s="29">
        <v>1</v>
      </c>
      <c r="F2" s="44">
        <v>1</v>
      </c>
      <c r="G2" s="69">
        <v>1</v>
      </c>
    </row>
    <row r="3" spans="1:7">
      <c r="A3" s="1">
        <v>43897</v>
      </c>
      <c r="B3" s="25">
        <v>1</v>
      </c>
      <c r="C3" s="2">
        <v>1</v>
      </c>
      <c r="D3" s="24">
        <v>1</v>
      </c>
      <c r="E3" s="29">
        <v>1</v>
      </c>
      <c r="F3" s="44">
        <v>1</v>
      </c>
      <c r="G3" s="69">
        <v>1</v>
      </c>
    </row>
    <row r="4" spans="1:7">
      <c r="A4" s="1">
        <v>43898</v>
      </c>
      <c r="B4" s="25">
        <v>2</v>
      </c>
      <c r="C4" s="2">
        <v>2</v>
      </c>
      <c r="D4" s="24">
        <v>2</v>
      </c>
      <c r="E4" s="29">
        <v>2</v>
      </c>
      <c r="F4" s="44">
        <v>2</v>
      </c>
      <c r="G4" s="69">
        <v>2</v>
      </c>
    </row>
    <row r="5" spans="1:7">
      <c r="A5" s="1">
        <v>43899</v>
      </c>
      <c r="B5" s="25">
        <v>0</v>
      </c>
      <c r="C5" s="2">
        <v>0</v>
      </c>
      <c r="D5" s="24">
        <v>0</v>
      </c>
      <c r="E5" s="29">
        <v>0</v>
      </c>
      <c r="F5" s="44">
        <v>0</v>
      </c>
      <c r="G5" s="69">
        <v>0</v>
      </c>
    </row>
    <row r="6" spans="1:7">
      <c r="A6" s="1">
        <v>43900</v>
      </c>
      <c r="B6" s="25">
        <v>2</v>
      </c>
      <c r="C6" s="2">
        <v>2</v>
      </c>
      <c r="D6" s="24">
        <v>2</v>
      </c>
      <c r="E6" s="29">
        <v>2</v>
      </c>
      <c r="F6" s="44">
        <v>2</v>
      </c>
      <c r="G6" s="69">
        <v>2</v>
      </c>
    </row>
    <row r="7" spans="1:7">
      <c r="A7" s="1">
        <v>43901</v>
      </c>
      <c r="B7" s="25">
        <v>0</v>
      </c>
      <c r="C7" s="2">
        <v>1</v>
      </c>
      <c r="D7" s="24">
        <v>1</v>
      </c>
      <c r="E7" s="29">
        <v>1</v>
      </c>
      <c r="F7" s="44">
        <v>1</v>
      </c>
      <c r="G7" s="69">
        <v>1</v>
      </c>
    </row>
    <row r="8" spans="1:7">
      <c r="A8" s="1">
        <v>43902</v>
      </c>
      <c r="B8" s="25">
        <v>1</v>
      </c>
      <c r="C8" s="2">
        <v>0</v>
      </c>
      <c r="D8" s="24">
        <v>0</v>
      </c>
      <c r="E8" s="29">
        <v>0</v>
      </c>
      <c r="F8" s="44">
        <v>0</v>
      </c>
      <c r="G8" s="69">
        <v>0</v>
      </c>
    </row>
    <row r="9" spans="1:7">
      <c r="A9" s="1">
        <v>43903</v>
      </c>
      <c r="B9" s="25">
        <v>2</v>
      </c>
      <c r="C9" s="2">
        <v>2</v>
      </c>
      <c r="D9" s="24">
        <v>2</v>
      </c>
      <c r="E9" s="29">
        <v>2</v>
      </c>
      <c r="F9" s="44">
        <v>2</v>
      </c>
      <c r="G9" s="69">
        <v>2</v>
      </c>
    </row>
    <row r="10" spans="1:7">
      <c r="A10" s="1">
        <v>43904</v>
      </c>
      <c r="B10" s="25">
        <v>5</v>
      </c>
      <c r="C10" s="2">
        <v>6</v>
      </c>
      <c r="D10" s="24">
        <v>6</v>
      </c>
      <c r="E10" s="29">
        <v>6</v>
      </c>
      <c r="F10" s="44">
        <v>6</v>
      </c>
      <c r="G10" s="69">
        <v>6</v>
      </c>
    </row>
    <row r="11" spans="1:7">
      <c r="A11" s="1">
        <v>43905</v>
      </c>
      <c r="B11" s="25">
        <v>6</v>
      </c>
      <c r="C11" s="2">
        <v>5</v>
      </c>
      <c r="D11" s="24">
        <v>5</v>
      </c>
      <c r="E11" s="29">
        <v>5</v>
      </c>
      <c r="F11" s="44">
        <v>5</v>
      </c>
      <c r="G11" s="69">
        <v>5</v>
      </c>
    </row>
    <row r="12" spans="1:7">
      <c r="A12" s="1">
        <v>43906</v>
      </c>
      <c r="B12" s="25">
        <v>5</v>
      </c>
      <c r="C12" s="2">
        <v>5</v>
      </c>
      <c r="D12" s="24">
        <v>5</v>
      </c>
      <c r="E12" s="29">
        <v>5</v>
      </c>
      <c r="F12" s="44">
        <v>5</v>
      </c>
      <c r="G12" s="69">
        <v>5</v>
      </c>
    </row>
    <row r="13" spans="1:7">
      <c r="A13" s="1">
        <v>43907</v>
      </c>
      <c r="B13" s="25">
        <v>4</v>
      </c>
      <c r="C13" s="2">
        <v>4</v>
      </c>
      <c r="D13" s="24">
        <v>4</v>
      </c>
      <c r="E13" s="29">
        <v>4</v>
      </c>
      <c r="F13" s="44">
        <v>4</v>
      </c>
      <c r="G13" s="69">
        <v>4</v>
      </c>
    </row>
    <row r="14" spans="1:7">
      <c r="A14" s="1">
        <v>43908</v>
      </c>
      <c r="B14" s="25">
        <v>15</v>
      </c>
      <c r="C14" s="2">
        <v>15</v>
      </c>
      <c r="D14" s="24">
        <v>15</v>
      </c>
      <c r="E14" s="29">
        <v>15</v>
      </c>
      <c r="F14" s="44">
        <v>15</v>
      </c>
      <c r="G14" s="69">
        <v>15</v>
      </c>
    </row>
    <row r="15" spans="1:7">
      <c r="A15" s="1">
        <v>43909</v>
      </c>
      <c r="B15" s="25">
        <v>8</v>
      </c>
      <c r="C15" s="2">
        <v>8</v>
      </c>
      <c r="D15" s="24">
        <v>8</v>
      </c>
      <c r="E15" s="29">
        <v>8</v>
      </c>
      <c r="F15" s="44">
        <v>8</v>
      </c>
      <c r="G15" s="69">
        <v>8</v>
      </c>
    </row>
    <row r="16" spans="1:7">
      <c r="A16" s="1">
        <v>43910</v>
      </c>
      <c r="B16" s="25">
        <v>19</v>
      </c>
      <c r="C16" s="2">
        <v>18</v>
      </c>
      <c r="D16" s="24">
        <v>18</v>
      </c>
      <c r="E16" s="29">
        <v>18</v>
      </c>
      <c r="F16" s="44">
        <v>18</v>
      </c>
      <c r="G16" s="69">
        <v>18</v>
      </c>
    </row>
    <row r="17" spans="1:7">
      <c r="A17" s="1">
        <v>43911</v>
      </c>
      <c r="B17" s="25">
        <v>12</v>
      </c>
      <c r="C17" s="2">
        <v>12</v>
      </c>
      <c r="D17" s="24">
        <v>12</v>
      </c>
      <c r="E17" s="29">
        <v>12</v>
      </c>
      <c r="F17" s="44">
        <v>12</v>
      </c>
      <c r="G17" s="69">
        <v>12</v>
      </c>
    </row>
    <row r="18" spans="1:7">
      <c r="A18" s="1">
        <v>43912</v>
      </c>
      <c r="B18" s="25">
        <v>21</v>
      </c>
      <c r="C18" s="2">
        <v>21</v>
      </c>
      <c r="D18" s="24">
        <v>21</v>
      </c>
      <c r="E18" s="29">
        <v>21</v>
      </c>
      <c r="F18" s="44">
        <v>21</v>
      </c>
      <c r="G18" s="69">
        <v>22</v>
      </c>
    </row>
    <row r="19" spans="1:7">
      <c r="A19" s="1">
        <v>43913</v>
      </c>
      <c r="B19" s="25">
        <v>38</v>
      </c>
      <c r="C19" s="2">
        <v>39</v>
      </c>
      <c r="D19" s="24">
        <v>39</v>
      </c>
      <c r="E19" s="29">
        <v>39</v>
      </c>
      <c r="F19" s="44">
        <v>39</v>
      </c>
      <c r="G19" s="69">
        <v>38</v>
      </c>
    </row>
    <row r="20" spans="1:7">
      <c r="A20" s="1">
        <v>43914</v>
      </c>
      <c r="B20" s="25">
        <v>34</v>
      </c>
      <c r="C20" s="2">
        <v>34</v>
      </c>
      <c r="D20" s="24">
        <v>34</v>
      </c>
      <c r="E20" s="29">
        <v>34</v>
      </c>
      <c r="F20" s="44">
        <v>34</v>
      </c>
      <c r="G20" s="69">
        <v>34</v>
      </c>
    </row>
    <row r="21" spans="1:7">
      <c r="A21" s="1">
        <v>43915</v>
      </c>
      <c r="B21" s="25">
        <v>31</v>
      </c>
      <c r="C21" s="2">
        <v>31</v>
      </c>
      <c r="D21" s="24">
        <v>31</v>
      </c>
      <c r="E21" s="29">
        <v>31</v>
      </c>
      <c r="F21" s="44">
        <v>31</v>
      </c>
      <c r="G21" s="69">
        <v>31</v>
      </c>
    </row>
    <row r="22" spans="1:7">
      <c r="A22" s="1">
        <v>43916</v>
      </c>
      <c r="B22" s="25">
        <v>40</v>
      </c>
      <c r="C22" s="2">
        <v>40</v>
      </c>
      <c r="D22" s="24">
        <v>40</v>
      </c>
      <c r="E22" s="29">
        <v>40</v>
      </c>
      <c r="F22" s="44">
        <v>40</v>
      </c>
      <c r="G22" s="69">
        <v>41</v>
      </c>
    </row>
    <row r="23" spans="1:7">
      <c r="A23" s="1">
        <v>43917</v>
      </c>
      <c r="B23" s="25">
        <v>27</v>
      </c>
      <c r="C23" s="2">
        <v>27</v>
      </c>
      <c r="D23" s="24">
        <v>29</v>
      </c>
      <c r="E23" s="29">
        <v>29</v>
      </c>
      <c r="F23" s="44">
        <v>29</v>
      </c>
      <c r="G23" s="69">
        <v>29</v>
      </c>
    </row>
    <row r="24" spans="1:7">
      <c r="A24" s="1">
        <v>43918</v>
      </c>
      <c r="B24" s="25">
        <v>28</v>
      </c>
      <c r="C24" s="2">
        <v>29</v>
      </c>
      <c r="D24" s="24">
        <v>29</v>
      </c>
      <c r="E24" s="29">
        <v>29</v>
      </c>
      <c r="F24" s="44">
        <v>29</v>
      </c>
      <c r="G24" s="69">
        <v>29</v>
      </c>
    </row>
    <row r="25" spans="1:7">
      <c r="A25" s="1">
        <v>43919</v>
      </c>
      <c r="B25" s="25">
        <v>40</v>
      </c>
      <c r="C25" s="2">
        <v>41</v>
      </c>
      <c r="D25" s="24">
        <v>41</v>
      </c>
      <c r="E25" s="29">
        <v>41</v>
      </c>
      <c r="F25" s="44">
        <v>41</v>
      </c>
      <c r="G25" s="69">
        <v>41</v>
      </c>
    </row>
    <row r="26" spans="1:7">
      <c r="A26" s="1">
        <v>43920</v>
      </c>
      <c r="B26" s="25">
        <v>31</v>
      </c>
      <c r="C26" s="2">
        <v>30</v>
      </c>
      <c r="D26" s="24">
        <v>30</v>
      </c>
      <c r="E26" s="29">
        <v>30</v>
      </c>
      <c r="F26" s="44">
        <v>30</v>
      </c>
      <c r="G26" s="69">
        <v>30</v>
      </c>
    </row>
    <row r="27" spans="1:7">
      <c r="A27" s="1">
        <v>43921</v>
      </c>
      <c r="B27" s="25">
        <v>32</v>
      </c>
      <c r="C27" s="2">
        <v>32</v>
      </c>
      <c r="D27" s="24">
        <v>32</v>
      </c>
      <c r="E27" s="29">
        <v>32</v>
      </c>
      <c r="F27" s="44">
        <v>31</v>
      </c>
      <c r="G27" s="69">
        <v>32</v>
      </c>
    </row>
    <row r="28" spans="1:7">
      <c r="A28" s="1">
        <v>43922</v>
      </c>
      <c r="B28" s="25">
        <v>42</v>
      </c>
      <c r="C28" s="2">
        <v>43</v>
      </c>
      <c r="D28" s="24">
        <v>43</v>
      </c>
      <c r="E28" s="29">
        <v>43</v>
      </c>
      <c r="F28" s="44">
        <v>44</v>
      </c>
      <c r="G28" s="69">
        <v>43</v>
      </c>
    </row>
    <row r="29" spans="1:7">
      <c r="A29" s="1">
        <v>43923</v>
      </c>
      <c r="B29" s="25">
        <v>44</v>
      </c>
      <c r="C29" s="2">
        <v>43</v>
      </c>
      <c r="D29" s="24">
        <v>44</v>
      </c>
      <c r="E29" s="29">
        <v>44</v>
      </c>
      <c r="F29" s="44">
        <v>44</v>
      </c>
      <c r="G29" s="69">
        <v>46</v>
      </c>
    </row>
    <row r="30" spans="1:7">
      <c r="A30" s="1">
        <v>43924</v>
      </c>
      <c r="B30" s="25">
        <v>42</v>
      </c>
      <c r="C30" s="2">
        <v>42</v>
      </c>
      <c r="D30" s="24">
        <v>41</v>
      </c>
      <c r="E30" s="29">
        <v>41</v>
      </c>
      <c r="F30" s="44">
        <v>42</v>
      </c>
      <c r="G30" s="69">
        <v>42</v>
      </c>
    </row>
    <row r="31" spans="1:7">
      <c r="A31" s="1">
        <v>43925</v>
      </c>
      <c r="B31" s="25">
        <v>29</v>
      </c>
      <c r="C31" s="2">
        <v>29</v>
      </c>
      <c r="D31" s="24">
        <v>29</v>
      </c>
      <c r="E31" s="29">
        <v>29</v>
      </c>
      <c r="F31" s="44">
        <v>32</v>
      </c>
      <c r="G31" s="69">
        <v>33</v>
      </c>
    </row>
    <row r="32" spans="1:7">
      <c r="A32" s="1">
        <v>43926</v>
      </c>
      <c r="B32" s="25">
        <v>40</v>
      </c>
      <c r="C32" s="2">
        <v>40</v>
      </c>
      <c r="D32" s="24">
        <v>41</v>
      </c>
      <c r="E32" s="29">
        <v>41</v>
      </c>
      <c r="F32" s="44">
        <v>44</v>
      </c>
      <c r="G32" s="69">
        <v>46</v>
      </c>
    </row>
    <row r="33" spans="1:7">
      <c r="A33" s="1">
        <v>43927</v>
      </c>
      <c r="B33" s="25">
        <v>40</v>
      </c>
      <c r="C33" s="2">
        <v>43</v>
      </c>
      <c r="D33" s="24">
        <v>42</v>
      </c>
      <c r="E33" s="29">
        <v>42</v>
      </c>
      <c r="F33" s="44">
        <v>41</v>
      </c>
      <c r="G33" s="69">
        <v>41</v>
      </c>
    </row>
    <row r="34" spans="1:7">
      <c r="A34" s="1">
        <v>43928</v>
      </c>
      <c r="B34" s="25">
        <v>31</v>
      </c>
      <c r="C34" s="2">
        <v>41</v>
      </c>
      <c r="D34" s="24">
        <v>42</v>
      </c>
      <c r="E34" s="29">
        <v>43</v>
      </c>
      <c r="F34" s="44">
        <v>44</v>
      </c>
      <c r="G34" s="69">
        <v>47</v>
      </c>
    </row>
    <row r="35" spans="1:7">
      <c r="A35" s="1">
        <v>43929</v>
      </c>
      <c r="B35" s="25">
        <v>5</v>
      </c>
      <c r="C35" s="2">
        <v>29</v>
      </c>
      <c r="D35" s="24">
        <v>36</v>
      </c>
      <c r="E35" s="29">
        <v>39</v>
      </c>
      <c r="F35" s="44">
        <v>42</v>
      </c>
      <c r="G35" s="69">
        <v>44</v>
      </c>
    </row>
    <row r="36" spans="1:7">
      <c r="A36" s="1">
        <v>43930</v>
      </c>
      <c r="B36" s="22"/>
      <c r="C36" s="2">
        <v>3</v>
      </c>
      <c r="D36" s="24">
        <v>21</v>
      </c>
      <c r="E36" s="29">
        <v>29</v>
      </c>
      <c r="F36" s="44">
        <v>31</v>
      </c>
      <c r="G36" s="69">
        <v>31</v>
      </c>
    </row>
    <row r="37" spans="1:7">
      <c r="A37" s="1">
        <v>43931</v>
      </c>
      <c r="B37" s="22"/>
      <c r="D37" s="24">
        <v>2</v>
      </c>
      <c r="E37" s="29">
        <v>24</v>
      </c>
      <c r="F37" s="44">
        <v>31</v>
      </c>
      <c r="G37" s="69">
        <v>38</v>
      </c>
    </row>
    <row r="38" spans="1:7">
      <c r="A38" s="1">
        <v>43932</v>
      </c>
      <c r="B38" s="12"/>
      <c r="E38" s="29">
        <v>6</v>
      </c>
      <c r="F38" s="44">
        <v>37</v>
      </c>
      <c r="G38" s="69">
        <v>45</v>
      </c>
    </row>
    <row r="39" spans="1:7">
      <c r="A39" s="12" t="s">
        <v>51</v>
      </c>
      <c r="B39" s="12"/>
      <c r="F39" s="44">
        <v>16</v>
      </c>
      <c r="G39" s="69">
        <v>32</v>
      </c>
    </row>
    <row r="40" spans="1:7">
      <c r="A40" s="12"/>
      <c r="B40" s="12"/>
      <c r="D40" s="23"/>
      <c r="F40" s="44">
        <v>4</v>
      </c>
      <c r="G40" s="69">
        <v>44</v>
      </c>
    </row>
    <row r="41" spans="1:7">
      <c r="G41" s="69">
        <v>37</v>
      </c>
    </row>
    <row r="42" spans="1:7">
      <c r="G42" s="69">
        <v>33</v>
      </c>
    </row>
    <row r="43" spans="1:7">
      <c r="G43" s="69">
        <v>32</v>
      </c>
    </row>
    <row r="44" spans="1:7">
      <c r="G44" s="69">
        <v>33</v>
      </c>
    </row>
    <row r="45" spans="1:7">
      <c r="G45" s="69">
        <v>27</v>
      </c>
    </row>
    <row r="46" spans="1:7">
      <c r="G46" s="69">
        <v>33</v>
      </c>
    </row>
    <row r="47" spans="1:7">
      <c r="G47" s="69">
        <v>19</v>
      </c>
    </row>
    <row r="48" spans="1:7">
      <c r="G48" s="6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topLeftCell="A4" workbookViewId="0">
      <selection activeCell="G18" sqref="G18"/>
    </sheetView>
  </sheetViews>
  <sheetFormatPr defaultRowHeight="14.5"/>
  <cols>
    <col min="2" max="2" width="12.1796875" customWidth="1"/>
    <col min="3" max="3" width="12.26953125" customWidth="1"/>
    <col min="4" max="4" width="16" customWidth="1"/>
    <col min="5" max="5" width="15.7265625" customWidth="1"/>
  </cols>
  <sheetData>
    <row r="1" spans="1:5">
      <c r="A1" s="36" t="s">
        <v>25</v>
      </c>
      <c r="B1" s="36" t="s">
        <v>1</v>
      </c>
      <c r="C1" s="36" t="s">
        <v>28</v>
      </c>
      <c r="D1" s="36" t="s">
        <v>29</v>
      </c>
      <c r="E1" s="36" t="s">
        <v>30</v>
      </c>
    </row>
    <row r="2" spans="1:5">
      <c r="A2" s="36" t="s">
        <v>2</v>
      </c>
      <c r="B2" s="37">
        <v>41</v>
      </c>
      <c r="C2" s="37">
        <v>25.688257217407227</v>
      </c>
      <c r="D2" s="37">
        <v>2</v>
      </c>
      <c r="E2" s="37">
        <v>1</v>
      </c>
    </row>
    <row r="3" spans="1:5">
      <c r="A3" s="36" t="s">
        <v>3</v>
      </c>
      <c r="B3" s="37">
        <v>313</v>
      </c>
      <c r="C3" s="37">
        <v>108.69338989257813</v>
      </c>
      <c r="D3" s="37">
        <v>18</v>
      </c>
      <c r="E3" s="37">
        <v>36</v>
      </c>
    </row>
    <row r="4" spans="1:5">
      <c r="A4" s="36" t="s">
        <v>4</v>
      </c>
      <c r="B4" s="37">
        <v>16</v>
      </c>
      <c r="C4" s="37">
        <v>26.806957244873047</v>
      </c>
      <c r="D4" s="37">
        <v>1</v>
      </c>
      <c r="E4" s="37">
        <v>0</v>
      </c>
    </row>
    <row r="5" spans="1:5">
      <c r="A5" s="36" t="s">
        <v>5</v>
      </c>
      <c r="B5" s="37">
        <v>263</v>
      </c>
      <c r="C5" s="37">
        <v>91.515823364257813</v>
      </c>
      <c r="D5" s="37">
        <v>19</v>
      </c>
      <c r="E5" s="37">
        <v>27</v>
      </c>
    </row>
    <row r="6" spans="1:5">
      <c r="A6" s="36" t="s">
        <v>6</v>
      </c>
      <c r="B6" s="37">
        <v>180</v>
      </c>
      <c r="C6" s="37">
        <v>53.916751861572266</v>
      </c>
      <c r="D6" s="37">
        <v>14</v>
      </c>
      <c r="E6" s="37">
        <v>15</v>
      </c>
    </row>
    <row r="7" spans="1:5">
      <c r="A7" s="36" t="s">
        <v>26</v>
      </c>
      <c r="B7" s="37">
        <v>123</v>
      </c>
      <c r="C7" s="37">
        <v>94.029510498046875</v>
      </c>
      <c r="D7" s="37">
        <v>4</v>
      </c>
      <c r="E7" s="37">
        <v>0</v>
      </c>
    </row>
    <row r="8" spans="1:5">
      <c r="A8" s="36" t="s">
        <v>8</v>
      </c>
      <c r="B8" s="37">
        <v>336</v>
      </c>
      <c r="C8" s="37">
        <v>92.409492492675781</v>
      </c>
      <c r="D8" s="37">
        <v>27</v>
      </c>
      <c r="E8" s="37">
        <v>24</v>
      </c>
    </row>
    <row r="9" spans="1:5">
      <c r="A9" s="36" t="s">
        <v>9</v>
      </c>
      <c r="B9" s="37">
        <v>65</v>
      </c>
      <c r="C9" s="37">
        <v>26.482402801513672</v>
      </c>
      <c r="D9" s="37">
        <v>8</v>
      </c>
      <c r="E9" s="37">
        <v>4</v>
      </c>
    </row>
    <row r="10" spans="1:5">
      <c r="A10" s="36" t="s">
        <v>10</v>
      </c>
      <c r="B10" s="37">
        <v>87</v>
      </c>
      <c r="C10" s="37">
        <v>43.182823181152344</v>
      </c>
      <c r="D10" s="37">
        <v>3</v>
      </c>
      <c r="E10" s="37">
        <v>1</v>
      </c>
    </row>
    <row r="11" spans="1:5">
      <c r="A11" s="36" t="s">
        <v>11</v>
      </c>
      <c r="B11" s="37">
        <v>133</v>
      </c>
      <c r="C11" s="37">
        <v>53.180217742919922</v>
      </c>
      <c r="D11" s="37">
        <v>15</v>
      </c>
      <c r="E11" s="37">
        <v>7</v>
      </c>
    </row>
    <row r="12" spans="1:5">
      <c r="A12" s="36" t="s">
        <v>12</v>
      </c>
      <c r="B12" s="37">
        <v>429</v>
      </c>
      <c r="C12" s="37">
        <v>31.135984420776367</v>
      </c>
      <c r="D12" s="37">
        <v>33</v>
      </c>
      <c r="E12" s="37">
        <v>21</v>
      </c>
    </row>
    <row r="13" spans="1:5">
      <c r="A13" s="36" t="s">
        <v>13</v>
      </c>
      <c r="B13" s="37">
        <v>4205</v>
      </c>
      <c r="C13" s="37">
        <v>176.89762878417969</v>
      </c>
      <c r="D13" s="37">
        <v>337</v>
      </c>
      <c r="E13" s="37">
        <v>523</v>
      </c>
    </row>
    <row r="14" spans="1:5">
      <c r="A14" s="36" t="s">
        <v>14</v>
      </c>
      <c r="B14" s="37">
        <v>639</v>
      </c>
      <c r="C14" s="37">
        <v>214.76104736328125</v>
      </c>
      <c r="D14" s="37">
        <v>57</v>
      </c>
      <c r="E14" s="37">
        <v>83</v>
      </c>
    </row>
    <row r="15" spans="1:5">
      <c r="A15" s="36" t="s">
        <v>15</v>
      </c>
      <c r="B15" s="37">
        <v>437</v>
      </c>
      <c r="C15" s="37">
        <v>113.88719940185547</v>
      </c>
      <c r="D15" s="37">
        <v>40</v>
      </c>
      <c r="E15" s="37">
        <v>30</v>
      </c>
    </row>
    <row r="16" spans="1:5">
      <c r="A16" s="36" t="s">
        <v>16</v>
      </c>
      <c r="B16" s="37">
        <v>73</v>
      </c>
      <c r="C16" s="37">
        <v>25.848577499389648</v>
      </c>
      <c r="D16" s="37">
        <v>9</v>
      </c>
      <c r="E16" s="37">
        <v>1</v>
      </c>
    </row>
    <row r="17" spans="1:5">
      <c r="A17" s="36" t="s">
        <v>17</v>
      </c>
      <c r="B17" s="37">
        <v>181</v>
      </c>
      <c r="C17" s="37">
        <v>66.6087646484375</v>
      </c>
      <c r="D17" s="37">
        <v>14</v>
      </c>
      <c r="E17" s="37">
        <v>5</v>
      </c>
    </row>
    <row r="18" spans="1:5">
      <c r="A18" s="36" t="s">
        <v>18</v>
      </c>
      <c r="B18" s="37">
        <v>100</v>
      </c>
      <c r="C18" s="37">
        <v>40.758598327636719</v>
      </c>
      <c r="D18" s="37">
        <v>8</v>
      </c>
      <c r="E18" s="37">
        <v>7</v>
      </c>
    </row>
    <row r="19" spans="1:5">
      <c r="A19" s="36" t="s">
        <v>19</v>
      </c>
      <c r="B19" s="37">
        <v>298</v>
      </c>
      <c r="C19" s="37">
        <v>108.03168487548828</v>
      </c>
      <c r="D19" s="37">
        <v>20</v>
      </c>
      <c r="E19" s="37">
        <v>16</v>
      </c>
    </row>
    <row r="20" spans="1:5">
      <c r="A20" s="36" t="s">
        <v>27</v>
      </c>
      <c r="B20" s="37">
        <v>982</v>
      </c>
      <c r="C20" s="37">
        <v>56.898475646972656</v>
      </c>
      <c r="D20" s="37">
        <v>89</v>
      </c>
      <c r="E20" s="37">
        <v>49</v>
      </c>
    </row>
    <row r="21" spans="1:5">
      <c r="A21" s="36" t="s">
        <v>21</v>
      </c>
      <c r="B21" s="37">
        <v>308</v>
      </c>
      <c r="C21" s="37">
        <v>101.04821014404297</v>
      </c>
      <c r="D21" s="37">
        <v>25</v>
      </c>
      <c r="E21" s="37">
        <v>5</v>
      </c>
    </row>
    <row r="22" spans="1:5">
      <c r="A22" s="36" t="s">
        <v>22</v>
      </c>
      <c r="B22" s="37">
        <v>942</v>
      </c>
      <c r="C22" s="37">
        <v>202.36521911621094</v>
      </c>
      <c r="D22" s="37">
        <v>46</v>
      </c>
      <c r="E22" s="37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6" sqref="D6"/>
    </sheetView>
  </sheetViews>
  <sheetFormatPr defaultRowHeight="14.5"/>
  <cols>
    <col min="3" max="3" width="10.54296875" customWidth="1"/>
  </cols>
  <sheetData>
    <row r="1" spans="1:4">
      <c r="A1" t="s">
        <v>31</v>
      </c>
      <c r="B1" t="s">
        <v>1</v>
      </c>
      <c r="C1" t="s">
        <v>29</v>
      </c>
      <c r="D1" t="s">
        <v>30</v>
      </c>
    </row>
    <row r="2" spans="1:4">
      <c r="A2" t="s">
        <v>32</v>
      </c>
      <c r="B2" s="39">
        <v>4964</v>
      </c>
      <c r="C2" s="39">
        <v>595</v>
      </c>
      <c r="D2" s="39">
        <v>516</v>
      </c>
    </row>
    <row r="3" spans="1:4">
      <c r="A3" t="s">
        <v>33</v>
      </c>
      <c r="B3" s="39">
        <v>5185</v>
      </c>
      <c r="C3" s="39">
        <v>194</v>
      </c>
      <c r="D3" s="39">
        <v>371</v>
      </c>
    </row>
    <row r="4" spans="1:4">
      <c r="A4" t="s">
        <v>34</v>
      </c>
      <c r="B4" s="39">
        <v>2</v>
      </c>
      <c r="C4" s="39">
        <v>0</v>
      </c>
      <c r="D4" s="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E16" sqref="E16"/>
    </sheetView>
  </sheetViews>
  <sheetFormatPr defaultRowHeight="14.5"/>
  <cols>
    <col min="1" max="1" width="13.54296875" customWidth="1"/>
    <col min="3" max="3" width="18" customWidth="1"/>
    <col min="4" max="4" width="24.453125" customWidth="1"/>
    <col min="5" max="5" width="22.6328125" customWidth="1"/>
  </cols>
  <sheetData>
    <row r="1" spans="1:5">
      <c r="A1" t="s">
        <v>35</v>
      </c>
      <c r="C1" t="s">
        <v>1</v>
      </c>
      <c r="D1" t="s">
        <v>29</v>
      </c>
      <c r="E1" t="s">
        <v>30</v>
      </c>
    </row>
    <row r="2" spans="1:5">
      <c r="A2" t="s">
        <v>36</v>
      </c>
      <c r="B2">
        <v>9</v>
      </c>
      <c r="C2" s="38">
        <v>59</v>
      </c>
      <c r="D2" s="38">
        <v>1</v>
      </c>
      <c r="E2" s="38">
        <v>0</v>
      </c>
    </row>
    <row r="3" spans="1:5">
      <c r="A3" t="s">
        <v>37</v>
      </c>
      <c r="B3">
        <v>19</v>
      </c>
      <c r="C3" s="38">
        <v>156</v>
      </c>
      <c r="D3" s="38">
        <v>0</v>
      </c>
      <c r="E3" s="38">
        <v>0</v>
      </c>
    </row>
    <row r="4" spans="1:5">
      <c r="A4" t="s">
        <v>38</v>
      </c>
      <c r="B4">
        <v>29</v>
      </c>
      <c r="C4" s="38">
        <v>754</v>
      </c>
      <c r="D4" s="38">
        <v>35</v>
      </c>
      <c r="E4" s="38">
        <v>3</v>
      </c>
    </row>
    <row r="5" spans="1:5">
      <c r="A5" t="s">
        <v>39</v>
      </c>
      <c r="B5">
        <v>39</v>
      </c>
      <c r="C5" s="38">
        <v>951</v>
      </c>
      <c r="D5" s="38">
        <v>36</v>
      </c>
      <c r="E5" s="38">
        <v>2</v>
      </c>
    </row>
    <row r="6" spans="1:5">
      <c r="A6" t="s">
        <v>40</v>
      </c>
      <c r="B6">
        <v>49</v>
      </c>
      <c r="C6" s="38">
        <v>1310</v>
      </c>
      <c r="D6" s="38">
        <v>90</v>
      </c>
      <c r="E6" s="38">
        <v>4</v>
      </c>
    </row>
    <row r="7" spans="1:5">
      <c r="A7" t="s">
        <v>41</v>
      </c>
      <c r="B7">
        <v>59</v>
      </c>
      <c r="C7" s="38">
        <v>1759</v>
      </c>
      <c r="D7" s="38">
        <v>198</v>
      </c>
      <c r="E7" s="38">
        <v>34</v>
      </c>
    </row>
    <row r="8" spans="1:5">
      <c r="A8" t="s">
        <v>42</v>
      </c>
      <c r="B8">
        <v>69</v>
      </c>
      <c r="C8" s="38">
        <v>1407</v>
      </c>
      <c r="D8" s="38">
        <v>236</v>
      </c>
      <c r="E8" s="38">
        <v>64</v>
      </c>
    </row>
    <row r="9" spans="1:5">
      <c r="A9" t="s">
        <v>43</v>
      </c>
      <c r="B9">
        <v>79</v>
      </c>
      <c r="C9" s="38">
        <v>1419</v>
      </c>
      <c r="D9" s="38">
        <v>165</v>
      </c>
      <c r="E9" s="38">
        <v>228</v>
      </c>
    </row>
    <row r="10" spans="1:5">
      <c r="A10" t="s">
        <v>44</v>
      </c>
      <c r="B10">
        <v>90</v>
      </c>
      <c r="C10" s="38">
        <v>1536</v>
      </c>
      <c r="D10" s="38">
        <v>27</v>
      </c>
      <c r="E10" s="38">
        <v>362</v>
      </c>
    </row>
    <row r="11" spans="1:5">
      <c r="A11" t="s">
        <v>45</v>
      </c>
      <c r="B11">
        <v>120</v>
      </c>
      <c r="C11" s="38">
        <v>793</v>
      </c>
      <c r="D11" s="38">
        <v>1</v>
      </c>
      <c r="E11" s="38">
        <v>190</v>
      </c>
    </row>
    <row r="12" spans="1:5">
      <c r="A12" t="s">
        <v>34</v>
      </c>
      <c r="C12" s="38">
        <v>7</v>
      </c>
      <c r="D12" s="38">
        <v>0</v>
      </c>
      <c r="E12" s="38">
        <v>0</v>
      </c>
    </row>
    <row r="15" spans="1:5">
      <c r="E15">
        <f>SUM(E2:E12)/SUM(C2:C12)</f>
        <v>8.7380553640035469E-2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4.5"/>
  <sheetData>
    <row r="1" spans="1:1">
      <c r="A1" t="s">
        <v>46</v>
      </c>
    </row>
    <row r="2" spans="1:1">
      <c r="A2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W u L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u W u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r i 1 A o i k e 4 D g A A A B E A A A A T A B w A R m 9 y b X V s Y X M v U 2 V j d G l v b j E u b S C i G A A o o B Q A A A A A A A A A A A A A A A A A A A A A A A A A A A A r T k 0 u y c z P U w i G 0 I b W A F B L A Q I t A B Q A A g A I A L l r i 1 A 8 R / / 4 p w A A A P g A A A A S A A A A A A A A A A A A A A A A A A A A A A B D b 2 5 m a W c v U G F j a 2 F n Z S 5 4 b W x Q S w E C L Q A U A A I A C A C 5 a 4 t Q D 8 r p q 6 Q A A A D p A A A A E w A A A A A A A A A A A A A A A A D z A A A A W 0 N v b n R l b n R f V H l w Z X N d L n h t b F B L A Q I t A B Q A A g A I A L l r i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V + P B j l y 3 R J N y R 7 i + t C t 7 A A A A A A I A A A A A A B B m A A A A A Q A A I A A A A G D s M S C Z 8 9 + a u S h O Q j R / W F d i 7 k k Q M 4 a 7 9 x u A 9 h / X G F M w A A A A A A 6 A A A A A A g A A I A A A A P E C o 5 c Z C x e M G R i J v z s W f y k f l e + L n f q T 5 y F i 6 z k f b H x d U A A A A A H / t s l f P n 4 2 Q A / N 7 h G W y S k r B j U k n H F n h u S d F l H W L l q w V L o O L 2 L y c R k M I g m x 9 A J w o x K L 6 4 Z q p b u L + Q e W x c V l n O c o 2 d N D m I L 1 k B s P c c S 5 Q 6 0 s Q A A A A E E + g y V K z 2 w 3 e X l n g n N 0 1 f F F I h Y z l r n I u m I 9 e j J P G I c c p h f m C z l i + 7 f t 3 B z L V Q 3 p B B 7 f U 3 h M / y P h g v G 5 2 h 2 A i c E = < / D a t a M a s h u p > 
</file>

<file path=customXml/itemProps1.xml><?xml version="1.0" encoding="utf-8"?>
<ds:datastoreItem xmlns:ds="http://schemas.openxmlformats.org/officeDocument/2006/customXml" ds:itemID="{2945F33D-376A-4690-B04B-1AA771AD2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Antal per dag region</vt:lpstr>
      <vt:lpstr>Antal avlidna per dag</vt:lpstr>
      <vt:lpstr>Antal intensivvårdade per dag</vt:lpstr>
      <vt:lpstr>Totalt antal per region</vt:lpstr>
      <vt:lpstr>Totalt antal per kön</vt:lpstr>
      <vt:lpstr>Totalt antal per åldersgrupp</vt:lpstr>
      <vt:lpstr>FOHM  9 Apr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2020-04-09T16:34:24Z</dcterms:created>
  <dcterms:modified xsi:type="dcterms:W3CDTF">2020-06-09T15:39:12Z</dcterms:modified>
</cp:coreProperties>
</file>