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ctions on Arrays - template " sheetId="1" state="visible" r:id="rId2"/>
    <sheet name="Functions on Arrays - Solution" sheetId="2" state="visible" r:id="rId3"/>
  </sheets>
  <definedNames>
    <definedName function="false" hidden="false" localSheetId="0" name="solver_eng" vbProcedure="false">1</definedName>
    <definedName function="false" hidden="false" localSheetId="0" name="solver_lin" vbProcedure="false">2</definedName>
    <definedName function="false" hidden="false" localSheetId="0" name="solver_neg" vbProcedure="false">1</definedName>
    <definedName function="false" hidden="false" localSheetId="0" name="solver_num" vbProcedure="false">0</definedName>
    <definedName function="false" hidden="false" localSheetId="0" name="solver_opt" vbProcedure="false">'Functions on Arrays - template '!$G$1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2</definedName>
    <definedName function="false" hidden="false" localSheetId="1" name="solver_eng" vbProcedure="false">1</definedName>
    <definedName function="false" hidden="false" localSheetId="1" name="solver_lin" vbProcedure="false">2</definedName>
    <definedName function="false" hidden="false" localSheetId="1" name="solver_neg" vbProcedure="false">1</definedName>
    <definedName function="false" hidden="false" localSheetId="1" name="solver_num" vbProcedure="false">0</definedName>
    <definedName function="false" hidden="false" localSheetId="1" name="solver_opt" vbProcedure="false">'Functions on Arrays - Solution'!$G$1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<sst xmlns="http://schemas.openxmlformats.org/spreadsheetml/2006/main" count="55" uniqueCount="28">
  <si>
    <t xml:space="preserve">Adjusted monthly closing prices (from Yahoo finance) </t>
  </si>
  <si>
    <t xml:space="preserve">Monthly continuously compounded (log) returns</t>
  </si>
  <si>
    <t xml:space="preserve">176 months - 175 returns</t>
  </si>
  <si>
    <t xml:space="preserve">years</t>
  </si>
  <si>
    <t xml:space="preserve">return data located rows 4 - 178</t>
  </si>
  <si>
    <t xml:space="preserve">Date</t>
  </si>
  <si>
    <t xml:space="preserve"> S&amp;P 500 Index</t>
  </si>
  <si>
    <t xml:space="preserve">Duke Energy Stock</t>
  </si>
  <si>
    <t xml:space="preserve">S&amp;P 500 Index</t>
  </si>
  <si>
    <t xml:space="preserve">Duke Energy Stock </t>
  </si>
  <si>
    <t xml:space="preserve">Functions on one column at a time</t>
  </si>
  <si>
    <t xml:space="preserve">average monthly return</t>
  </si>
  <si>
    <t xml:space="preserve">average annual return </t>
  </si>
  <si>
    <t xml:space="preserve">standard deviation of monthly returns</t>
  </si>
  <si>
    <t xml:space="preserve"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</si>
  <si>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</si>
  <si>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</si>
  <si>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</si>
  <si>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 xml:space="preserve">S&amp;P 500 Index - x axis</t>
  </si>
  <si>
    <t xml:space="preserve">Duke Energy Stock - y axis</t>
  </si>
  <si>
    <t xml:space="preserve">Description of best-fit  (regression) line - Duke on S&amp;P 500</t>
  </si>
  <si>
    <t xml:space="preserve">slope</t>
  </si>
  <si>
    <t xml:space="preserve">y-intercept</t>
  </si>
  <si>
    <t xml:space="preserve">correlation</t>
  </si>
  <si>
    <t xml:space="preserve">R-squared</t>
  </si>
  <si>
    <t xml:space="preserve">**Note:  The video, "Functions on a Set of Numbers" explains how to fill in columns d and e, and the values in columns g and h, rows 6-16.  </t>
  </si>
  <si>
    <t xml:space="preserve">**The next video, "Functions on Ordered Pairs of Data" explains how to fill in columns H, rows 21-27</t>
  </si>
  <si>
    <t xml:space="preserve">Adjusted monthly closing prices (from Yahoo Finance)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</si>
</sst>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00"/>
    <numFmt numFmtId="167" formatCode="0.0"/>
    <numFmt numFmtId="168" formatCode="0.00%"/>
    <numFmt numFmtId="169" formatCode="M/D/YY;@"/>
    <numFmt numFmtId="170" formatCode="M/D/YYYY"/>
    <numFmt numFmtId="171" formatCode="0.0000"/>
    <numFmt numFmtId="172" formatCode="#,##0.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FF"/>
      <name val="Calibri"/>
      <family val="0"/>
      <charset val="1"/>
    </font>
    <font>
      <b val="true"/>
      <sz val="12"/>
      <color rgb="FF0000FF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sz val="12"/>
      <color rgb="FFFF0000"/>
      <name val="Calibri"/>
      <family val="2"/>
      <charset val="1"/>
    </font>
    <font>
      <sz val="10"/>
      <name val="Arial"/>
      <family val="2"/>
    </font>
    <font>
      <b val="true"/>
      <sz val="12"/>
      <color rgb="FF008000"/>
      <name val="Calibri"/>
      <family val="0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'Functions on Arrays - template '!$D$4:$D$178</c:f>
              <c:numCache>
                <c:formatCode>General</c:formatCode>
                <c:ptCount val="175"/>
                <c:pt idx="0">
                  <c:v>-0.0028632061512499</c:v>
                </c:pt>
                <c:pt idx="1">
                  <c:v>-0.0151947203634358</c:v>
                </c:pt>
                <c:pt idx="2">
                  <c:v>0.0188789787547864</c:v>
                </c:pt>
                <c:pt idx="3">
                  <c:v>0.0208121980179347</c:v>
                </c:pt>
                <c:pt idx="4">
                  <c:v>0.00618165102847213</c:v>
                </c:pt>
                <c:pt idx="5">
                  <c:v>0.00690824042256332</c:v>
                </c:pt>
                <c:pt idx="6">
                  <c:v>0.0422133821575488</c:v>
                </c:pt>
                <c:pt idx="7">
                  <c:v>-0.0362313965269468</c:v>
                </c:pt>
                <c:pt idx="8">
                  <c:v>0.0232895148545032</c:v>
                </c:pt>
                <c:pt idx="9">
                  <c:v>0.027663279564206</c:v>
                </c:pt>
                <c:pt idx="10">
                  <c:v>0.0436299779120825</c:v>
                </c:pt>
                <c:pt idx="11">
                  <c:v>0.0293155443880025</c:v>
                </c:pt>
                <c:pt idx="12">
                  <c:v>-0.0317982616833188</c:v>
                </c:pt>
                <c:pt idx="13">
                  <c:v>0.0482777578769737</c:v>
                </c:pt>
                <c:pt idx="14">
                  <c:v>-0.0151129529977013</c:v>
                </c:pt>
                <c:pt idx="15">
                  <c:v>0.0205501747515765</c:v>
                </c:pt>
                <c:pt idx="16">
                  <c:v>0.0179241621169246</c:v>
                </c:pt>
                <c:pt idx="17">
                  <c:v>0.0353553671300835</c:v>
                </c:pt>
                <c:pt idx="18">
                  <c:v>0.0109998818881559</c:v>
                </c:pt>
                <c:pt idx="19">
                  <c:v>0.0491977606925783</c:v>
                </c:pt>
                <c:pt idx="20">
                  <c:v>0.00704344711145752</c:v>
                </c:pt>
                <c:pt idx="21">
                  <c:v>0.00284265873766034</c:v>
                </c:pt>
                <c:pt idx="22">
                  <c:v>-0.0199878360584997</c:v>
                </c:pt>
                <c:pt idx="23">
                  <c:v>0.0239470570502007</c:v>
                </c:pt>
                <c:pt idx="24">
                  <c:v>0.019570602004382</c:v>
                </c:pt>
                <c:pt idx="25">
                  <c:v>0.0125189489727108</c:v>
                </c:pt>
                <c:pt idx="26">
                  <c:v>0.0387926612438375</c:v>
                </c:pt>
                <c:pt idx="27">
                  <c:v>-0.0646992501704692</c:v>
                </c:pt>
                <c:pt idx="28">
                  <c:v>-0.00752574479604863</c:v>
                </c:pt>
                <c:pt idx="29">
                  <c:v>0.0308515357625713</c:v>
                </c:pt>
                <c:pt idx="30">
                  <c:v>0.0397873313864179</c:v>
                </c:pt>
                <c:pt idx="31">
                  <c:v>0.0426599990111375</c:v>
                </c:pt>
                <c:pt idx="32">
                  <c:v>0.00849655349414635</c:v>
                </c:pt>
                <c:pt idx="33">
                  <c:v>-0.00507148343668098</c:v>
                </c:pt>
                <c:pt idx="34">
                  <c:v>0.10230659165059</c:v>
                </c:pt>
                <c:pt idx="35">
                  <c:v>-0.0744671275427831</c:v>
                </c:pt>
                <c:pt idx="36">
                  <c:v>-0.0584674916191204</c:v>
                </c:pt>
                <c:pt idx="37">
                  <c:v>-0.0217083674354272</c:v>
                </c:pt>
                <c:pt idx="38">
                  <c:v>-0.0184262333018975</c:v>
                </c:pt>
                <c:pt idx="39">
                  <c:v>-0.0135928938996373</c:v>
                </c:pt>
                <c:pt idx="40">
                  <c:v>0.0280969163671292</c:v>
                </c:pt>
                <c:pt idx="41">
                  <c:v>-0.00104785068293781</c:v>
                </c:pt>
                <c:pt idx="42">
                  <c:v>0.0314565950401448</c:v>
                </c:pt>
                <c:pt idx="43">
                  <c:v>0.022392985256517</c:v>
                </c:pt>
                <c:pt idx="44">
                  <c:v>0.0632565172219261</c:v>
                </c:pt>
                <c:pt idx="45">
                  <c:v>-0.00229290948706014</c:v>
                </c:pt>
                <c:pt idx="46">
                  <c:v>0.0361930007106876</c:v>
                </c:pt>
                <c:pt idx="47">
                  <c:v>0.0839284750952826</c:v>
                </c:pt>
                <c:pt idx="48">
                  <c:v>-0.0486118031703826</c:v>
                </c:pt>
                <c:pt idx="49">
                  <c:v>0.0665157832745896</c:v>
                </c:pt>
                <c:pt idx="50">
                  <c:v>-0.0553883801323766</c:v>
                </c:pt>
                <c:pt idx="51">
                  <c:v>-0.0855316536337701</c:v>
                </c:pt>
                <c:pt idx="52">
                  <c:v>0.0146514683118631</c:v>
                </c:pt>
                <c:pt idx="53">
                  <c:v>0.0571327606454831</c:v>
                </c:pt>
                <c:pt idx="54">
                  <c:v>0.0281147440366605</c:v>
                </c:pt>
                <c:pt idx="55">
                  <c:v>-0.0376751410593208</c:v>
                </c:pt>
                <c:pt idx="56">
                  <c:v>0.0176145467009821</c:v>
                </c:pt>
                <c:pt idx="57">
                  <c:v>0.0557790155828071</c:v>
                </c:pt>
                <c:pt idx="58">
                  <c:v>-0.0199598652221777</c:v>
                </c:pt>
                <c:pt idx="59">
                  <c:v>0.0351001041559462</c:v>
                </c:pt>
                <c:pt idx="60">
                  <c:v>0.0330093213481365</c:v>
                </c:pt>
                <c:pt idx="61">
                  <c:v>0.0715219770888919</c:v>
                </c:pt>
                <c:pt idx="62">
                  <c:v>0.000195816064070128</c:v>
                </c:pt>
                <c:pt idx="63">
                  <c:v>0.0517205584208823</c:v>
                </c:pt>
                <c:pt idx="64">
                  <c:v>0.0897722149209695</c:v>
                </c:pt>
                <c:pt idx="65">
                  <c:v>0.0819527362146438</c:v>
                </c:pt>
                <c:pt idx="66">
                  <c:v>-0.116456543820514</c:v>
                </c:pt>
                <c:pt idx="67">
                  <c:v>-0.089549885511071</c:v>
                </c:pt>
                <c:pt idx="68">
                  <c:v>0.00779113577728176</c:v>
                </c:pt>
                <c:pt idx="69">
                  <c:v>-0.0777983464170889</c:v>
                </c:pt>
                <c:pt idx="70">
                  <c:v>-0.185636486445988</c:v>
                </c:pt>
                <c:pt idx="71">
                  <c:v>-0.0951807867743754</c:v>
                </c:pt>
                <c:pt idx="72">
                  <c:v>0.0121167974607129</c:v>
                </c:pt>
                <c:pt idx="73">
                  <c:v>-0.00990830048645621</c:v>
                </c:pt>
                <c:pt idx="74">
                  <c:v>-0.0898835504310454</c:v>
                </c:pt>
                <c:pt idx="75">
                  <c:v>0.0106175866526502</c:v>
                </c:pt>
                <c:pt idx="76">
                  <c:v>0.0464509396600564</c:v>
                </c:pt>
                <c:pt idx="77">
                  <c:v>-0.00597741224137391</c:v>
                </c:pt>
                <c:pt idx="78">
                  <c:v>-0.0353797078420821</c:v>
                </c:pt>
                <c:pt idx="79">
                  <c:v>-0.0631139096022769</c:v>
                </c:pt>
                <c:pt idx="80">
                  <c:v>-0.00866592980480183</c:v>
                </c:pt>
                <c:pt idx="81">
                  <c:v>-0.0450427893694162</c:v>
                </c:pt>
                <c:pt idx="82">
                  <c:v>0.0147135577887086</c:v>
                </c:pt>
                <c:pt idx="83">
                  <c:v>0.0351682836374911</c:v>
                </c:pt>
                <c:pt idx="84">
                  <c:v>0.0127815590652788</c:v>
                </c:pt>
                <c:pt idx="85">
                  <c:v>-0.0325045008411867</c:v>
                </c:pt>
                <c:pt idx="86">
                  <c:v>-0.0179769308199911</c:v>
                </c:pt>
                <c:pt idx="87">
                  <c:v>0.0320307237480612</c:v>
                </c:pt>
                <c:pt idx="88">
                  <c:v>0.0423798362376053</c:v>
                </c:pt>
                <c:pt idx="89">
                  <c:v>0.00993048391528594</c:v>
                </c:pt>
                <c:pt idx="90">
                  <c:v>-0.0220883056643898</c:v>
                </c:pt>
                <c:pt idx="91">
                  <c:v>0.0139611725245273</c:v>
                </c:pt>
                <c:pt idx="92">
                  <c:v>0.012536835916847</c:v>
                </c:pt>
                <c:pt idx="93">
                  <c:v>0.0163325051223597</c:v>
                </c:pt>
                <c:pt idx="94">
                  <c:v>0.0310218369172261</c:v>
                </c:pt>
                <c:pt idx="95">
                  <c:v>0.024269376195304</c:v>
                </c:pt>
                <c:pt idx="96">
                  <c:v>0.0210511245879921</c:v>
                </c:pt>
                <c:pt idx="97">
                  <c:v>0.00507292419195831</c:v>
                </c:pt>
                <c:pt idx="98">
                  <c:v>8.66042853918061E-005</c:v>
                </c:pt>
                <c:pt idx="99">
                  <c:v>-0.0314049135858917</c:v>
                </c:pt>
                <c:pt idx="100">
                  <c:v>0.0120823736751444</c:v>
                </c:pt>
                <c:pt idx="101">
                  <c:v>0.0110347339694589</c:v>
                </c:pt>
                <c:pt idx="102">
                  <c:v>0.00045299406415204</c:v>
                </c:pt>
                <c:pt idx="103">
                  <c:v>0.0251479612305183</c:v>
                </c:pt>
                <c:pt idx="104">
                  <c:v>-0.000952850014241369</c:v>
                </c:pt>
                <c:pt idx="105">
                  <c:v>0.0345812376769886</c:v>
                </c:pt>
                <c:pt idx="106">
                  <c:v>-0.0178999943137739</c:v>
                </c:pt>
                <c:pt idx="107">
                  <c:v>0.00692490742685892</c:v>
                </c:pt>
                <c:pt idx="108">
                  <c:v>-0.0112854679723592</c:v>
                </c:pt>
                <c:pt idx="109">
                  <c:v>0.0353364518647291</c:v>
                </c:pt>
                <c:pt idx="110">
                  <c:v>-0.000142687476898022</c:v>
                </c:pt>
                <c:pt idx="111">
                  <c:v>0.0295122233851058</c:v>
                </c:pt>
                <c:pt idx="112">
                  <c:v>-0.0203135193476704</c:v>
                </c:pt>
                <c:pt idx="113">
                  <c:v>-0.0193027522545287</c:v>
                </c:pt>
                <c:pt idx="114">
                  <c:v>0.0187269348743377</c:v>
                </c:pt>
                <c:pt idx="115">
                  <c:v>-0.0256157479685159</c:v>
                </c:pt>
                <c:pt idx="116">
                  <c:v>0.0319424911931921</c:v>
                </c:pt>
                <c:pt idx="117">
                  <c:v>0.037868779461133</c:v>
                </c:pt>
                <c:pt idx="118">
                  <c:v>0.0139169558782137</c:v>
                </c:pt>
                <c:pt idx="119">
                  <c:v>0.00932033680220648</c:v>
                </c:pt>
                <c:pt idx="120">
                  <c:v>0.00228472057171386</c:v>
                </c:pt>
                <c:pt idx="121">
                  <c:v>-0.0348922382153304</c:v>
                </c:pt>
                <c:pt idx="122">
                  <c:v>0.0178291892493125</c:v>
                </c:pt>
                <c:pt idx="123">
                  <c:v>0.0120110242055644</c:v>
                </c:pt>
                <c:pt idx="124">
                  <c:v>-0.0169333934945441</c:v>
                </c:pt>
                <c:pt idx="125">
                  <c:v>-0.016494220669989</c:v>
                </c:pt>
                <c:pt idx="126">
                  <c:v>0.0121351008291259</c:v>
                </c:pt>
                <c:pt idx="127">
                  <c:v>0.0171288822629672</c:v>
                </c:pt>
                <c:pt idx="128">
                  <c:v>0.0495188993064712</c:v>
                </c:pt>
                <c:pt idx="129">
                  <c:v>0.00710322535604516</c:v>
                </c:pt>
                <c:pt idx="130">
                  <c:v>0.0535042684649465</c:v>
                </c:pt>
                <c:pt idx="131">
                  <c:v>-0.0120162325679857</c:v>
                </c:pt>
                <c:pt idx="132">
                  <c:v>0.0177153437906362</c:v>
                </c:pt>
                <c:pt idx="133">
                  <c:v>0.0160935064787737</c:v>
                </c:pt>
                <c:pt idx="134">
                  <c:v>0.0112586260108522</c:v>
                </c:pt>
                <c:pt idx="135">
                  <c:v>0.0496456654892877</c:v>
                </c:pt>
                <c:pt idx="136">
                  <c:v>0.0779273500294767</c:v>
                </c:pt>
                <c:pt idx="137">
                  <c:v>0.00832287425282966</c:v>
                </c:pt>
                <c:pt idx="138">
                  <c:v>-0.0171498442588398</c:v>
                </c:pt>
                <c:pt idx="139">
                  <c:v>-0.027797493671423</c:v>
                </c:pt>
                <c:pt idx="140">
                  <c:v>-0.0622292771298754</c:v>
                </c:pt>
                <c:pt idx="141">
                  <c:v>0.0555005846761122</c:v>
                </c:pt>
                <c:pt idx="142">
                  <c:v>0.0829144210287572</c:v>
                </c:pt>
                <c:pt idx="143">
                  <c:v>-0.116561168447867</c:v>
                </c:pt>
                <c:pt idx="144">
                  <c:v>0.00486954439031567</c:v>
                </c:pt>
                <c:pt idx="145">
                  <c:v>-0.0822998718378991</c:v>
                </c:pt>
                <c:pt idx="146">
                  <c:v>-0.0752143432759061</c:v>
                </c:pt>
                <c:pt idx="147">
                  <c:v>-0.00912294229712596</c:v>
                </c:pt>
                <c:pt idx="148">
                  <c:v>-0.0633846827844135</c:v>
                </c:pt>
                <c:pt idx="149">
                  <c:v>0.0360800762527584</c:v>
                </c:pt>
                <c:pt idx="150">
                  <c:v>-0.0209848866751677</c:v>
                </c:pt>
                <c:pt idx="151">
                  <c:v>-0.0156963736669333</c:v>
                </c:pt>
                <c:pt idx="152">
                  <c:v>0.00754529203389603</c:v>
                </c:pt>
                <c:pt idx="153">
                  <c:v>0.0724843504333732</c:v>
                </c:pt>
                <c:pt idx="154">
                  <c:v>0.0179371883291154</c:v>
                </c:pt>
                <c:pt idx="155">
                  <c:v>-0.0852566152469899</c:v>
                </c:pt>
                <c:pt idx="156">
                  <c:v>-0.066255605887467</c:v>
                </c:pt>
                <c:pt idx="157">
                  <c:v>-0.0107982212059002</c:v>
                </c:pt>
                <c:pt idx="158">
                  <c:v>-0.025354152249424</c:v>
                </c:pt>
                <c:pt idx="159">
                  <c:v>0.00507728769860842</c:v>
                </c:pt>
                <c:pt idx="160">
                  <c:v>0.0740070105559805</c:v>
                </c:pt>
                <c:pt idx="161">
                  <c:v>-0.0663585439301313</c:v>
                </c:pt>
                <c:pt idx="162">
                  <c:v>-0.0968310904165412</c:v>
                </c:pt>
                <c:pt idx="163">
                  <c:v>0.0340502464501418</c:v>
                </c:pt>
                <c:pt idx="164">
                  <c:v>0.00404519322272321</c:v>
                </c:pt>
                <c:pt idx="165">
                  <c:v>-0.0834561337105873</c:v>
                </c:pt>
                <c:pt idx="166">
                  <c:v>-0.00496178497366294</c:v>
                </c:pt>
                <c:pt idx="167">
                  <c:v>-0.0549662922847485</c:v>
                </c:pt>
                <c:pt idx="168">
                  <c:v>0.0589281575882118</c:v>
                </c:pt>
                <c:pt idx="169">
                  <c:v>-0.0164762532643622</c:v>
                </c:pt>
                <c:pt idx="170">
                  <c:v>0.0236516311567306</c:v>
                </c:pt>
                <c:pt idx="171">
                  <c:v>-0.0221586982299636</c:v>
                </c:pt>
                <c:pt idx="172">
                  <c:v>-0.0312799772580779</c:v>
                </c:pt>
                <c:pt idx="173">
                  <c:v>0.0923238121222236</c:v>
                </c:pt>
                <c:pt idx="174">
                  <c:v>-0.0203130626104484</c:v>
                </c:pt>
              </c:numCache>
            </c:numRef>
          </c:xVal>
          <c:yVal>
            <c:numRef>
              <c:f>'Functions on Arrays - template '!$E$4:$E$178</c:f>
              <c:numCache>
                <c:formatCode>General</c:formatCode>
                <c:ptCount val="175"/>
                <c:pt idx="0">
                  <c:v>0.0111671388649529</c:v>
                </c:pt>
                <c:pt idx="1">
                  <c:v>-0.0281593236858533</c:v>
                </c:pt>
                <c:pt idx="2">
                  <c:v>0.0428233669149839</c:v>
                </c:pt>
                <c:pt idx="3">
                  <c:v>-0.0359253886606009</c:v>
                </c:pt>
                <c:pt idx="4">
                  <c:v>0.0448281536023622</c:v>
                </c:pt>
                <c:pt idx="5">
                  <c:v>0.00483780112581309</c:v>
                </c:pt>
                <c:pt idx="6">
                  <c:v>0.0146554347181728</c:v>
                </c:pt>
                <c:pt idx="7">
                  <c:v>0.0231342674469245</c:v>
                </c:pt>
                <c:pt idx="8">
                  <c:v>-0.0136817139702135</c:v>
                </c:pt>
                <c:pt idx="9">
                  <c:v>-0.0140735003274996</c:v>
                </c:pt>
                <c:pt idx="10">
                  <c:v>0.07150698895514</c:v>
                </c:pt>
                <c:pt idx="11">
                  <c:v>0.0177990647381439</c:v>
                </c:pt>
                <c:pt idx="12">
                  <c:v>-0.0680472449389445</c:v>
                </c:pt>
                <c:pt idx="13">
                  <c:v>0.0505577298085967</c:v>
                </c:pt>
                <c:pt idx="14">
                  <c:v>0.00855038244581292</c:v>
                </c:pt>
                <c:pt idx="15">
                  <c:v>-0.105828790075187</c:v>
                </c:pt>
                <c:pt idx="16">
                  <c:v>0.0353070332844162</c:v>
                </c:pt>
                <c:pt idx="17">
                  <c:v>0.0470675108579859</c:v>
                </c:pt>
                <c:pt idx="18">
                  <c:v>0.0184705882110034</c:v>
                </c:pt>
                <c:pt idx="19">
                  <c:v>0.0746458732765608</c:v>
                </c:pt>
                <c:pt idx="20">
                  <c:v>-0.00033472803659802</c:v>
                </c:pt>
                <c:pt idx="21">
                  <c:v>-0.0165951369030103</c:v>
                </c:pt>
                <c:pt idx="22">
                  <c:v>0.013921338518608</c:v>
                </c:pt>
                <c:pt idx="23">
                  <c:v>0.000166903113130529</c:v>
                </c:pt>
                <c:pt idx="24">
                  <c:v>-0.0339683162637686</c:v>
                </c:pt>
                <c:pt idx="25">
                  <c:v>-0.0204414655179006</c:v>
                </c:pt>
                <c:pt idx="26">
                  <c:v>0.0479211141443631</c:v>
                </c:pt>
                <c:pt idx="27">
                  <c:v>0.0369943376461255</c:v>
                </c:pt>
                <c:pt idx="28">
                  <c:v>0.0196374370172521</c:v>
                </c:pt>
                <c:pt idx="29">
                  <c:v>0.00439715773128651</c:v>
                </c:pt>
                <c:pt idx="30">
                  <c:v>-0.0068511466928531</c:v>
                </c:pt>
                <c:pt idx="31">
                  <c:v>-0.0318745219810838</c:v>
                </c:pt>
                <c:pt idx="32">
                  <c:v>0.0538223056236516</c:v>
                </c:pt>
                <c:pt idx="33">
                  <c:v>0.0329270309948477</c:v>
                </c:pt>
                <c:pt idx="34">
                  <c:v>0.0213092175240174</c:v>
                </c:pt>
                <c:pt idx="35">
                  <c:v>0.0555482595280429</c:v>
                </c:pt>
                <c:pt idx="36">
                  <c:v>0.0306218795906106</c:v>
                </c:pt>
                <c:pt idx="37">
                  <c:v>-0.0122801379465911</c:v>
                </c:pt>
                <c:pt idx="38">
                  <c:v>0.00428091572131462</c:v>
                </c:pt>
                <c:pt idx="39">
                  <c:v>0.0179330787495673</c:v>
                </c:pt>
                <c:pt idx="40">
                  <c:v>0.0271967853488272</c:v>
                </c:pt>
                <c:pt idx="41">
                  <c:v>0.0088011730507393</c:v>
                </c:pt>
                <c:pt idx="42">
                  <c:v>0.0198155639904664</c:v>
                </c:pt>
                <c:pt idx="43">
                  <c:v>0.00396651026879664</c:v>
                </c:pt>
                <c:pt idx="44">
                  <c:v>0.0146799789269439</c:v>
                </c:pt>
                <c:pt idx="45">
                  <c:v>-0.0236920192589805</c:v>
                </c:pt>
                <c:pt idx="46">
                  <c:v>0.0279583331287299</c:v>
                </c:pt>
                <c:pt idx="47">
                  <c:v>0.0303849760123859</c:v>
                </c:pt>
                <c:pt idx="48">
                  <c:v>0.0184952012089993</c:v>
                </c:pt>
                <c:pt idx="49">
                  <c:v>0.0666832264320045</c:v>
                </c:pt>
                <c:pt idx="50">
                  <c:v>0.00252908581948126</c:v>
                </c:pt>
                <c:pt idx="51">
                  <c:v>-0.0360601049345853</c:v>
                </c:pt>
                <c:pt idx="52">
                  <c:v>0.0279894432209176</c:v>
                </c:pt>
                <c:pt idx="53">
                  <c:v>-0.00200752890508941</c:v>
                </c:pt>
                <c:pt idx="54">
                  <c:v>0.00376742879364454</c:v>
                </c:pt>
                <c:pt idx="55">
                  <c:v>-0.0404394351937262</c:v>
                </c:pt>
                <c:pt idx="56">
                  <c:v>0.0314213380048734</c:v>
                </c:pt>
                <c:pt idx="57">
                  <c:v>0.0678357215069277</c:v>
                </c:pt>
                <c:pt idx="58">
                  <c:v>0.00481541861486657</c:v>
                </c:pt>
                <c:pt idx="59">
                  <c:v>0.0162209558235387</c:v>
                </c:pt>
                <c:pt idx="60">
                  <c:v>0.0159344030778244</c:v>
                </c:pt>
                <c:pt idx="61">
                  <c:v>0.0593273467765519</c:v>
                </c:pt>
                <c:pt idx="62">
                  <c:v>0.0307349270463342</c:v>
                </c:pt>
                <c:pt idx="63">
                  <c:v>0.0408219945202552</c:v>
                </c:pt>
                <c:pt idx="64">
                  <c:v>-0.0362661779843945</c:v>
                </c:pt>
                <c:pt idx="65">
                  <c:v>0.0611955610269199</c:v>
                </c:pt>
                <c:pt idx="66">
                  <c:v>-0.102346268638394</c:v>
                </c:pt>
                <c:pt idx="67">
                  <c:v>0.00939249640454663</c:v>
                </c:pt>
                <c:pt idx="68">
                  <c:v>-0.036199116679429</c:v>
                </c:pt>
                <c:pt idx="69">
                  <c:v>-0.0365809320036127</c:v>
                </c:pt>
                <c:pt idx="70">
                  <c:v>-0.0621879405602262</c:v>
                </c:pt>
                <c:pt idx="71">
                  <c:v>-0.000515198362760864</c:v>
                </c:pt>
                <c:pt idx="72">
                  <c:v>0.00490513439925854</c:v>
                </c:pt>
                <c:pt idx="73">
                  <c:v>0.0114524937317877</c:v>
                </c:pt>
                <c:pt idx="74">
                  <c:v>-0.061425040539709</c:v>
                </c:pt>
                <c:pt idx="75">
                  <c:v>0.0208962827264124</c:v>
                </c:pt>
                <c:pt idx="76">
                  <c:v>0.0254596236113203</c:v>
                </c:pt>
                <c:pt idx="77">
                  <c:v>0.0176903676818505</c:v>
                </c:pt>
                <c:pt idx="78">
                  <c:v>-0.0496646723143645</c:v>
                </c:pt>
                <c:pt idx="79">
                  <c:v>-0.0782736805614243</c:v>
                </c:pt>
                <c:pt idx="80">
                  <c:v>0.0188838808817238</c:v>
                </c:pt>
                <c:pt idx="81">
                  <c:v>0.0432863921131216</c:v>
                </c:pt>
                <c:pt idx="82">
                  <c:v>0.0253871274873596</c:v>
                </c:pt>
                <c:pt idx="83">
                  <c:v>0.0188300729038744</c:v>
                </c:pt>
                <c:pt idx="84">
                  <c:v>0.0860544056140661</c:v>
                </c:pt>
                <c:pt idx="85">
                  <c:v>-0.0720862530044081</c:v>
                </c:pt>
                <c:pt idx="86">
                  <c:v>-0.0655311255035399</c:v>
                </c:pt>
                <c:pt idx="87">
                  <c:v>-0.0385261187590786</c:v>
                </c:pt>
                <c:pt idx="88">
                  <c:v>0.0110941772843996</c:v>
                </c:pt>
                <c:pt idx="89">
                  <c:v>0.0306084866014491</c:v>
                </c:pt>
                <c:pt idx="90">
                  <c:v>0.00983775764987665</c:v>
                </c:pt>
                <c:pt idx="91">
                  <c:v>0.0199707086479497</c:v>
                </c:pt>
                <c:pt idx="92">
                  <c:v>0.0459198547737723</c:v>
                </c:pt>
                <c:pt idx="93">
                  <c:v>0.0127525638973913</c:v>
                </c:pt>
                <c:pt idx="94">
                  <c:v>0.0465200156348927</c:v>
                </c:pt>
                <c:pt idx="95">
                  <c:v>0.00674538813953166</c:v>
                </c:pt>
                <c:pt idx="96">
                  <c:v>0</c:v>
                </c:pt>
                <c:pt idx="97">
                  <c:v>0.0318032819777034</c:v>
                </c:pt>
                <c:pt idx="98">
                  <c:v>0.0397914728032569</c:v>
                </c:pt>
                <c:pt idx="99">
                  <c:v>-0.0203905115533598</c:v>
                </c:pt>
                <c:pt idx="100">
                  <c:v>-0.0011865916550973</c:v>
                </c:pt>
                <c:pt idx="101">
                  <c:v>0.0261315364644367</c:v>
                </c:pt>
                <c:pt idx="102">
                  <c:v>0.0128638833619098</c:v>
                </c:pt>
                <c:pt idx="103">
                  <c:v>0.0322659156966568</c:v>
                </c:pt>
                <c:pt idx="104">
                  <c:v>0.0215615754401054</c:v>
                </c:pt>
                <c:pt idx="105">
                  <c:v>0.0263693591189675</c:v>
                </c:pt>
                <c:pt idx="106">
                  <c:v>-0.0970091062490078</c:v>
                </c:pt>
                <c:pt idx="107">
                  <c:v>0.00638591192480642</c:v>
                </c:pt>
                <c:pt idx="108">
                  <c:v>-0.018737326666971</c:v>
                </c:pt>
                <c:pt idx="109">
                  <c:v>-0.00656522799781479</c:v>
                </c:pt>
                <c:pt idx="110">
                  <c:v>0.0785566024810229</c:v>
                </c:pt>
                <c:pt idx="111">
                  <c:v>-0.0501987444923555</c:v>
                </c:pt>
                <c:pt idx="112">
                  <c:v>0.041230074509595</c:v>
                </c:pt>
                <c:pt idx="113">
                  <c:v>0.0370292386376136</c:v>
                </c:pt>
                <c:pt idx="114">
                  <c:v>0.017693668068925</c:v>
                </c:pt>
                <c:pt idx="115">
                  <c:v>0.0557527096180582</c:v>
                </c:pt>
                <c:pt idx="116">
                  <c:v>0.00213903824874944</c:v>
                </c:pt>
                <c:pt idx="117">
                  <c:v>0.0407922543010676</c:v>
                </c:pt>
                <c:pt idx="118">
                  <c:v>0.0692584404700552</c:v>
                </c:pt>
                <c:pt idx="119">
                  <c:v>0.0332148799464407</c:v>
                </c:pt>
                <c:pt idx="120">
                  <c:v>0.0420583433280605</c:v>
                </c:pt>
                <c:pt idx="121">
                  <c:v>0.0579167364667184</c:v>
                </c:pt>
                <c:pt idx="122">
                  <c:v>0.0174476418698028</c:v>
                </c:pt>
                <c:pt idx="123">
                  <c:v>-0.0408405214445082</c:v>
                </c:pt>
                <c:pt idx="124">
                  <c:v>-0.0703851136657161</c:v>
                </c:pt>
                <c:pt idx="125">
                  <c:v>0.0285853847446519</c:v>
                </c:pt>
                <c:pt idx="126">
                  <c:v>0.0232969984268842</c:v>
                </c:pt>
                <c:pt idx="127">
                  <c:v>0.0607337504246079</c:v>
                </c:pt>
                <c:pt idx="128">
                  <c:v>0.125348688923552</c:v>
                </c:pt>
                <c:pt idx="129">
                  <c:v>0.00950878796902714</c:v>
                </c:pt>
                <c:pt idx="130">
                  <c:v>0.0187522237491836</c:v>
                </c:pt>
                <c:pt idx="131">
                  <c:v>0.0419719253129169</c:v>
                </c:pt>
                <c:pt idx="132">
                  <c:v>-0.0112171675309249</c:v>
                </c:pt>
                <c:pt idx="133">
                  <c:v>-0.128569296969322</c:v>
                </c:pt>
                <c:pt idx="134">
                  <c:v>0.0293626468858742</c:v>
                </c:pt>
                <c:pt idx="135">
                  <c:v>0.113247880490992</c:v>
                </c:pt>
                <c:pt idx="136">
                  <c:v>0.190043602887865</c:v>
                </c:pt>
                <c:pt idx="137">
                  <c:v>0.0737923321910823</c:v>
                </c:pt>
                <c:pt idx="138">
                  <c:v>-0.213375825289974</c:v>
                </c:pt>
                <c:pt idx="139">
                  <c:v>-0.137612879497113</c:v>
                </c:pt>
                <c:pt idx="140">
                  <c:v>-0.0103146866018317</c:v>
                </c:pt>
                <c:pt idx="141">
                  <c:v>-0.022324620705234</c:v>
                </c:pt>
                <c:pt idx="142">
                  <c:v>0.046735077107459</c:v>
                </c:pt>
                <c:pt idx="143">
                  <c:v>-0.316444257211403</c:v>
                </c:pt>
                <c:pt idx="144">
                  <c:v>0.0616308750458825</c:v>
                </c:pt>
                <c:pt idx="145">
                  <c:v>-0.198890939708717</c:v>
                </c:pt>
                <c:pt idx="146">
                  <c:v>-0.0289684509004873</c:v>
                </c:pt>
                <c:pt idx="147">
                  <c:v>-0.172703746898753</c:v>
                </c:pt>
                <c:pt idx="148">
                  <c:v>0.0140208482419385</c:v>
                </c:pt>
                <c:pt idx="149">
                  <c:v>0.0684590794752258</c:v>
                </c:pt>
                <c:pt idx="150">
                  <c:v>0.0200635566806807</c:v>
                </c:pt>
                <c:pt idx="151">
                  <c:v>-0.118522158821226</c:v>
                </c:pt>
                <c:pt idx="152">
                  <c:v>0.0825759153275871</c:v>
                </c:pt>
                <c:pt idx="153">
                  <c:v>-0.0536831996374581</c:v>
                </c:pt>
                <c:pt idx="154">
                  <c:v>0.014484932921367</c:v>
                </c:pt>
                <c:pt idx="155">
                  <c:v>-0.037719543795456</c:v>
                </c:pt>
                <c:pt idx="156">
                  <c:v>0.0251723277433673</c:v>
                </c:pt>
                <c:pt idx="157">
                  <c:v>-0.0101999505958197</c:v>
                </c:pt>
                <c:pt idx="158">
                  <c:v>-0.158685480405416</c:v>
                </c:pt>
                <c:pt idx="159">
                  <c:v>-0.016249196890797</c:v>
                </c:pt>
                <c:pt idx="160">
                  <c:v>0.0897992588535858</c:v>
                </c:pt>
                <c:pt idx="161">
                  <c:v>0.047720207809687</c:v>
                </c:pt>
                <c:pt idx="162">
                  <c:v>0.114946902765636</c:v>
                </c:pt>
                <c:pt idx="163">
                  <c:v>-0.153303509325896</c:v>
                </c:pt>
                <c:pt idx="164">
                  <c:v>-0.0534648479010584</c:v>
                </c:pt>
                <c:pt idx="165">
                  <c:v>0.0461183930743718</c:v>
                </c:pt>
                <c:pt idx="166">
                  <c:v>0.00785510183663585</c:v>
                </c:pt>
                <c:pt idx="167">
                  <c:v>0.13662517295894</c:v>
                </c:pt>
                <c:pt idx="168">
                  <c:v>0.200865134506124</c:v>
                </c:pt>
                <c:pt idx="169">
                  <c:v>0.0902250915927257</c:v>
                </c:pt>
                <c:pt idx="170">
                  <c:v>-0.0330037629079985</c:v>
                </c:pt>
                <c:pt idx="171">
                  <c:v>0.0225243345784863</c:v>
                </c:pt>
                <c:pt idx="172">
                  <c:v>0.0908798537675501</c:v>
                </c:pt>
                <c:pt idx="173">
                  <c:v>0.0791621933963428</c:v>
                </c:pt>
                <c:pt idx="174">
                  <c:v>-0.164233705568146</c:v>
                </c:pt>
              </c:numCache>
            </c:numRef>
          </c:yVal>
          <c:smooth val="0"/>
        </c:ser>
        <c:axId val="78637855"/>
        <c:axId val="49846779"/>
      </c:scatterChart>
      <c:valAx>
        <c:axId val="78637855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46779"/>
        <c:crosses val="autoZero"/>
        <c:crossBetween val="midCat"/>
      </c:valAx>
      <c:valAx>
        <c:axId val="498467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37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0667771726261"/>
          <c:y val="0.0603557197006512"/>
          <c:w val="0.668813639592707"/>
          <c:h val="0.9126251336378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'Functions on Arrays - Solution'!$D$4:$D$178</c:f>
              <c:numCache>
                <c:formatCode>General</c:formatCode>
                <c:ptCount val="175"/>
                <c:pt idx="0">
                  <c:v>-0.0028632061512499</c:v>
                </c:pt>
                <c:pt idx="1">
                  <c:v>-0.0151947203634358</c:v>
                </c:pt>
                <c:pt idx="2">
                  <c:v>0.0188789787547864</c:v>
                </c:pt>
                <c:pt idx="3">
                  <c:v>0.0208121980179347</c:v>
                </c:pt>
                <c:pt idx="4">
                  <c:v>0.00618165102847213</c:v>
                </c:pt>
                <c:pt idx="5">
                  <c:v>0.00690824042256332</c:v>
                </c:pt>
                <c:pt idx="6">
                  <c:v>0.0422133821575488</c:v>
                </c:pt>
                <c:pt idx="7">
                  <c:v>-0.0362313965269468</c:v>
                </c:pt>
                <c:pt idx="8">
                  <c:v>0.0232895148545032</c:v>
                </c:pt>
                <c:pt idx="9">
                  <c:v>0.027663279564206</c:v>
                </c:pt>
                <c:pt idx="10">
                  <c:v>0.0436299779120825</c:v>
                </c:pt>
                <c:pt idx="11">
                  <c:v>0.0293155443880025</c:v>
                </c:pt>
                <c:pt idx="12">
                  <c:v>-0.0317982616833188</c:v>
                </c:pt>
                <c:pt idx="13">
                  <c:v>0.0482777578769737</c:v>
                </c:pt>
                <c:pt idx="14">
                  <c:v>-0.0151129529977013</c:v>
                </c:pt>
                <c:pt idx="15">
                  <c:v>0.0205501747515765</c:v>
                </c:pt>
                <c:pt idx="16">
                  <c:v>0.0179241621169246</c:v>
                </c:pt>
                <c:pt idx="17">
                  <c:v>0.0353553671300835</c:v>
                </c:pt>
                <c:pt idx="18">
                  <c:v>0.0109998818881559</c:v>
                </c:pt>
                <c:pt idx="19">
                  <c:v>0.0491977606925783</c:v>
                </c:pt>
                <c:pt idx="20">
                  <c:v>0.00704344711145752</c:v>
                </c:pt>
                <c:pt idx="21">
                  <c:v>0.00284265873766034</c:v>
                </c:pt>
                <c:pt idx="22">
                  <c:v>-0.0199878360584997</c:v>
                </c:pt>
                <c:pt idx="23">
                  <c:v>0.0239470570502007</c:v>
                </c:pt>
                <c:pt idx="24">
                  <c:v>0.019570602004382</c:v>
                </c:pt>
                <c:pt idx="25">
                  <c:v>0.0125189489727108</c:v>
                </c:pt>
                <c:pt idx="26">
                  <c:v>0.0387926612438375</c:v>
                </c:pt>
                <c:pt idx="27">
                  <c:v>-0.0646992501704692</c:v>
                </c:pt>
                <c:pt idx="28">
                  <c:v>-0.00752574479604863</c:v>
                </c:pt>
                <c:pt idx="29">
                  <c:v>0.0308515357625713</c:v>
                </c:pt>
                <c:pt idx="30">
                  <c:v>0.0397873313864179</c:v>
                </c:pt>
                <c:pt idx="31">
                  <c:v>0.0426599990111375</c:v>
                </c:pt>
                <c:pt idx="32">
                  <c:v>0.00849655349414635</c:v>
                </c:pt>
                <c:pt idx="33">
                  <c:v>-0.00507148343668098</c:v>
                </c:pt>
                <c:pt idx="34">
                  <c:v>0.10230659165059</c:v>
                </c:pt>
                <c:pt idx="35">
                  <c:v>-0.0744671275427831</c:v>
                </c:pt>
                <c:pt idx="36">
                  <c:v>-0.0584674916191204</c:v>
                </c:pt>
                <c:pt idx="37">
                  <c:v>-0.0217083674354272</c:v>
                </c:pt>
                <c:pt idx="38">
                  <c:v>-0.0184262333018975</c:v>
                </c:pt>
                <c:pt idx="39">
                  <c:v>-0.0135928938996373</c:v>
                </c:pt>
                <c:pt idx="40">
                  <c:v>0.0280969163671292</c:v>
                </c:pt>
                <c:pt idx="41">
                  <c:v>-0.00104785068293781</c:v>
                </c:pt>
                <c:pt idx="42">
                  <c:v>0.0314565950401448</c:v>
                </c:pt>
                <c:pt idx="43">
                  <c:v>0.022392985256517</c:v>
                </c:pt>
                <c:pt idx="44">
                  <c:v>0.0632565172219261</c:v>
                </c:pt>
                <c:pt idx="45">
                  <c:v>-0.00229290948706014</c:v>
                </c:pt>
                <c:pt idx="46">
                  <c:v>0.0361930007106876</c:v>
                </c:pt>
                <c:pt idx="47">
                  <c:v>0.0839284750952826</c:v>
                </c:pt>
                <c:pt idx="48">
                  <c:v>-0.0486118031703826</c:v>
                </c:pt>
                <c:pt idx="49">
                  <c:v>0.0665157832745896</c:v>
                </c:pt>
                <c:pt idx="50">
                  <c:v>-0.0553883801323766</c:v>
                </c:pt>
                <c:pt idx="51">
                  <c:v>-0.0855316536337701</c:v>
                </c:pt>
                <c:pt idx="52">
                  <c:v>0.0146514683118631</c:v>
                </c:pt>
                <c:pt idx="53">
                  <c:v>0.0571327606454831</c:v>
                </c:pt>
                <c:pt idx="54">
                  <c:v>0.0281147440366605</c:v>
                </c:pt>
                <c:pt idx="55">
                  <c:v>-0.0376751410593208</c:v>
                </c:pt>
                <c:pt idx="56">
                  <c:v>0.0176145467009821</c:v>
                </c:pt>
                <c:pt idx="57">
                  <c:v>0.0557790155828071</c:v>
                </c:pt>
                <c:pt idx="58">
                  <c:v>-0.0199598652221777</c:v>
                </c:pt>
                <c:pt idx="59">
                  <c:v>0.0351001041559462</c:v>
                </c:pt>
                <c:pt idx="60">
                  <c:v>0.0330093213481365</c:v>
                </c:pt>
                <c:pt idx="61">
                  <c:v>0.0715219770888919</c:v>
                </c:pt>
                <c:pt idx="62">
                  <c:v>0.000195816064070128</c:v>
                </c:pt>
                <c:pt idx="63">
                  <c:v>0.0517205584208823</c:v>
                </c:pt>
                <c:pt idx="64">
                  <c:v>0.0897722149209695</c:v>
                </c:pt>
                <c:pt idx="65">
                  <c:v>0.0819527362146438</c:v>
                </c:pt>
                <c:pt idx="66">
                  <c:v>-0.116456543820514</c:v>
                </c:pt>
                <c:pt idx="67">
                  <c:v>-0.089549885511071</c:v>
                </c:pt>
                <c:pt idx="68">
                  <c:v>0.00779113577728176</c:v>
                </c:pt>
                <c:pt idx="69">
                  <c:v>-0.0777983464170889</c:v>
                </c:pt>
                <c:pt idx="70">
                  <c:v>-0.185636486445988</c:v>
                </c:pt>
                <c:pt idx="71">
                  <c:v>-0.0951807867743754</c:v>
                </c:pt>
                <c:pt idx="72">
                  <c:v>0.0121167974607129</c:v>
                </c:pt>
                <c:pt idx="73">
                  <c:v>-0.00990830048645621</c:v>
                </c:pt>
                <c:pt idx="74">
                  <c:v>-0.0898835504310454</c:v>
                </c:pt>
                <c:pt idx="75">
                  <c:v>0.0106175866526502</c:v>
                </c:pt>
                <c:pt idx="76">
                  <c:v>0.0464509396600564</c:v>
                </c:pt>
                <c:pt idx="77">
                  <c:v>-0.00597741224137391</c:v>
                </c:pt>
                <c:pt idx="78">
                  <c:v>-0.0353797078420821</c:v>
                </c:pt>
                <c:pt idx="79">
                  <c:v>-0.0631139096022769</c:v>
                </c:pt>
                <c:pt idx="80">
                  <c:v>-0.00866592980480183</c:v>
                </c:pt>
                <c:pt idx="81">
                  <c:v>-0.0450427893694162</c:v>
                </c:pt>
                <c:pt idx="82">
                  <c:v>0.0147135577887086</c:v>
                </c:pt>
                <c:pt idx="83">
                  <c:v>0.0351682836374911</c:v>
                </c:pt>
                <c:pt idx="84">
                  <c:v>0.0127815590652788</c:v>
                </c:pt>
                <c:pt idx="85">
                  <c:v>-0.0325045008411867</c:v>
                </c:pt>
                <c:pt idx="86">
                  <c:v>-0.0179769308199911</c:v>
                </c:pt>
                <c:pt idx="87">
                  <c:v>0.0320307237480612</c:v>
                </c:pt>
                <c:pt idx="88">
                  <c:v>0.0423798362376053</c:v>
                </c:pt>
                <c:pt idx="89">
                  <c:v>0.00993048391528594</c:v>
                </c:pt>
                <c:pt idx="90">
                  <c:v>-0.0220883056643898</c:v>
                </c:pt>
                <c:pt idx="91">
                  <c:v>0.0139611725245273</c:v>
                </c:pt>
                <c:pt idx="92">
                  <c:v>0.012536835916847</c:v>
                </c:pt>
                <c:pt idx="93">
                  <c:v>0.0163325051223597</c:v>
                </c:pt>
                <c:pt idx="94">
                  <c:v>0.0310218369172261</c:v>
                </c:pt>
                <c:pt idx="95">
                  <c:v>0.024269376195304</c:v>
                </c:pt>
                <c:pt idx="96">
                  <c:v>0.0210511245879921</c:v>
                </c:pt>
                <c:pt idx="97">
                  <c:v>0.00507292419195831</c:v>
                </c:pt>
                <c:pt idx="98">
                  <c:v>8.66042853918061E-005</c:v>
                </c:pt>
                <c:pt idx="99">
                  <c:v>-0.0314049135858917</c:v>
                </c:pt>
                <c:pt idx="100">
                  <c:v>0.0120823736751444</c:v>
                </c:pt>
                <c:pt idx="101">
                  <c:v>0.0110347339694589</c:v>
                </c:pt>
                <c:pt idx="102">
                  <c:v>0.00045299406415204</c:v>
                </c:pt>
                <c:pt idx="103">
                  <c:v>0.0251479612305183</c:v>
                </c:pt>
                <c:pt idx="104">
                  <c:v>-0.000952850014241369</c:v>
                </c:pt>
                <c:pt idx="105">
                  <c:v>0.0345812376769886</c:v>
                </c:pt>
                <c:pt idx="106">
                  <c:v>-0.0178999943137739</c:v>
                </c:pt>
                <c:pt idx="107">
                  <c:v>0.00692490742685892</c:v>
                </c:pt>
                <c:pt idx="108">
                  <c:v>-0.0112854679723592</c:v>
                </c:pt>
                <c:pt idx="109">
                  <c:v>0.0353364518647291</c:v>
                </c:pt>
                <c:pt idx="110">
                  <c:v>-0.000142687476898022</c:v>
                </c:pt>
                <c:pt idx="111">
                  <c:v>0.0295122233851058</c:v>
                </c:pt>
                <c:pt idx="112">
                  <c:v>-0.0203135193476704</c:v>
                </c:pt>
                <c:pt idx="113">
                  <c:v>-0.0193027522545287</c:v>
                </c:pt>
                <c:pt idx="114">
                  <c:v>0.0187269348743377</c:v>
                </c:pt>
                <c:pt idx="115">
                  <c:v>-0.0256157479685159</c:v>
                </c:pt>
                <c:pt idx="116">
                  <c:v>0.0319424911931921</c:v>
                </c:pt>
                <c:pt idx="117">
                  <c:v>0.037868779461133</c:v>
                </c:pt>
                <c:pt idx="118">
                  <c:v>0.0139169558782137</c:v>
                </c:pt>
                <c:pt idx="119">
                  <c:v>0.00932033680220648</c:v>
                </c:pt>
                <c:pt idx="120">
                  <c:v>0.00228472057171386</c:v>
                </c:pt>
                <c:pt idx="121">
                  <c:v>-0.0348922382153304</c:v>
                </c:pt>
                <c:pt idx="122">
                  <c:v>0.0178291892493125</c:v>
                </c:pt>
                <c:pt idx="123">
                  <c:v>0.0120110242055644</c:v>
                </c:pt>
                <c:pt idx="124">
                  <c:v>-0.0169333934945441</c:v>
                </c:pt>
                <c:pt idx="125">
                  <c:v>-0.016494220669989</c:v>
                </c:pt>
                <c:pt idx="126">
                  <c:v>0.0121351008291259</c:v>
                </c:pt>
                <c:pt idx="127">
                  <c:v>0.0171288822629672</c:v>
                </c:pt>
                <c:pt idx="128">
                  <c:v>0.0495188993064712</c:v>
                </c:pt>
                <c:pt idx="129">
                  <c:v>0.00710322535604516</c:v>
                </c:pt>
                <c:pt idx="130">
                  <c:v>0.0535042684649465</c:v>
                </c:pt>
                <c:pt idx="131">
                  <c:v>-0.0120162325679857</c:v>
                </c:pt>
                <c:pt idx="132">
                  <c:v>0.0177153437906362</c:v>
                </c:pt>
                <c:pt idx="133">
                  <c:v>0.0160935064787737</c:v>
                </c:pt>
                <c:pt idx="134">
                  <c:v>0.0112586260108522</c:v>
                </c:pt>
                <c:pt idx="135">
                  <c:v>0.0496456654892877</c:v>
                </c:pt>
                <c:pt idx="136">
                  <c:v>0.0779273500294767</c:v>
                </c:pt>
                <c:pt idx="137">
                  <c:v>0.00832287425282966</c:v>
                </c:pt>
                <c:pt idx="138">
                  <c:v>-0.0171498442588398</c:v>
                </c:pt>
                <c:pt idx="139">
                  <c:v>-0.027797493671423</c:v>
                </c:pt>
                <c:pt idx="140">
                  <c:v>-0.0622292771298754</c:v>
                </c:pt>
                <c:pt idx="141">
                  <c:v>0.0555005846761122</c:v>
                </c:pt>
                <c:pt idx="142">
                  <c:v>0.0829144210287572</c:v>
                </c:pt>
                <c:pt idx="143">
                  <c:v>-0.116561168447867</c:v>
                </c:pt>
                <c:pt idx="144">
                  <c:v>0.00486954439031567</c:v>
                </c:pt>
                <c:pt idx="145">
                  <c:v>-0.0822998718378991</c:v>
                </c:pt>
                <c:pt idx="146">
                  <c:v>-0.0752143432759061</c:v>
                </c:pt>
                <c:pt idx="147">
                  <c:v>-0.00912294229712596</c:v>
                </c:pt>
                <c:pt idx="148">
                  <c:v>-0.0633846827844135</c:v>
                </c:pt>
                <c:pt idx="149">
                  <c:v>0.0360800762527584</c:v>
                </c:pt>
                <c:pt idx="150">
                  <c:v>-0.0209848866751677</c:v>
                </c:pt>
                <c:pt idx="151">
                  <c:v>-0.0156963736669333</c:v>
                </c:pt>
                <c:pt idx="152">
                  <c:v>0.00754529203389603</c:v>
                </c:pt>
                <c:pt idx="153">
                  <c:v>0.0724843504333732</c:v>
                </c:pt>
                <c:pt idx="154">
                  <c:v>0.0179371883291154</c:v>
                </c:pt>
                <c:pt idx="155">
                  <c:v>-0.0852566152469899</c:v>
                </c:pt>
                <c:pt idx="156">
                  <c:v>-0.066255605887467</c:v>
                </c:pt>
                <c:pt idx="157">
                  <c:v>-0.0107982212059002</c:v>
                </c:pt>
                <c:pt idx="158">
                  <c:v>-0.025354152249424</c:v>
                </c:pt>
                <c:pt idx="159">
                  <c:v>0.00507728769860842</c:v>
                </c:pt>
                <c:pt idx="160">
                  <c:v>0.0740070105559805</c:v>
                </c:pt>
                <c:pt idx="161">
                  <c:v>-0.0663585439301313</c:v>
                </c:pt>
                <c:pt idx="162">
                  <c:v>-0.0968310904165412</c:v>
                </c:pt>
                <c:pt idx="163">
                  <c:v>0.0340502464501418</c:v>
                </c:pt>
                <c:pt idx="164">
                  <c:v>0.00404519322272321</c:v>
                </c:pt>
                <c:pt idx="165">
                  <c:v>-0.0834561337105873</c:v>
                </c:pt>
                <c:pt idx="166">
                  <c:v>-0.00496178497366294</c:v>
                </c:pt>
                <c:pt idx="167">
                  <c:v>-0.0549662922847485</c:v>
                </c:pt>
                <c:pt idx="168">
                  <c:v>0.0589281575882118</c:v>
                </c:pt>
                <c:pt idx="169">
                  <c:v>-0.0164762532643622</c:v>
                </c:pt>
                <c:pt idx="170">
                  <c:v>0.0236516311567306</c:v>
                </c:pt>
                <c:pt idx="171">
                  <c:v>-0.0221586982299636</c:v>
                </c:pt>
                <c:pt idx="172">
                  <c:v>-0.0312799772580779</c:v>
                </c:pt>
                <c:pt idx="173">
                  <c:v>0.0923238121222236</c:v>
                </c:pt>
                <c:pt idx="174">
                  <c:v>-0.0203130626104484</c:v>
                </c:pt>
              </c:numCache>
            </c:numRef>
          </c:xVal>
          <c:yVal>
            <c:numRef>
              <c:f>'Functions on Arrays - Solution'!$E$4:$E$178</c:f>
              <c:numCache>
                <c:formatCode>General</c:formatCode>
                <c:ptCount val="175"/>
                <c:pt idx="0">
                  <c:v>0.0111671388649529</c:v>
                </c:pt>
                <c:pt idx="1">
                  <c:v>-0.0281593236858533</c:v>
                </c:pt>
                <c:pt idx="2">
                  <c:v>0.0428233669149839</c:v>
                </c:pt>
                <c:pt idx="3">
                  <c:v>-0.0359253886606009</c:v>
                </c:pt>
                <c:pt idx="4">
                  <c:v>0.0448281536023622</c:v>
                </c:pt>
                <c:pt idx="5">
                  <c:v>0.00483780112581309</c:v>
                </c:pt>
                <c:pt idx="6">
                  <c:v>0.0146554347181728</c:v>
                </c:pt>
                <c:pt idx="7">
                  <c:v>0.0231342674469245</c:v>
                </c:pt>
                <c:pt idx="8">
                  <c:v>-0.0136817139702135</c:v>
                </c:pt>
                <c:pt idx="9">
                  <c:v>-0.0140735003274996</c:v>
                </c:pt>
                <c:pt idx="10">
                  <c:v>0.07150698895514</c:v>
                </c:pt>
                <c:pt idx="11">
                  <c:v>0.0177990647381439</c:v>
                </c:pt>
                <c:pt idx="12">
                  <c:v>-0.0680472449389445</c:v>
                </c:pt>
                <c:pt idx="13">
                  <c:v>0.0505577298085967</c:v>
                </c:pt>
                <c:pt idx="14">
                  <c:v>0.00855038244581292</c:v>
                </c:pt>
                <c:pt idx="15">
                  <c:v>-0.105828790075187</c:v>
                </c:pt>
                <c:pt idx="16">
                  <c:v>0.0353070332844162</c:v>
                </c:pt>
                <c:pt idx="17">
                  <c:v>0.0470675108579859</c:v>
                </c:pt>
                <c:pt idx="18">
                  <c:v>0.0184705882110034</c:v>
                </c:pt>
                <c:pt idx="19">
                  <c:v>0.0746458732765608</c:v>
                </c:pt>
                <c:pt idx="20">
                  <c:v>-0.00033472803659802</c:v>
                </c:pt>
                <c:pt idx="21">
                  <c:v>-0.0165951369030103</c:v>
                </c:pt>
                <c:pt idx="22">
                  <c:v>0.013921338518608</c:v>
                </c:pt>
                <c:pt idx="23">
                  <c:v>0.000166903113130529</c:v>
                </c:pt>
                <c:pt idx="24">
                  <c:v>-0.0339683162637686</c:v>
                </c:pt>
                <c:pt idx="25">
                  <c:v>-0.0204414655179006</c:v>
                </c:pt>
                <c:pt idx="26">
                  <c:v>0.0479211141443631</c:v>
                </c:pt>
                <c:pt idx="27">
                  <c:v>0.0369943376461255</c:v>
                </c:pt>
                <c:pt idx="28">
                  <c:v>0.0196374370172521</c:v>
                </c:pt>
                <c:pt idx="29">
                  <c:v>0.00439715773128651</c:v>
                </c:pt>
                <c:pt idx="30">
                  <c:v>-0.0068511466928531</c:v>
                </c:pt>
                <c:pt idx="31">
                  <c:v>-0.0318745219810838</c:v>
                </c:pt>
                <c:pt idx="32">
                  <c:v>0.0538223056236516</c:v>
                </c:pt>
                <c:pt idx="33">
                  <c:v>0.0329270309948477</c:v>
                </c:pt>
                <c:pt idx="34">
                  <c:v>0.0213092175240174</c:v>
                </c:pt>
                <c:pt idx="35">
                  <c:v>0.0555482595280429</c:v>
                </c:pt>
                <c:pt idx="36">
                  <c:v>0.0306218795906106</c:v>
                </c:pt>
                <c:pt idx="37">
                  <c:v>-0.0122801379465911</c:v>
                </c:pt>
                <c:pt idx="38">
                  <c:v>0.00428091572131462</c:v>
                </c:pt>
                <c:pt idx="39">
                  <c:v>0.0179330787495673</c:v>
                </c:pt>
                <c:pt idx="40">
                  <c:v>0.0271967853488272</c:v>
                </c:pt>
                <c:pt idx="41">
                  <c:v>0.0088011730507393</c:v>
                </c:pt>
                <c:pt idx="42">
                  <c:v>0.0198155639904664</c:v>
                </c:pt>
                <c:pt idx="43">
                  <c:v>0.00396651026879664</c:v>
                </c:pt>
                <c:pt idx="44">
                  <c:v>0.0146799789269439</c:v>
                </c:pt>
                <c:pt idx="45">
                  <c:v>-0.0236920192589805</c:v>
                </c:pt>
                <c:pt idx="46">
                  <c:v>0.0279583331287299</c:v>
                </c:pt>
                <c:pt idx="47">
                  <c:v>0.0303849760123859</c:v>
                </c:pt>
                <c:pt idx="48">
                  <c:v>0.0184952012089993</c:v>
                </c:pt>
                <c:pt idx="49">
                  <c:v>0.0666832264320045</c:v>
                </c:pt>
                <c:pt idx="50">
                  <c:v>0.00252908581948126</c:v>
                </c:pt>
                <c:pt idx="51">
                  <c:v>-0.0360601049345853</c:v>
                </c:pt>
                <c:pt idx="52">
                  <c:v>0.0279894432209176</c:v>
                </c:pt>
                <c:pt idx="53">
                  <c:v>-0.00200752890508941</c:v>
                </c:pt>
                <c:pt idx="54">
                  <c:v>0.00376742879364454</c:v>
                </c:pt>
                <c:pt idx="55">
                  <c:v>-0.0404394351937262</c:v>
                </c:pt>
                <c:pt idx="56">
                  <c:v>0.0314213380048734</c:v>
                </c:pt>
                <c:pt idx="57">
                  <c:v>0.0678357215069277</c:v>
                </c:pt>
                <c:pt idx="58">
                  <c:v>0.00481541861486657</c:v>
                </c:pt>
                <c:pt idx="59">
                  <c:v>0.0162209558235387</c:v>
                </c:pt>
                <c:pt idx="60">
                  <c:v>0.0159344030778244</c:v>
                </c:pt>
                <c:pt idx="61">
                  <c:v>0.0593273467765519</c:v>
                </c:pt>
                <c:pt idx="62">
                  <c:v>0.0307349270463342</c:v>
                </c:pt>
                <c:pt idx="63">
                  <c:v>0.0408219945202552</c:v>
                </c:pt>
                <c:pt idx="64">
                  <c:v>-0.0362661779843945</c:v>
                </c:pt>
                <c:pt idx="65">
                  <c:v>0.0611955610269199</c:v>
                </c:pt>
                <c:pt idx="66">
                  <c:v>-0.102346268638394</c:v>
                </c:pt>
                <c:pt idx="67">
                  <c:v>0.00939249640454663</c:v>
                </c:pt>
                <c:pt idx="68">
                  <c:v>-0.036199116679429</c:v>
                </c:pt>
                <c:pt idx="69">
                  <c:v>-0.0365809320036127</c:v>
                </c:pt>
                <c:pt idx="70">
                  <c:v>-0.0621879405602262</c:v>
                </c:pt>
                <c:pt idx="71">
                  <c:v>-0.000515198362760864</c:v>
                </c:pt>
                <c:pt idx="72">
                  <c:v>0.00490513439925854</c:v>
                </c:pt>
                <c:pt idx="73">
                  <c:v>0.0114524937317877</c:v>
                </c:pt>
                <c:pt idx="74">
                  <c:v>-0.061425040539709</c:v>
                </c:pt>
                <c:pt idx="75">
                  <c:v>0.0208962827264124</c:v>
                </c:pt>
                <c:pt idx="76">
                  <c:v>0.0254596236113203</c:v>
                </c:pt>
                <c:pt idx="77">
                  <c:v>0.0176903676818505</c:v>
                </c:pt>
                <c:pt idx="78">
                  <c:v>-0.0496646723143645</c:v>
                </c:pt>
                <c:pt idx="79">
                  <c:v>-0.0782736805614243</c:v>
                </c:pt>
                <c:pt idx="80">
                  <c:v>0.0188838808817238</c:v>
                </c:pt>
                <c:pt idx="81">
                  <c:v>0.0432863921131216</c:v>
                </c:pt>
                <c:pt idx="82">
                  <c:v>0.0253871274873596</c:v>
                </c:pt>
                <c:pt idx="83">
                  <c:v>0.0188300729038744</c:v>
                </c:pt>
                <c:pt idx="84">
                  <c:v>0.0860544056140661</c:v>
                </c:pt>
                <c:pt idx="85">
                  <c:v>-0.0720862530044081</c:v>
                </c:pt>
                <c:pt idx="86">
                  <c:v>-0.0655311255035399</c:v>
                </c:pt>
                <c:pt idx="87">
                  <c:v>-0.0385261187590786</c:v>
                </c:pt>
                <c:pt idx="88">
                  <c:v>0.0110941772843996</c:v>
                </c:pt>
                <c:pt idx="89">
                  <c:v>0.0306084866014491</c:v>
                </c:pt>
                <c:pt idx="90">
                  <c:v>0.00983775764987665</c:v>
                </c:pt>
                <c:pt idx="91">
                  <c:v>0.0199707086479497</c:v>
                </c:pt>
                <c:pt idx="92">
                  <c:v>0.0459198547737723</c:v>
                </c:pt>
                <c:pt idx="93">
                  <c:v>0.0127525638973913</c:v>
                </c:pt>
                <c:pt idx="94">
                  <c:v>0.0465200156348927</c:v>
                </c:pt>
                <c:pt idx="95">
                  <c:v>0.00674538813953166</c:v>
                </c:pt>
                <c:pt idx="96">
                  <c:v>0</c:v>
                </c:pt>
                <c:pt idx="97">
                  <c:v>0.0318032819777034</c:v>
                </c:pt>
                <c:pt idx="98">
                  <c:v>0.0397914728032569</c:v>
                </c:pt>
                <c:pt idx="99">
                  <c:v>-0.0203905115533598</c:v>
                </c:pt>
                <c:pt idx="100">
                  <c:v>-0.0011865916550973</c:v>
                </c:pt>
                <c:pt idx="101">
                  <c:v>0.0261315364644367</c:v>
                </c:pt>
                <c:pt idx="102">
                  <c:v>0.0128638833619098</c:v>
                </c:pt>
                <c:pt idx="103">
                  <c:v>0.0322659156966568</c:v>
                </c:pt>
                <c:pt idx="104">
                  <c:v>0.0215615754401054</c:v>
                </c:pt>
                <c:pt idx="105">
                  <c:v>0.0263693591189675</c:v>
                </c:pt>
                <c:pt idx="106">
                  <c:v>-0.0970091062490078</c:v>
                </c:pt>
                <c:pt idx="107">
                  <c:v>0.00638591192480642</c:v>
                </c:pt>
                <c:pt idx="108">
                  <c:v>-0.018737326666971</c:v>
                </c:pt>
                <c:pt idx="109">
                  <c:v>-0.00656522799781479</c:v>
                </c:pt>
                <c:pt idx="110">
                  <c:v>0.0785566024810229</c:v>
                </c:pt>
                <c:pt idx="111">
                  <c:v>-0.0501987444923555</c:v>
                </c:pt>
                <c:pt idx="112">
                  <c:v>0.041230074509595</c:v>
                </c:pt>
                <c:pt idx="113">
                  <c:v>0.0370292386376136</c:v>
                </c:pt>
                <c:pt idx="114">
                  <c:v>0.017693668068925</c:v>
                </c:pt>
                <c:pt idx="115">
                  <c:v>0.0557527096180582</c:v>
                </c:pt>
                <c:pt idx="116">
                  <c:v>0.00213903824874944</c:v>
                </c:pt>
                <c:pt idx="117">
                  <c:v>0.0407922543010676</c:v>
                </c:pt>
                <c:pt idx="118">
                  <c:v>0.0692584404700552</c:v>
                </c:pt>
                <c:pt idx="119">
                  <c:v>0.0332148799464407</c:v>
                </c:pt>
                <c:pt idx="120">
                  <c:v>0.0420583433280605</c:v>
                </c:pt>
                <c:pt idx="121">
                  <c:v>0.0579167364667184</c:v>
                </c:pt>
                <c:pt idx="122">
                  <c:v>0.0174476418698028</c:v>
                </c:pt>
                <c:pt idx="123">
                  <c:v>-0.0408405214445082</c:v>
                </c:pt>
                <c:pt idx="124">
                  <c:v>-0.0703851136657161</c:v>
                </c:pt>
                <c:pt idx="125">
                  <c:v>0.0285853847446519</c:v>
                </c:pt>
                <c:pt idx="126">
                  <c:v>0.0232969984268842</c:v>
                </c:pt>
                <c:pt idx="127">
                  <c:v>0.0607337504246079</c:v>
                </c:pt>
                <c:pt idx="128">
                  <c:v>0.125348688923552</c:v>
                </c:pt>
                <c:pt idx="129">
                  <c:v>0.00950878796902714</c:v>
                </c:pt>
                <c:pt idx="130">
                  <c:v>0.0187522237491836</c:v>
                </c:pt>
                <c:pt idx="131">
                  <c:v>0.0419719253129169</c:v>
                </c:pt>
                <c:pt idx="132">
                  <c:v>-0.0112171675309249</c:v>
                </c:pt>
                <c:pt idx="133">
                  <c:v>-0.128569296969322</c:v>
                </c:pt>
                <c:pt idx="134">
                  <c:v>0.0293626468858742</c:v>
                </c:pt>
                <c:pt idx="135">
                  <c:v>0.113247880490992</c:v>
                </c:pt>
                <c:pt idx="136">
                  <c:v>0.190043602887865</c:v>
                </c:pt>
                <c:pt idx="137">
                  <c:v>0.0737923321910823</c:v>
                </c:pt>
                <c:pt idx="138">
                  <c:v>-0.213375825289974</c:v>
                </c:pt>
                <c:pt idx="139">
                  <c:v>-0.137612879497113</c:v>
                </c:pt>
                <c:pt idx="140">
                  <c:v>-0.0103146866018317</c:v>
                </c:pt>
                <c:pt idx="141">
                  <c:v>-0.022324620705234</c:v>
                </c:pt>
                <c:pt idx="142">
                  <c:v>0.046735077107459</c:v>
                </c:pt>
                <c:pt idx="143">
                  <c:v>-0.316444257211403</c:v>
                </c:pt>
                <c:pt idx="144">
                  <c:v>0.0616308750458825</c:v>
                </c:pt>
                <c:pt idx="145">
                  <c:v>-0.198890939708717</c:v>
                </c:pt>
                <c:pt idx="146">
                  <c:v>-0.0289684509004873</c:v>
                </c:pt>
                <c:pt idx="147">
                  <c:v>-0.172703746898753</c:v>
                </c:pt>
                <c:pt idx="148">
                  <c:v>0.0140208482419385</c:v>
                </c:pt>
                <c:pt idx="149">
                  <c:v>0.0684590794752258</c:v>
                </c:pt>
                <c:pt idx="150">
                  <c:v>0.0200635566806807</c:v>
                </c:pt>
                <c:pt idx="151">
                  <c:v>-0.118522158821226</c:v>
                </c:pt>
                <c:pt idx="152">
                  <c:v>0.0825759153275871</c:v>
                </c:pt>
                <c:pt idx="153">
                  <c:v>-0.0536831996374581</c:v>
                </c:pt>
                <c:pt idx="154">
                  <c:v>0.014484932921367</c:v>
                </c:pt>
                <c:pt idx="155">
                  <c:v>-0.037719543795456</c:v>
                </c:pt>
                <c:pt idx="156">
                  <c:v>0.0251723277433673</c:v>
                </c:pt>
                <c:pt idx="157">
                  <c:v>-0.0101999505958197</c:v>
                </c:pt>
                <c:pt idx="158">
                  <c:v>-0.158685480405416</c:v>
                </c:pt>
                <c:pt idx="159">
                  <c:v>-0.016249196890797</c:v>
                </c:pt>
                <c:pt idx="160">
                  <c:v>0.0897992588535858</c:v>
                </c:pt>
                <c:pt idx="161">
                  <c:v>0.047720207809687</c:v>
                </c:pt>
                <c:pt idx="162">
                  <c:v>0.114946902765636</c:v>
                </c:pt>
                <c:pt idx="163">
                  <c:v>-0.153303509325896</c:v>
                </c:pt>
                <c:pt idx="164">
                  <c:v>-0.0534648479010584</c:v>
                </c:pt>
                <c:pt idx="165">
                  <c:v>0.0461183930743718</c:v>
                </c:pt>
                <c:pt idx="166">
                  <c:v>0.00785510183663585</c:v>
                </c:pt>
                <c:pt idx="167">
                  <c:v>0.13662517295894</c:v>
                </c:pt>
                <c:pt idx="168">
                  <c:v>0.200865134506124</c:v>
                </c:pt>
                <c:pt idx="169">
                  <c:v>0.0902250915927257</c:v>
                </c:pt>
                <c:pt idx="170">
                  <c:v>-0.0330037629079985</c:v>
                </c:pt>
                <c:pt idx="171">
                  <c:v>0.0225243345784863</c:v>
                </c:pt>
                <c:pt idx="172">
                  <c:v>0.0908798537675501</c:v>
                </c:pt>
                <c:pt idx="173">
                  <c:v>0.0791621933963428</c:v>
                </c:pt>
                <c:pt idx="174">
                  <c:v>-0.164233705568146</c:v>
                </c:pt>
              </c:numCache>
            </c:numRef>
          </c:yVal>
          <c:smooth val="0"/>
        </c:ser>
        <c:axId val="70561599"/>
        <c:axId val="91644206"/>
      </c:scatterChart>
      <c:valAx>
        <c:axId val="70561599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644206"/>
        <c:crosses val="autoZero"/>
        <c:crossBetween val="midCat"/>
      </c:valAx>
      <c:valAx>
        <c:axId val="916442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5615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1771200</xdr:colOff>
      <xdr:row>133</xdr:row>
      <xdr:rowOff>163080</xdr:rowOff>
    </xdr:from>
    <xdr:to>
      <xdr:col>7</xdr:col>
      <xdr:colOff>856800</xdr:colOff>
      <xdr:row>150</xdr:row>
      <xdr:rowOff>164160</xdr:rowOff>
    </xdr:to>
    <xdr:graphicFrame>
      <xdr:nvGraphicFramePr>
        <xdr:cNvPr id="0" name=""/>
        <xdr:cNvGraphicFramePr/>
      </xdr:nvGraphicFramePr>
      <xdr:xfrm>
        <a:off x="10194840" y="2549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330120</xdr:colOff>
      <xdr:row>8</xdr:row>
      <xdr:rowOff>16920</xdr:rowOff>
    </xdr:from>
    <xdr:to>
      <xdr:col>13</xdr:col>
      <xdr:colOff>659880</xdr:colOff>
      <xdr:row>27</xdr:row>
      <xdr:rowOff>101160</xdr:rowOff>
    </xdr:to>
    <xdr:graphicFrame>
      <xdr:nvGraphicFramePr>
        <xdr:cNvPr id="1" name="Chart 1"/>
        <xdr:cNvGraphicFramePr/>
      </xdr:nvGraphicFramePr>
      <xdr:xfrm>
        <a:off x="16043760" y="1540800"/>
        <a:ext cx="7601040" cy="370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9"/>
  <sheetViews>
    <sheetView showFormulas="false" showGridLines="true" showRowColHeaders="true" showZeros="true" rightToLeft="false" tabSelected="true" showOutlineSymbols="true" defaultGridColor="true" view="normal" topLeftCell="D85" colorId="64" zoomScale="60" zoomScaleNormal="60" zoomScalePageLayoutView="100" workbookViewId="0">
      <selection pane="topLeft" activeCell="H128" activeCellId="0" sqref="H128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5.33"/>
    <col collapsed="false" customWidth="true" hidden="false" outlineLevel="0" max="3" min="3" style="0" width="22.34"/>
    <col collapsed="false" customWidth="true" hidden="false" outlineLevel="0" max="4" min="4" style="0" width="28.5"/>
    <col collapsed="false" customWidth="true" hidden="false" outlineLevel="0" max="5" min="5" style="0" width="29.33"/>
    <col collapsed="false" customWidth="true" hidden="false" outlineLevel="0" max="6" min="6" style="0" width="10.49"/>
    <col collapsed="false" customWidth="true" hidden="false" outlineLevel="0" max="7" min="7" style="0" width="28.84"/>
    <col collapsed="false" customWidth="true" hidden="false" outlineLevel="0" max="8" min="8" style="0" width="24.17"/>
    <col collapsed="false" customWidth="true" hidden="false" outlineLevel="0" max="9" min="9" style="0" width="11.83"/>
    <col collapsed="false" customWidth="true" hidden="false" outlineLevel="0" max="10" min="10" style="0" width="10.49"/>
    <col collapsed="false" customWidth="true" hidden="false" outlineLevel="0" max="11" min="11" style="0" width="26.83"/>
    <col collapsed="false" customWidth="true" hidden="false" outlineLevel="0" max="12" min="12" style="0" width="15.16"/>
    <col collapsed="false" customWidth="true" hidden="false" outlineLevel="0" max="1025" min="13" style="0" width="10.49"/>
  </cols>
  <sheetData>
    <row r="1" customFormat="false" ht="15" hidden="false" customHeight="false" outlineLevel="0" collapsed="false">
      <c r="B1" s="0" t="s">
        <v>0</v>
      </c>
      <c r="D1" s="0" t="s">
        <v>1</v>
      </c>
      <c r="G1" s="1" t="s">
        <v>2</v>
      </c>
      <c r="H1" s="1"/>
      <c r="I1" s="2" t="n">
        <f aca="false">175/12</f>
        <v>14.5833333333333</v>
      </c>
      <c r="J1" s="1" t="s">
        <v>3</v>
      </c>
      <c r="K1" s="3"/>
      <c r="L1" s="1"/>
      <c r="M1" s="1"/>
      <c r="N1" s="1"/>
    </row>
    <row r="2" customFormat="false" ht="15" hidden="false" customHeight="false" outlineLevel="0" collapsed="false">
      <c r="G2" s="0" t="s">
        <v>4</v>
      </c>
      <c r="H2" s="1"/>
      <c r="I2" s="1"/>
      <c r="J2" s="1"/>
      <c r="K2" s="4"/>
      <c r="L2" s="1"/>
      <c r="M2" s="1"/>
      <c r="N2" s="1"/>
    </row>
    <row r="3" customFormat="false" ht="15" hidden="false" customHeight="false" outlineLevel="0" collapsed="false">
      <c r="A3" s="0" t="s">
        <v>5</v>
      </c>
      <c r="B3" s="5" t="s">
        <v>6</v>
      </c>
      <c r="C3" s="5" t="s">
        <v>7</v>
      </c>
      <c r="D3" s="5" t="s">
        <v>8</v>
      </c>
      <c r="E3" s="5" t="s">
        <v>9</v>
      </c>
      <c r="G3" s="6" t="s">
        <v>10</v>
      </c>
      <c r="H3" s="6"/>
      <c r="I3" s="1"/>
      <c r="J3" s="1"/>
      <c r="K3" s="1"/>
      <c r="L3" s="1"/>
      <c r="M3" s="1"/>
      <c r="N3" s="1"/>
    </row>
    <row r="4" customFormat="false" ht="15" hidden="false" customHeight="false" outlineLevel="0" collapsed="false">
      <c r="A4" s="7" t="n">
        <v>41852</v>
      </c>
      <c r="B4" s="0" t="n">
        <v>1925.15</v>
      </c>
      <c r="C4" s="0" t="n">
        <v>72.94</v>
      </c>
      <c r="D4" s="8" t="n">
        <f aca="false">LN(B4/B5)</f>
        <v>-0.0028632061512499</v>
      </c>
      <c r="E4" s="8" t="n">
        <f aca="false">LN(C4/C5)</f>
        <v>0.0111671388649529</v>
      </c>
      <c r="G4" s="5" t="s">
        <v>8</v>
      </c>
      <c r="H4" s="5" t="s">
        <v>9</v>
      </c>
      <c r="I4" s="1"/>
      <c r="J4" s="1"/>
      <c r="K4" s="1"/>
      <c r="L4" s="1"/>
      <c r="M4" s="1"/>
      <c r="N4" s="1"/>
    </row>
    <row r="5" customFormat="false" ht="15" hidden="false" customHeight="false" outlineLevel="0" collapsed="false">
      <c r="A5" s="9" t="n">
        <v>41821</v>
      </c>
      <c r="B5" s="0" t="n">
        <v>1930.67</v>
      </c>
      <c r="C5" s="0" t="n">
        <v>72.13</v>
      </c>
      <c r="D5" s="8" t="n">
        <f aca="false">LN(B5/B6)</f>
        <v>-0.0151947203634358</v>
      </c>
      <c r="E5" s="8" t="n">
        <f aca="false">LN(C5/C6)</f>
        <v>-0.0281593236858533</v>
      </c>
      <c r="G5" s="1" t="s">
        <v>11</v>
      </c>
      <c r="H5" s="1"/>
      <c r="I5" s="1"/>
      <c r="J5" s="1"/>
      <c r="K5" s="1"/>
      <c r="L5" s="1"/>
      <c r="M5" s="1"/>
      <c r="N5" s="1"/>
    </row>
    <row r="6" customFormat="false" ht="15" hidden="false" customHeight="false" outlineLevel="0" collapsed="false">
      <c r="A6" s="9" t="n">
        <v>41792</v>
      </c>
      <c r="B6" s="0" t="n">
        <v>1960.23</v>
      </c>
      <c r="C6" s="0" t="n">
        <v>74.19</v>
      </c>
      <c r="D6" s="8" t="n">
        <f aca="false">LN(B6/B7)</f>
        <v>0.0188789787547864</v>
      </c>
      <c r="E6" s="8" t="n">
        <f aca="false">LN(C6/C7)</f>
        <v>0.0428233669149839</v>
      </c>
      <c r="G6" s="10" t="n">
        <f aca="false">AVERAGE(D4:D178)</f>
        <v>0.00184283796128036</v>
      </c>
      <c r="H6" s="10" t="n">
        <f aca="false">AVERAGE(E4:E178)</f>
        <v>0.00594972890440452</v>
      </c>
      <c r="I6" s="1"/>
      <c r="J6" s="1"/>
      <c r="K6" s="8"/>
      <c r="L6" s="8"/>
      <c r="M6" s="1"/>
      <c r="N6" s="1"/>
    </row>
    <row r="7" customFormat="false" ht="15" hidden="false" customHeight="false" outlineLevel="0" collapsed="false">
      <c r="A7" s="7" t="n">
        <v>41760</v>
      </c>
      <c r="B7" s="0" t="n">
        <v>1923.57</v>
      </c>
      <c r="C7" s="0" t="n">
        <v>71.08</v>
      </c>
      <c r="D7" s="8" t="n">
        <f aca="false">LN(B7/B8)</f>
        <v>0.0208121980179347</v>
      </c>
      <c r="E7" s="8" t="n">
        <f aca="false">LN(C7/C8)</f>
        <v>-0.0359253886606009</v>
      </c>
      <c r="G7" s="8" t="s">
        <v>12</v>
      </c>
      <c r="H7" s="8"/>
      <c r="I7" s="1"/>
      <c r="J7" s="1"/>
      <c r="K7" s="1"/>
      <c r="L7" s="1"/>
      <c r="M7" s="1"/>
      <c r="N7" s="1"/>
    </row>
    <row r="8" customFormat="false" ht="15" hidden="false" customHeight="false" outlineLevel="0" collapsed="false">
      <c r="A8" s="9" t="n">
        <v>41730</v>
      </c>
      <c r="B8" s="0" t="n">
        <v>1883.95</v>
      </c>
      <c r="C8" s="0" t="n">
        <v>73.68</v>
      </c>
      <c r="D8" s="8" t="n">
        <f aca="false">LN(B8/B9)</f>
        <v>0.00618165102847213</v>
      </c>
      <c r="E8" s="8" t="n">
        <f aca="false">LN(C8/C9)</f>
        <v>0.0448281536023622</v>
      </c>
      <c r="G8" s="10" t="n">
        <f aca="false">G6*12</f>
        <v>0.0221140555353643</v>
      </c>
      <c r="H8" s="10" t="n">
        <f aca="false">H6*12</f>
        <v>0.0713967468528542</v>
      </c>
      <c r="I8" s="1"/>
      <c r="J8" s="1"/>
      <c r="K8" s="1"/>
      <c r="L8" s="1"/>
      <c r="M8" s="1"/>
      <c r="N8" s="1"/>
    </row>
    <row r="9" customFormat="false" ht="15" hidden="false" customHeight="false" outlineLevel="0" collapsed="false">
      <c r="A9" s="9" t="n">
        <v>41701</v>
      </c>
      <c r="B9" s="0" t="n">
        <v>1872.34</v>
      </c>
      <c r="C9" s="0" t="n">
        <v>70.45</v>
      </c>
      <c r="D9" s="8" t="n">
        <f aca="false">LN(B9/B10)</f>
        <v>0.00690824042256332</v>
      </c>
      <c r="E9" s="8" t="n">
        <f aca="false">LN(C9/C10)</f>
        <v>0.00483780112581309</v>
      </c>
      <c r="G9" s="8" t="s">
        <v>13</v>
      </c>
      <c r="H9" s="8"/>
      <c r="I9" s="1"/>
      <c r="J9" s="1"/>
      <c r="K9" s="8"/>
      <c r="L9" s="8"/>
      <c r="M9" s="1"/>
      <c r="N9" s="1"/>
    </row>
    <row r="10" customFormat="false" ht="15" hidden="false" customHeight="false" outlineLevel="0" collapsed="false">
      <c r="A10" s="9" t="n">
        <v>41673</v>
      </c>
      <c r="B10" s="0" t="n">
        <v>1859.45</v>
      </c>
      <c r="C10" s="0" t="n">
        <v>70.11</v>
      </c>
      <c r="D10" s="8" t="n">
        <f aca="false">LN(B10/B11)</f>
        <v>0.0422133821575488</v>
      </c>
      <c r="E10" s="8" t="n">
        <f aca="false">LN(C10/C11)</f>
        <v>0.0146554347181728</v>
      </c>
      <c r="G10" s="10" t="n">
        <f aca="false">_xlfn.STDEV.P(D4:D178)</f>
        <v>0.0447471576695059</v>
      </c>
      <c r="H10" s="10" t="n">
        <f aca="false">_xlfn.STDEV.P(E4:E178)</f>
        <v>0.0652380995731244</v>
      </c>
      <c r="I10" s="1"/>
      <c r="J10" s="1"/>
      <c r="K10" s="1"/>
      <c r="L10" s="1"/>
      <c r="M10" s="1"/>
      <c r="N10" s="1"/>
    </row>
    <row r="11" customFormat="false" ht="15" hidden="false" customHeight="false" outlineLevel="0" collapsed="false">
      <c r="A11" s="9" t="n">
        <v>41641</v>
      </c>
      <c r="B11" s="0" t="n">
        <v>1782.59</v>
      </c>
      <c r="C11" s="0" t="n">
        <v>69.09</v>
      </c>
      <c r="D11" s="8" t="n">
        <f aca="false">LN(B11/B12)</f>
        <v>-0.0362313965269468</v>
      </c>
      <c r="E11" s="8" t="n">
        <f aca="false">LN(C11/C12)</f>
        <v>0.0231342674469245</v>
      </c>
      <c r="G11" s="1" t="s">
        <v>14</v>
      </c>
      <c r="H11" s="1"/>
      <c r="I11" s="1"/>
      <c r="J11" s="1"/>
      <c r="K11" s="1"/>
      <c r="L11" s="1"/>
      <c r="M11" s="1"/>
      <c r="N11" s="1"/>
    </row>
    <row r="12" customFormat="false" ht="15" hidden="false" customHeight="false" outlineLevel="0" collapsed="false">
      <c r="A12" s="9" t="n">
        <v>41610</v>
      </c>
      <c r="B12" s="0" t="n">
        <v>1848.36</v>
      </c>
      <c r="C12" s="0" t="n">
        <v>67.51</v>
      </c>
      <c r="D12" s="8" t="n">
        <f aca="false">LN(B12/B13)</f>
        <v>0.0232895148545032</v>
      </c>
      <c r="E12" s="8" t="n">
        <f aca="false">LN(C12/C13)</f>
        <v>-0.0136817139702135</v>
      </c>
      <c r="G12" s="10" t="n">
        <f aca="false">G10*SQRT(12)</f>
        <v>0.155008701155759</v>
      </c>
      <c r="H12" s="10" t="n">
        <f aca="false">H10*SQRT(12)</f>
        <v>0.225991406099778</v>
      </c>
      <c r="I12" s="1"/>
      <c r="J12" s="1"/>
      <c r="K12" s="11"/>
      <c r="L12" s="1"/>
      <c r="M12" s="1"/>
      <c r="N12" s="1"/>
    </row>
    <row r="13" customFormat="false" ht="15" hidden="false" customHeight="false" outlineLevel="0" collapsed="false">
      <c r="A13" s="9" t="n">
        <v>41579</v>
      </c>
      <c r="B13" s="0" t="n">
        <v>1805.81</v>
      </c>
      <c r="C13" s="0" t="n">
        <v>68.44</v>
      </c>
      <c r="D13" s="8" t="n">
        <f aca="false">LN(B13/B14)</f>
        <v>0.027663279564206</v>
      </c>
      <c r="E13" s="8" t="n">
        <f aca="false">LN(C13/C14)</f>
        <v>-0.0140735003274996</v>
      </c>
      <c r="G13" s="8" t="s">
        <v>15</v>
      </c>
      <c r="H13" s="8"/>
      <c r="I13" s="1"/>
      <c r="J13" s="1"/>
      <c r="K13" s="11"/>
      <c r="L13" s="1"/>
      <c r="M13" s="1"/>
      <c r="N13" s="1"/>
    </row>
    <row r="14" customFormat="false" ht="15" hidden="false" customHeight="false" outlineLevel="0" collapsed="false">
      <c r="A14" s="9" t="n">
        <v>41548</v>
      </c>
      <c r="B14" s="0" t="n">
        <v>1756.54</v>
      </c>
      <c r="C14" s="0" t="n">
        <v>69.41</v>
      </c>
      <c r="D14" s="8" t="n">
        <f aca="false">LN(B14/B15)</f>
        <v>0.0436299779120825</v>
      </c>
      <c r="E14" s="8" t="n">
        <f aca="false">LN(C14/C15)</f>
        <v>0.07150698895514</v>
      </c>
      <c r="G14" s="10" t="n">
        <f aca="false">MIN(D4:D178)</f>
        <v>-0.185636486445988</v>
      </c>
      <c r="H14" s="10" t="n">
        <f aca="false">MIN(E4:E178)</f>
        <v>-0.316444257211403</v>
      </c>
      <c r="I14" s="1"/>
      <c r="J14" s="1"/>
      <c r="K14" s="11"/>
      <c r="L14" s="1"/>
      <c r="M14" s="1"/>
      <c r="N14" s="1"/>
    </row>
    <row r="15" customFormat="false" ht="15" hidden="false" customHeight="false" outlineLevel="0" collapsed="false">
      <c r="A15" s="9" t="n">
        <v>41520</v>
      </c>
      <c r="B15" s="0" t="n">
        <v>1681.55</v>
      </c>
      <c r="C15" s="0" t="n">
        <v>64.62</v>
      </c>
      <c r="D15" s="8" t="n">
        <f aca="false">LN(B15/B16)</f>
        <v>0.0293155443880025</v>
      </c>
      <c r="E15" s="8" t="n">
        <f aca="false">LN(C15/C16)</f>
        <v>0.0177990647381439</v>
      </c>
      <c r="G15" s="1" t="s">
        <v>16</v>
      </c>
      <c r="H15" s="1"/>
      <c r="I15" s="1"/>
      <c r="J15" s="1"/>
      <c r="K15" s="11"/>
      <c r="L15" s="1"/>
      <c r="M15" s="1"/>
      <c r="N15" s="1"/>
    </row>
    <row r="16" customFormat="false" ht="15" hidden="false" customHeight="false" outlineLevel="0" collapsed="false">
      <c r="A16" s="9" t="n">
        <v>41487</v>
      </c>
      <c r="B16" s="0" t="n">
        <v>1632.97</v>
      </c>
      <c r="C16" s="0" t="n">
        <v>63.48</v>
      </c>
      <c r="D16" s="8" t="n">
        <f aca="false">LN(B16/B17)</f>
        <v>-0.0317982616833188</v>
      </c>
      <c r="E16" s="8" t="n">
        <f aca="false">LN(C16/C17)</f>
        <v>-0.0680472449389445</v>
      </c>
      <c r="G16" s="10" t="n">
        <f aca="false">MAX(D4:D178)</f>
        <v>0.10230659165059</v>
      </c>
      <c r="H16" s="10" t="n">
        <f aca="false">MAX(E4:E178)</f>
        <v>0.200865134506124</v>
      </c>
      <c r="I16" s="1"/>
      <c r="J16" s="1"/>
      <c r="K16" s="1"/>
      <c r="L16" s="1"/>
      <c r="M16" s="1"/>
      <c r="N16" s="1"/>
    </row>
    <row r="17" customFormat="false" ht="15" hidden="false" customHeight="false" outlineLevel="0" collapsed="false">
      <c r="A17" s="9" t="n">
        <v>41456</v>
      </c>
      <c r="B17" s="0" t="n">
        <v>1685.73</v>
      </c>
      <c r="C17" s="0" t="n">
        <v>67.95</v>
      </c>
      <c r="D17" s="8" t="n">
        <f aca="false">LN(B17/B18)</f>
        <v>0.0482777578769737</v>
      </c>
      <c r="E17" s="8" t="n">
        <f aca="false">LN(C17/C18)</f>
        <v>0.0505577298085967</v>
      </c>
      <c r="G17" s="1"/>
      <c r="H17" s="1"/>
      <c r="I17" s="1"/>
      <c r="J17" s="1"/>
      <c r="K17" s="1"/>
      <c r="L17" s="1"/>
      <c r="M17" s="1"/>
      <c r="N17" s="1"/>
    </row>
    <row r="18" customFormat="false" ht="15" hidden="false" customHeight="false" outlineLevel="0" collapsed="false">
      <c r="A18" s="9" t="n">
        <v>41428</v>
      </c>
      <c r="B18" s="0" t="n">
        <v>1606.28</v>
      </c>
      <c r="C18" s="0" t="n">
        <v>64.6</v>
      </c>
      <c r="D18" s="8" t="n">
        <f aca="false">LN(B18/B19)</f>
        <v>-0.0151129529977013</v>
      </c>
      <c r="E18" s="8" t="n">
        <f aca="false">LN(C18/C19)</f>
        <v>0.00855038244581292</v>
      </c>
      <c r="G18" s="12" t="s">
        <v>17</v>
      </c>
      <c r="H18" s="13"/>
      <c r="I18" s="1"/>
      <c r="J18" s="1"/>
      <c r="K18" s="1"/>
      <c r="L18" s="1"/>
      <c r="M18" s="1"/>
      <c r="N18" s="1"/>
    </row>
    <row r="19" customFormat="false" ht="15" hidden="false" customHeight="false" outlineLevel="0" collapsed="false">
      <c r="A19" s="9" t="n">
        <v>41395</v>
      </c>
      <c r="B19" s="0" t="n">
        <v>1630.74</v>
      </c>
      <c r="C19" s="0" t="n">
        <v>64.05</v>
      </c>
      <c r="D19" s="8" t="n">
        <f aca="false">LN(B19/B20)</f>
        <v>0.0205501747515765</v>
      </c>
      <c r="E19" s="8" t="n">
        <f aca="false">LN(C19/C20)</f>
        <v>-0.105828790075187</v>
      </c>
      <c r="G19" s="14" t="s">
        <v>18</v>
      </c>
      <c r="H19" s="14" t="s">
        <v>19</v>
      </c>
      <c r="I19" s="1"/>
      <c r="J19" s="1"/>
      <c r="K19" s="1"/>
      <c r="L19" s="1"/>
      <c r="M19" s="1"/>
      <c r="N19" s="1"/>
    </row>
    <row r="20" customFormat="false" ht="15" hidden="false" customHeight="false" outlineLevel="0" collapsed="false">
      <c r="A20" s="9" t="n">
        <v>41365</v>
      </c>
      <c r="B20" s="0" t="n">
        <v>1597.57</v>
      </c>
      <c r="C20" s="0" t="n">
        <v>71.2</v>
      </c>
      <c r="D20" s="8" t="n">
        <f aca="false">LN(B20/B21)</f>
        <v>0.0179241621169246</v>
      </c>
      <c r="E20" s="8" t="n">
        <f aca="false">LN(C20/C21)</f>
        <v>0.0353070332844162</v>
      </c>
      <c r="G20" s="15" t="s">
        <v>20</v>
      </c>
      <c r="H20" s="1"/>
      <c r="I20" s="1"/>
      <c r="J20" s="1"/>
      <c r="K20" s="1"/>
      <c r="L20" s="1"/>
      <c r="M20" s="1"/>
      <c r="N20" s="1"/>
    </row>
    <row r="21" customFormat="false" ht="15" hidden="false" customHeight="false" outlineLevel="0" collapsed="false">
      <c r="A21" s="9" t="n">
        <v>41334</v>
      </c>
      <c r="B21" s="0" t="n">
        <v>1569.19</v>
      </c>
      <c r="C21" s="0" t="n">
        <v>68.73</v>
      </c>
      <c r="D21" s="8" t="n">
        <f aca="false">LN(B21/B22)</f>
        <v>0.0353553671300835</v>
      </c>
      <c r="E21" s="8" t="n">
        <f aca="false">LN(C21/C22)</f>
        <v>0.0470675108579859</v>
      </c>
      <c r="G21" s="1" t="s">
        <v>21</v>
      </c>
      <c r="H21" s="16" t="n">
        <f aca="false">SLOPE(E4:E178, D4:D178)</f>
        <v>0.486270820668564</v>
      </c>
      <c r="I21" s="1"/>
      <c r="J21" s="1"/>
      <c r="K21" s="1"/>
      <c r="L21" s="1"/>
      <c r="M21" s="1"/>
      <c r="N21" s="1"/>
    </row>
    <row r="22" customFormat="false" ht="15" hidden="false" customHeight="false" outlineLevel="0" collapsed="false">
      <c r="A22" s="9" t="n">
        <v>41306</v>
      </c>
      <c r="B22" s="0" t="n">
        <v>1514.68</v>
      </c>
      <c r="C22" s="0" t="n">
        <v>65.57</v>
      </c>
      <c r="D22" s="8" t="n">
        <f aca="false">LN(B22/B23)</f>
        <v>0.0109998818881559</v>
      </c>
      <c r="E22" s="8" t="n">
        <f aca="false">LN(C22/C23)</f>
        <v>0.0184705882110034</v>
      </c>
      <c r="G22" s="1"/>
      <c r="H22" s="1"/>
      <c r="I22" s="1"/>
      <c r="J22" s="1"/>
      <c r="K22" s="1"/>
      <c r="L22" s="1"/>
      <c r="M22" s="1"/>
      <c r="N22" s="1"/>
    </row>
    <row r="23" customFormat="false" ht="15" hidden="false" customHeight="false" outlineLevel="0" collapsed="false">
      <c r="A23" s="9" t="n">
        <v>41276</v>
      </c>
      <c r="B23" s="0" t="n">
        <v>1498.11</v>
      </c>
      <c r="C23" s="0" t="n">
        <v>64.37</v>
      </c>
      <c r="D23" s="8" t="n">
        <f aca="false">LN(B23/B24)</f>
        <v>0.0491977606925783</v>
      </c>
      <c r="E23" s="8" t="n">
        <f aca="false">LN(C23/C24)</f>
        <v>0.0746458732765608</v>
      </c>
      <c r="G23" s="8" t="s">
        <v>22</v>
      </c>
      <c r="H23" s="17" t="n">
        <f aca="false">INTERCEPT(E4:E178, D4:D178)</f>
        <v>0.00505361057661353</v>
      </c>
      <c r="I23" s="1"/>
      <c r="J23" s="1"/>
      <c r="K23" s="1"/>
      <c r="L23" s="1"/>
      <c r="M23" s="1"/>
      <c r="N23" s="1"/>
    </row>
    <row r="24" customFormat="false" ht="15" hidden="false" customHeight="false" outlineLevel="0" collapsed="false">
      <c r="A24" s="9" t="n">
        <v>41246</v>
      </c>
      <c r="B24" s="0" t="n">
        <v>1426.19</v>
      </c>
      <c r="C24" s="0" t="n">
        <v>59.74</v>
      </c>
      <c r="D24" s="8" t="n">
        <f aca="false">LN(B24/B25)</f>
        <v>0.00704344711145752</v>
      </c>
      <c r="E24" s="8" t="n">
        <f aca="false">LN(C24/C25)</f>
        <v>-0.00033472803659802</v>
      </c>
      <c r="G24" s="8"/>
      <c r="H24" s="1"/>
      <c r="I24" s="1"/>
      <c r="J24" s="1"/>
      <c r="K24" s="1"/>
      <c r="L24" s="1"/>
      <c r="M24" s="1"/>
      <c r="N24" s="1"/>
    </row>
    <row r="25" customFormat="false" ht="15" hidden="false" customHeight="false" outlineLevel="0" collapsed="false">
      <c r="A25" s="9" t="n">
        <v>41214</v>
      </c>
      <c r="B25" s="0" t="n">
        <v>1416.18</v>
      </c>
      <c r="C25" s="0" t="n">
        <v>59.76</v>
      </c>
      <c r="D25" s="8" t="n">
        <f aca="false">LN(B25/B26)</f>
        <v>0.00284265873766034</v>
      </c>
      <c r="E25" s="8" t="n">
        <f aca="false">LN(C25/C26)</f>
        <v>-0.0165951369030103</v>
      </c>
      <c r="G25" s="1" t="s">
        <v>23</v>
      </c>
      <c r="H25" s="18" t="n">
        <f aca="false">CORREL(D4:D178, E4:E178)</f>
        <v>0.333535728736957</v>
      </c>
      <c r="I25" s="1"/>
      <c r="J25" s="1"/>
      <c r="K25" s="1"/>
      <c r="L25" s="1"/>
      <c r="M25" s="1"/>
      <c r="N25" s="1"/>
    </row>
    <row r="26" customFormat="false" ht="15" hidden="false" customHeight="false" outlineLevel="0" collapsed="false">
      <c r="A26" s="9" t="n">
        <v>41183</v>
      </c>
      <c r="B26" s="0" t="n">
        <v>1412.16</v>
      </c>
      <c r="C26" s="0" t="n">
        <v>60.76</v>
      </c>
      <c r="D26" s="8" t="n">
        <f aca="false">LN(B26/B27)</f>
        <v>-0.0199878360584997</v>
      </c>
      <c r="E26" s="8" t="n">
        <f aca="false">LN(C26/C27)</f>
        <v>0.013921338518608</v>
      </c>
      <c r="G26" s="1"/>
      <c r="H26" s="1"/>
      <c r="I26" s="1"/>
      <c r="J26" s="1"/>
      <c r="K26" s="1"/>
      <c r="L26" s="1"/>
      <c r="M26" s="1"/>
      <c r="N26" s="1"/>
    </row>
    <row r="27" customFormat="false" ht="15" hidden="false" customHeight="false" outlineLevel="0" collapsed="false">
      <c r="A27" s="9" t="n">
        <v>41156</v>
      </c>
      <c r="B27" s="0" t="n">
        <v>1440.67</v>
      </c>
      <c r="C27" s="0" t="n">
        <v>59.92</v>
      </c>
      <c r="D27" s="8" t="n">
        <f aca="false">LN(B27/B28)</f>
        <v>0.0239470570502007</v>
      </c>
      <c r="E27" s="8" t="n">
        <f aca="false">LN(C27/C28)</f>
        <v>0.000166903113130529</v>
      </c>
      <c r="G27" s="1" t="s">
        <v>24</v>
      </c>
      <c r="H27" s="18" t="n">
        <f aca="false">RSQ(E4:E178, D4:D178)</f>
        <v>0.111246082344093</v>
      </c>
      <c r="I27" s="1"/>
      <c r="J27" s="1"/>
      <c r="K27" s="1"/>
      <c r="L27" s="1"/>
      <c r="M27" s="1"/>
      <c r="N27" s="1"/>
    </row>
    <row r="28" customFormat="false" ht="15" hidden="false" customHeight="false" outlineLevel="0" collapsed="false">
      <c r="A28" s="9" t="n">
        <v>41122</v>
      </c>
      <c r="B28" s="0" t="n">
        <v>1406.58</v>
      </c>
      <c r="C28" s="0" t="n">
        <v>59.91</v>
      </c>
      <c r="D28" s="8" t="n">
        <f aca="false">LN(B28/B29)</f>
        <v>0.019570602004382</v>
      </c>
      <c r="E28" s="8" t="n">
        <f aca="false">LN(C28/C29)</f>
        <v>-0.0339683162637686</v>
      </c>
      <c r="G28" s="1"/>
      <c r="H28" s="1"/>
      <c r="I28" s="1"/>
      <c r="J28" s="1"/>
      <c r="K28" s="1"/>
      <c r="L28" s="1"/>
      <c r="M28" s="1"/>
      <c r="N28" s="1"/>
    </row>
    <row r="29" customFormat="false" ht="15" hidden="false" customHeight="false" outlineLevel="0" collapsed="false">
      <c r="A29" s="9" t="n">
        <v>41092</v>
      </c>
      <c r="B29" s="0" t="n">
        <v>1379.32</v>
      </c>
      <c r="C29" s="0" t="n">
        <v>61.98</v>
      </c>
      <c r="D29" s="8" t="n">
        <f aca="false">LN(B29/B30)</f>
        <v>0.0125189489727108</v>
      </c>
      <c r="E29" s="8" t="n">
        <f aca="false">LN(C29/C30)</f>
        <v>-0.0204414655179006</v>
      </c>
      <c r="G29" s="8"/>
      <c r="H29" s="8"/>
      <c r="I29" s="1"/>
      <c r="J29" s="1"/>
      <c r="K29" s="1"/>
      <c r="L29" s="1"/>
      <c r="M29" s="1"/>
      <c r="N29" s="1"/>
    </row>
    <row r="30" customFormat="false" ht="15" hidden="false" customHeight="false" outlineLevel="0" collapsed="false">
      <c r="A30" s="9" t="n">
        <v>41061</v>
      </c>
      <c r="B30" s="0" t="n">
        <v>1362.16</v>
      </c>
      <c r="C30" s="0" t="n">
        <v>63.26</v>
      </c>
      <c r="D30" s="8" t="n">
        <f aca="false">LN(B30/B31)</f>
        <v>0.0387926612438375</v>
      </c>
      <c r="E30" s="8" t="n">
        <f aca="false">LN(C30/C31)</f>
        <v>0.0479211141443631</v>
      </c>
      <c r="G30" s="19" t="s">
        <v>25</v>
      </c>
      <c r="H30" s="1"/>
    </row>
    <row r="31" customFormat="false" ht="15" hidden="false" customHeight="false" outlineLevel="0" collapsed="false">
      <c r="A31" s="9" t="n">
        <v>41030</v>
      </c>
      <c r="B31" s="0" t="n">
        <v>1310.33</v>
      </c>
      <c r="C31" s="0" t="n">
        <v>60.3</v>
      </c>
      <c r="D31" s="8" t="n">
        <f aca="false">LN(B31/B32)</f>
        <v>-0.0646992501704692</v>
      </c>
      <c r="E31" s="8" t="n">
        <f aca="false">LN(C31/C32)</f>
        <v>0.0369943376461255</v>
      </c>
      <c r="G31" s="1"/>
      <c r="H31" s="1"/>
    </row>
    <row r="32" customFormat="false" ht="15" hidden="false" customHeight="false" outlineLevel="0" collapsed="false">
      <c r="A32" s="9" t="n">
        <v>41001</v>
      </c>
      <c r="B32" s="0" t="n">
        <v>1397.91</v>
      </c>
      <c r="C32" s="0" t="n">
        <v>58.11</v>
      </c>
      <c r="D32" s="8" t="n">
        <f aca="false">LN(B32/B33)</f>
        <v>-0.00752574479604863</v>
      </c>
      <c r="E32" s="8" t="n">
        <f aca="false">LN(C32/C33)</f>
        <v>0.0196374370172521</v>
      </c>
      <c r="G32" s="19" t="s">
        <v>26</v>
      </c>
      <c r="H32" s="8"/>
    </row>
    <row r="33" customFormat="false" ht="15" hidden="false" customHeight="false" outlineLevel="0" collapsed="false">
      <c r="A33" s="9" t="n">
        <v>40969</v>
      </c>
      <c r="B33" s="0" t="n">
        <v>1408.47</v>
      </c>
      <c r="C33" s="0" t="n">
        <v>56.98</v>
      </c>
      <c r="D33" s="8" t="n">
        <f aca="false">LN(B33/B34)</f>
        <v>0.0308515357625713</v>
      </c>
      <c r="E33" s="8" t="n">
        <f aca="false">LN(C33/C34)</f>
        <v>0.00439715773128651</v>
      </c>
      <c r="G33" s="8"/>
      <c r="H33" s="1"/>
    </row>
    <row r="34" customFormat="false" ht="15" hidden="false" customHeight="false" outlineLevel="0" collapsed="false">
      <c r="A34" s="9" t="n">
        <v>40940</v>
      </c>
      <c r="B34" s="0" t="n">
        <v>1365.68</v>
      </c>
      <c r="C34" s="0" t="n">
        <v>56.73</v>
      </c>
      <c r="D34" s="8" t="n">
        <f aca="false">LN(B34/B35)</f>
        <v>0.0397873313864179</v>
      </c>
      <c r="E34" s="8" t="n">
        <f aca="false">LN(C34/C35)</f>
        <v>-0.0068511466928531</v>
      </c>
      <c r="G34" s="1"/>
      <c r="H34" s="1"/>
    </row>
    <row r="35" customFormat="false" ht="15" hidden="false" customHeight="false" outlineLevel="0" collapsed="false">
      <c r="A35" s="9" t="n">
        <v>40911</v>
      </c>
      <c r="B35" s="0" t="n">
        <v>1312.41</v>
      </c>
      <c r="C35" s="0" t="n">
        <v>57.12</v>
      </c>
      <c r="D35" s="8" t="n">
        <f aca="false">LN(B35/B36)</f>
        <v>0.0426599990111375</v>
      </c>
      <c r="E35" s="8" t="n">
        <f aca="false">LN(C35/C36)</f>
        <v>-0.0318745219810838</v>
      </c>
      <c r="G35" s="1"/>
    </row>
    <row r="36" customFormat="false" ht="15" hidden="false" customHeight="false" outlineLevel="0" collapsed="false">
      <c r="A36" s="9" t="n">
        <v>40878</v>
      </c>
      <c r="B36" s="0" t="n">
        <v>1257.6</v>
      </c>
      <c r="C36" s="0" t="n">
        <v>58.97</v>
      </c>
      <c r="D36" s="8" t="n">
        <f aca="false">LN(B36/B37)</f>
        <v>0.00849655349414635</v>
      </c>
      <c r="E36" s="8" t="n">
        <f aca="false">LN(C36/C37)</f>
        <v>0.0538223056236516</v>
      </c>
      <c r="G36" s="8"/>
    </row>
    <row r="37" customFormat="false" ht="15" hidden="false" customHeight="false" outlineLevel="0" collapsed="false">
      <c r="A37" s="9" t="n">
        <v>40848</v>
      </c>
      <c r="B37" s="0" t="n">
        <v>1246.96</v>
      </c>
      <c r="C37" s="0" t="n">
        <v>55.88</v>
      </c>
      <c r="D37" s="8" t="n">
        <f aca="false">LN(B37/B38)</f>
        <v>-0.00507148343668098</v>
      </c>
      <c r="E37" s="8" t="n">
        <f aca="false">LN(C37/C38)</f>
        <v>0.0329270309948477</v>
      </c>
      <c r="G37" s="1"/>
    </row>
    <row r="38" customFormat="false" ht="15" hidden="false" customHeight="false" outlineLevel="0" collapsed="false">
      <c r="A38" s="9" t="n">
        <v>40819</v>
      </c>
      <c r="B38" s="0" t="n">
        <v>1253.3</v>
      </c>
      <c r="C38" s="0" t="n">
        <v>54.07</v>
      </c>
      <c r="D38" s="8" t="n">
        <f aca="false">LN(B38/B39)</f>
        <v>0.10230659165059</v>
      </c>
      <c r="E38" s="8" t="n">
        <f aca="false">LN(C38/C39)</f>
        <v>0.0213092175240174</v>
      </c>
      <c r="G38" s="1"/>
    </row>
    <row r="39" customFormat="false" ht="15" hidden="false" customHeight="false" outlineLevel="0" collapsed="false">
      <c r="A39" s="9" t="n">
        <v>40787</v>
      </c>
      <c r="B39" s="0" t="n">
        <v>1131.42</v>
      </c>
      <c r="C39" s="0" t="n">
        <v>52.93</v>
      </c>
      <c r="D39" s="8" t="n">
        <f aca="false">LN(B39/B40)</f>
        <v>-0.0744671275427831</v>
      </c>
      <c r="E39" s="8" t="n">
        <f aca="false">LN(C39/C40)</f>
        <v>0.0555482595280429</v>
      </c>
    </row>
    <row r="40" customFormat="false" ht="15" hidden="false" customHeight="false" outlineLevel="0" collapsed="false">
      <c r="A40" s="9" t="n">
        <v>40756</v>
      </c>
      <c r="B40" s="0" t="n">
        <v>1218.89</v>
      </c>
      <c r="C40" s="0" t="n">
        <v>50.07</v>
      </c>
      <c r="D40" s="8" t="n">
        <f aca="false">LN(B40/B41)</f>
        <v>-0.0584674916191204</v>
      </c>
      <c r="E40" s="8" t="n">
        <f aca="false">LN(C40/C41)</f>
        <v>0.0306218795906106</v>
      </c>
    </row>
    <row r="41" customFormat="false" ht="15" hidden="false" customHeight="false" outlineLevel="0" collapsed="false">
      <c r="A41" s="9" t="n">
        <v>40725</v>
      </c>
      <c r="B41" s="0" t="n">
        <v>1292.28</v>
      </c>
      <c r="C41" s="0" t="n">
        <v>48.56</v>
      </c>
      <c r="D41" s="8" t="n">
        <f aca="false">LN(B41/B42)</f>
        <v>-0.0217083674354272</v>
      </c>
      <c r="E41" s="8" t="n">
        <f aca="false">LN(C41/C42)</f>
        <v>-0.0122801379465911</v>
      </c>
    </row>
    <row r="42" customFormat="false" ht="15" hidden="false" customHeight="false" outlineLevel="0" collapsed="false">
      <c r="A42" s="9" t="n">
        <v>40695</v>
      </c>
      <c r="B42" s="0" t="n">
        <v>1320.64</v>
      </c>
      <c r="C42" s="0" t="n">
        <v>49.16</v>
      </c>
      <c r="D42" s="8" t="n">
        <f aca="false">LN(B42/B43)</f>
        <v>-0.0184262333018975</v>
      </c>
      <c r="E42" s="8" t="n">
        <f aca="false">LN(C42/C43)</f>
        <v>0.00428091572131462</v>
      </c>
    </row>
    <row r="43" customFormat="false" ht="15" hidden="false" customHeight="false" outlineLevel="0" collapsed="false">
      <c r="A43" s="9" t="n">
        <v>40665</v>
      </c>
      <c r="B43" s="0" t="n">
        <v>1345.2</v>
      </c>
      <c r="C43" s="0" t="n">
        <v>48.95</v>
      </c>
      <c r="D43" s="8" t="n">
        <f aca="false">LN(B43/B44)</f>
        <v>-0.0135928938996373</v>
      </c>
      <c r="E43" s="8" t="n">
        <f aca="false">LN(C43/C44)</f>
        <v>0.0179330787495673</v>
      </c>
    </row>
    <row r="44" customFormat="false" ht="15" hidden="false" customHeight="false" outlineLevel="0" collapsed="false">
      <c r="A44" s="9" t="n">
        <v>40634</v>
      </c>
      <c r="B44" s="0" t="n">
        <v>1363.61</v>
      </c>
      <c r="C44" s="0" t="n">
        <v>48.08</v>
      </c>
      <c r="D44" s="8" t="n">
        <f aca="false">LN(B44/B45)</f>
        <v>0.0280969163671292</v>
      </c>
      <c r="E44" s="8" t="n">
        <f aca="false">LN(C44/C45)</f>
        <v>0.0271967853488272</v>
      </c>
    </row>
    <row r="45" customFormat="false" ht="15" hidden="false" customHeight="false" outlineLevel="0" collapsed="false">
      <c r="A45" s="9" t="n">
        <v>40603</v>
      </c>
      <c r="B45" s="0" t="n">
        <v>1325.83</v>
      </c>
      <c r="C45" s="0" t="n">
        <v>46.79</v>
      </c>
      <c r="D45" s="8" t="n">
        <f aca="false">LN(B45/B46)</f>
        <v>-0.00104785068293781</v>
      </c>
      <c r="E45" s="8" t="n">
        <f aca="false">LN(C45/C46)</f>
        <v>0.0088011730507393</v>
      </c>
    </row>
    <row r="46" customFormat="false" ht="15" hidden="false" customHeight="false" outlineLevel="0" collapsed="false">
      <c r="A46" s="9" t="n">
        <v>40575</v>
      </c>
      <c r="B46" s="0" t="n">
        <v>1327.22</v>
      </c>
      <c r="C46" s="0" t="n">
        <v>46.38</v>
      </c>
      <c r="D46" s="8" t="n">
        <f aca="false">LN(B46/B47)</f>
        <v>0.0314565950401448</v>
      </c>
      <c r="E46" s="8" t="n">
        <f aca="false">LN(C46/C47)</f>
        <v>0.0198155639904664</v>
      </c>
    </row>
    <row r="47" customFormat="false" ht="15" hidden="false" customHeight="false" outlineLevel="0" collapsed="false">
      <c r="A47" s="9" t="n">
        <v>40546</v>
      </c>
      <c r="B47" s="0" t="n">
        <v>1286.12</v>
      </c>
      <c r="C47" s="0" t="n">
        <v>45.47</v>
      </c>
      <c r="D47" s="8" t="n">
        <f aca="false">LN(B47/B48)</f>
        <v>0.022392985256517</v>
      </c>
      <c r="E47" s="8" t="n">
        <f aca="false">LN(C47/C48)</f>
        <v>0.00396651026879664</v>
      </c>
    </row>
    <row r="48" customFormat="false" ht="15" hidden="false" customHeight="false" outlineLevel="0" collapsed="false">
      <c r="A48" s="9" t="n">
        <v>40513</v>
      </c>
      <c r="B48" s="0" t="n">
        <v>1257.64</v>
      </c>
      <c r="C48" s="0" t="n">
        <v>45.29</v>
      </c>
      <c r="D48" s="8" t="n">
        <f aca="false">LN(B48/B49)</f>
        <v>0.0632565172219261</v>
      </c>
      <c r="E48" s="8" t="n">
        <f aca="false">LN(C48/C49)</f>
        <v>0.0146799789269439</v>
      </c>
    </row>
    <row r="49" customFormat="false" ht="15" hidden="false" customHeight="false" outlineLevel="0" collapsed="false">
      <c r="A49" s="9" t="n">
        <v>40483</v>
      </c>
      <c r="B49" s="0" t="n">
        <v>1180.55</v>
      </c>
      <c r="C49" s="0" t="n">
        <v>44.63</v>
      </c>
      <c r="D49" s="8" t="n">
        <f aca="false">LN(B49/B50)</f>
        <v>-0.00229290948706014</v>
      </c>
      <c r="E49" s="8" t="n">
        <f aca="false">LN(C49/C50)</f>
        <v>-0.0236920192589805</v>
      </c>
    </row>
    <row r="50" customFormat="false" ht="15" hidden="false" customHeight="false" outlineLevel="0" collapsed="false">
      <c r="A50" s="9" t="n">
        <v>40452</v>
      </c>
      <c r="B50" s="0" t="n">
        <v>1183.26</v>
      </c>
      <c r="C50" s="0" t="n">
        <v>45.7</v>
      </c>
      <c r="D50" s="8" t="n">
        <f aca="false">LN(B50/B51)</f>
        <v>0.0361930007106876</v>
      </c>
      <c r="E50" s="8" t="n">
        <f aca="false">LN(C50/C51)</f>
        <v>0.0279583331287299</v>
      </c>
    </row>
    <row r="51" customFormat="false" ht="15" hidden="false" customHeight="false" outlineLevel="0" collapsed="false">
      <c r="A51" s="9" t="n">
        <v>40422</v>
      </c>
      <c r="B51" s="0" t="n">
        <v>1141.2</v>
      </c>
      <c r="C51" s="0" t="n">
        <v>44.44</v>
      </c>
      <c r="D51" s="8" t="n">
        <f aca="false">LN(B51/B52)</f>
        <v>0.0839284750952826</v>
      </c>
      <c r="E51" s="8" t="n">
        <f aca="false">LN(C51/C52)</f>
        <v>0.0303849760123859</v>
      </c>
    </row>
    <row r="52" customFormat="false" ht="15" hidden="false" customHeight="false" outlineLevel="0" collapsed="false">
      <c r="A52" s="9" t="n">
        <v>40392</v>
      </c>
      <c r="B52" s="0" t="n">
        <v>1049.33</v>
      </c>
      <c r="C52" s="0" t="n">
        <v>43.11</v>
      </c>
      <c r="D52" s="8" t="n">
        <f aca="false">LN(B52/B53)</f>
        <v>-0.0486118031703826</v>
      </c>
      <c r="E52" s="8" t="n">
        <f aca="false">LN(C52/C53)</f>
        <v>0.0184952012089993</v>
      </c>
    </row>
    <row r="53" customFormat="false" ht="15" hidden="false" customHeight="false" outlineLevel="0" collapsed="false">
      <c r="A53" s="9" t="n">
        <v>40360</v>
      </c>
      <c r="B53" s="0" t="n">
        <v>1101.6</v>
      </c>
      <c r="C53" s="0" t="n">
        <v>42.32</v>
      </c>
      <c r="D53" s="8" t="n">
        <f aca="false">LN(B53/B54)</f>
        <v>0.0665157832745896</v>
      </c>
      <c r="E53" s="8" t="n">
        <f aca="false">LN(C53/C54)</f>
        <v>0.0666832264320045</v>
      </c>
    </row>
    <row r="54" customFormat="false" ht="15" hidden="false" customHeight="false" outlineLevel="0" collapsed="false">
      <c r="A54" s="9" t="n">
        <v>40330</v>
      </c>
      <c r="B54" s="0" t="n">
        <v>1030.71</v>
      </c>
      <c r="C54" s="0" t="n">
        <v>39.59</v>
      </c>
      <c r="D54" s="8" t="n">
        <f aca="false">LN(B54/B55)</f>
        <v>-0.0553883801323766</v>
      </c>
      <c r="E54" s="8" t="n">
        <f aca="false">LN(C54/C55)</f>
        <v>0.00252908581948126</v>
      </c>
    </row>
    <row r="55" customFormat="false" ht="15" hidden="false" customHeight="false" outlineLevel="0" collapsed="false">
      <c r="A55" s="9" t="n">
        <v>40301</v>
      </c>
      <c r="B55" s="0" t="n">
        <v>1089.41</v>
      </c>
      <c r="C55" s="0" t="n">
        <v>39.49</v>
      </c>
      <c r="D55" s="8" t="n">
        <f aca="false">LN(B55/B56)</f>
        <v>-0.0855316536337701</v>
      </c>
      <c r="E55" s="8" t="n">
        <f aca="false">LN(C55/C56)</f>
        <v>-0.0360601049345853</v>
      </c>
    </row>
    <row r="56" customFormat="false" ht="15" hidden="false" customHeight="false" outlineLevel="0" collapsed="false">
      <c r="A56" s="9" t="n">
        <v>40269</v>
      </c>
      <c r="B56" s="0" t="n">
        <v>1186.69</v>
      </c>
      <c r="C56" s="0" t="n">
        <v>40.94</v>
      </c>
      <c r="D56" s="8" t="n">
        <f aca="false">LN(B56/B57)</f>
        <v>0.0146514683118631</v>
      </c>
      <c r="E56" s="8" t="n">
        <f aca="false">LN(C56/C57)</f>
        <v>0.0279894432209176</v>
      </c>
    </row>
    <row r="57" customFormat="false" ht="15" hidden="false" customHeight="false" outlineLevel="0" collapsed="false">
      <c r="A57" s="9" t="n">
        <v>40238</v>
      </c>
      <c r="B57" s="0" t="n">
        <v>1169.43</v>
      </c>
      <c r="C57" s="0" t="n">
        <v>39.81</v>
      </c>
      <c r="D57" s="8" t="n">
        <f aca="false">LN(B57/B58)</f>
        <v>0.0571327606454831</v>
      </c>
      <c r="E57" s="8" t="n">
        <f aca="false">LN(C57/C58)</f>
        <v>-0.00200752890508941</v>
      </c>
    </row>
    <row r="58" customFormat="false" ht="15" hidden="false" customHeight="false" outlineLevel="0" collapsed="false">
      <c r="A58" s="9" t="n">
        <v>40210</v>
      </c>
      <c r="B58" s="0" t="n">
        <v>1104.49</v>
      </c>
      <c r="C58" s="0" t="n">
        <v>39.89</v>
      </c>
      <c r="D58" s="8" t="n">
        <f aca="false">LN(B58/B59)</f>
        <v>0.0281147440366605</v>
      </c>
      <c r="E58" s="8" t="n">
        <f aca="false">LN(C58/C59)</f>
        <v>0.00376742879364454</v>
      </c>
    </row>
    <row r="59" customFormat="false" ht="15" hidden="false" customHeight="false" outlineLevel="0" collapsed="false">
      <c r="A59" s="9" t="n">
        <v>40182</v>
      </c>
      <c r="B59" s="0" t="n">
        <v>1073.87</v>
      </c>
      <c r="C59" s="0" t="n">
        <v>39.74</v>
      </c>
      <c r="D59" s="8" t="n">
        <f aca="false">LN(B59/B60)</f>
        <v>-0.0376751410593208</v>
      </c>
      <c r="E59" s="8" t="n">
        <f aca="false">LN(C59/C60)</f>
        <v>-0.0404394351937262</v>
      </c>
    </row>
    <row r="60" customFormat="false" ht="15" hidden="false" customHeight="false" outlineLevel="0" collapsed="false">
      <c r="A60" s="9" t="n">
        <v>40148</v>
      </c>
      <c r="B60" s="0" t="n">
        <v>1115.1</v>
      </c>
      <c r="C60" s="0" t="n">
        <v>41.38</v>
      </c>
      <c r="D60" s="8" t="n">
        <f aca="false">LN(B60/B61)</f>
        <v>0.0176145467009821</v>
      </c>
      <c r="E60" s="8" t="n">
        <f aca="false">LN(C60/C61)</f>
        <v>0.0314213380048734</v>
      </c>
    </row>
    <row r="61" customFormat="false" ht="15" hidden="false" customHeight="false" outlineLevel="0" collapsed="false">
      <c r="A61" s="9" t="n">
        <v>40119</v>
      </c>
      <c r="B61" s="0" t="n">
        <v>1095.63</v>
      </c>
      <c r="C61" s="0" t="n">
        <v>40.1</v>
      </c>
      <c r="D61" s="8" t="n">
        <f aca="false">LN(B61/B62)</f>
        <v>0.0557790155828071</v>
      </c>
      <c r="E61" s="8" t="n">
        <f aca="false">LN(C61/C62)</f>
        <v>0.0678357215069277</v>
      </c>
    </row>
    <row r="62" customFormat="false" ht="15" hidden="false" customHeight="false" outlineLevel="0" collapsed="false">
      <c r="A62" s="9" t="n">
        <v>40087</v>
      </c>
      <c r="B62" s="0" t="n">
        <v>1036.19</v>
      </c>
      <c r="C62" s="0" t="n">
        <v>37.47</v>
      </c>
      <c r="D62" s="8" t="n">
        <f aca="false">LN(B62/B63)</f>
        <v>-0.0199598652221777</v>
      </c>
      <c r="E62" s="8" t="n">
        <f aca="false">LN(C62/C63)</f>
        <v>0.00481541861486657</v>
      </c>
    </row>
    <row r="63" customFormat="false" ht="15" hidden="false" customHeight="false" outlineLevel="0" collapsed="false">
      <c r="A63" s="9" t="n">
        <v>40057</v>
      </c>
      <c r="B63" s="0" t="n">
        <v>1057.08</v>
      </c>
      <c r="C63" s="0" t="n">
        <v>37.29</v>
      </c>
      <c r="D63" s="8" t="n">
        <f aca="false">LN(B63/B64)</f>
        <v>0.0351001041559462</v>
      </c>
      <c r="E63" s="8" t="n">
        <f aca="false">LN(C63/C64)</f>
        <v>0.0162209558235387</v>
      </c>
    </row>
    <row r="64" customFormat="false" ht="15" hidden="false" customHeight="false" outlineLevel="0" collapsed="false">
      <c r="A64" s="9" t="n">
        <v>40028</v>
      </c>
      <c r="B64" s="0" t="n">
        <v>1020.62</v>
      </c>
      <c r="C64" s="0" t="n">
        <v>36.69</v>
      </c>
      <c r="D64" s="8" t="n">
        <f aca="false">LN(B64/B65)</f>
        <v>0.0330093213481365</v>
      </c>
      <c r="E64" s="8" t="n">
        <f aca="false">LN(C64/C65)</f>
        <v>0.0159344030778244</v>
      </c>
    </row>
    <row r="65" customFormat="false" ht="15" hidden="false" customHeight="false" outlineLevel="0" collapsed="false">
      <c r="A65" s="9" t="n">
        <v>39995</v>
      </c>
      <c r="B65" s="0" t="n">
        <v>987.48</v>
      </c>
      <c r="C65" s="0" t="n">
        <v>36.11</v>
      </c>
      <c r="D65" s="8" t="n">
        <f aca="false">LN(B65/B66)</f>
        <v>0.0715219770888919</v>
      </c>
      <c r="E65" s="8" t="n">
        <f aca="false">LN(C65/C66)</f>
        <v>0.0593273467765519</v>
      </c>
    </row>
    <row r="66" customFormat="false" ht="15" hidden="false" customHeight="false" outlineLevel="0" collapsed="false">
      <c r="A66" s="9" t="n">
        <v>39965</v>
      </c>
      <c r="B66" s="0" t="n">
        <v>919.32</v>
      </c>
      <c r="C66" s="0" t="n">
        <v>34.03</v>
      </c>
      <c r="D66" s="8" t="n">
        <f aca="false">LN(B66/B67)</f>
        <v>0.000195816064070128</v>
      </c>
      <c r="E66" s="8" t="n">
        <f aca="false">LN(C66/C67)</f>
        <v>0.0307349270463342</v>
      </c>
    </row>
    <row r="67" customFormat="false" ht="15" hidden="false" customHeight="false" outlineLevel="0" collapsed="false">
      <c r="A67" s="9" t="n">
        <v>39934</v>
      </c>
      <c r="B67" s="0" t="n">
        <v>919.14</v>
      </c>
      <c r="C67" s="0" t="n">
        <v>33</v>
      </c>
      <c r="D67" s="8" t="n">
        <f aca="false">LN(B67/B68)</f>
        <v>0.0517205584208823</v>
      </c>
      <c r="E67" s="8" t="n">
        <f aca="false">LN(C67/C68)</f>
        <v>0.0408219945202552</v>
      </c>
    </row>
    <row r="68" customFormat="false" ht="15" hidden="false" customHeight="false" outlineLevel="0" collapsed="false">
      <c r="A68" s="9" t="n">
        <v>39904</v>
      </c>
      <c r="B68" s="0" t="n">
        <v>872.81</v>
      </c>
      <c r="C68" s="0" t="n">
        <v>31.68</v>
      </c>
      <c r="D68" s="8" t="n">
        <f aca="false">LN(B68/B69)</f>
        <v>0.0897722149209695</v>
      </c>
      <c r="E68" s="8" t="n">
        <f aca="false">LN(C68/C69)</f>
        <v>-0.0362661779843945</v>
      </c>
    </row>
    <row r="69" customFormat="false" ht="15" hidden="false" customHeight="false" outlineLevel="0" collapsed="false">
      <c r="A69" s="9" t="n">
        <v>39874</v>
      </c>
      <c r="B69" s="0" t="n">
        <v>797.87</v>
      </c>
      <c r="C69" s="0" t="n">
        <v>32.85</v>
      </c>
      <c r="D69" s="8" t="n">
        <f aca="false">LN(B69/B70)</f>
        <v>0.0819527362146438</v>
      </c>
      <c r="E69" s="8" t="n">
        <f aca="false">LN(C69/C70)</f>
        <v>0.0611955610269199</v>
      </c>
    </row>
    <row r="70" customFormat="false" ht="15" hidden="false" customHeight="false" outlineLevel="0" collapsed="false">
      <c r="A70" s="9" t="n">
        <v>39846</v>
      </c>
      <c r="B70" s="0" t="n">
        <v>735.09</v>
      </c>
      <c r="C70" s="0" t="n">
        <v>30.9</v>
      </c>
      <c r="D70" s="8" t="n">
        <f aca="false">LN(B70/B71)</f>
        <v>-0.116456543820514</v>
      </c>
      <c r="E70" s="8" t="n">
        <f aca="false">LN(C70/C71)</f>
        <v>-0.102346268638394</v>
      </c>
    </row>
    <row r="71" customFormat="false" ht="15" hidden="false" customHeight="false" outlineLevel="0" collapsed="false">
      <c r="A71" s="9" t="n">
        <v>39815</v>
      </c>
      <c r="B71" s="0" t="n">
        <v>825.88</v>
      </c>
      <c r="C71" s="0" t="n">
        <v>34.23</v>
      </c>
      <c r="D71" s="8" t="n">
        <f aca="false">LN(B71/B72)</f>
        <v>-0.089549885511071</v>
      </c>
      <c r="E71" s="8" t="n">
        <f aca="false">LN(C71/C72)</f>
        <v>0.00939249640454663</v>
      </c>
    </row>
    <row r="72" customFormat="false" ht="15" hidden="false" customHeight="false" outlineLevel="0" collapsed="false">
      <c r="A72" s="9" t="n">
        <v>39783</v>
      </c>
      <c r="B72" s="0" t="n">
        <v>903.25</v>
      </c>
      <c r="C72" s="0" t="n">
        <v>33.91</v>
      </c>
      <c r="D72" s="8" t="n">
        <f aca="false">LN(B72/B73)</f>
        <v>0.00779113577728176</v>
      </c>
      <c r="E72" s="8" t="n">
        <f aca="false">LN(C72/C73)</f>
        <v>-0.036199116679429</v>
      </c>
    </row>
    <row r="73" customFormat="false" ht="15" hidden="false" customHeight="false" outlineLevel="0" collapsed="false">
      <c r="A73" s="9" t="n">
        <v>39755</v>
      </c>
      <c r="B73" s="0" t="n">
        <v>896.24</v>
      </c>
      <c r="C73" s="0" t="n">
        <v>35.16</v>
      </c>
      <c r="D73" s="8" t="n">
        <f aca="false">LN(B73/B74)</f>
        <v>-0.0777983464170889</v>
      </c>
      <c r="E73" s="8" t="n">
        <f aca="false">LN(C73/C74)</f>
        <v>-0.0365809320036127</v>
      </c>
    </row>
    <row r="74" customFormat="false" ht="15" hidden="false" customHeight="false" outlineLevel="0" collapsed="false">
      <c r="A74" s="9" t="n">
        <v>39722</v>
      </c>
      <c r="B74" s="0" t="n">
        <v>968.75</v>
      </c>
      <c r="C74" s="0" t="n">
        <v>36.47</v>
      </c>
      <c r="D74" s="8" t="n">
        <f aca="false">LN(B74/B75)</f>
        <v>-0.185636486445988</v>
      </c>
      <c r="E74" s="8" t="n">
        <f aca="false">LN(C74/C75)</f>
        <v>-0.0621879405602262</v>
      </c>
    </row>
    <row r="75" customFormat="false" ht="15" hidden="false" customHeight="false" outlineLevel="0" collapsed="false">
      <c r="A75" s="9" t="n">
        <v>39693</v>
      </c>
      <c r="B75" s="0" t="n">
        <v>1166.36</v>
      </c>
      <c r="C75" s="0" t="n">
        <v>38.81</v>
      </c>
      <c r="D75" s="8" t="n">
        <f aca="false">LN(B75/B76)</f>
        <v>-0.0951807867743754</v>
      </c>
      <c r="E75" s="8" t="n">
        <f aca="false">LN(C75/C76)</f>
        <v>-0.000515198362760864</v>
      </c>
    </row>
    <row r="76" customFormat="false" ht="15" hidden="false" customHeight="false" outlineLevel="0" collapsed="false">
      <c r="A76" s="9" t="n">
        <v>39661</v>
      </c>
      <c r="B76" s="0" t="n">
        <v>1282.83</v>
      </c>
      <c r="C76" s="0" t="n">
        <v>38.83</v>
      </c>
      <c r="D76" s="8" t="n">
        <f aca="false">LN(B76/B77)</f>
        <v>0.0121167974607129</v>
      </c>
      <c r="E76" s="8" t="n">
        <f aca="false">LN(C76/C77)</f>
        <v>0.00490513439925854</v>
      </c>
    </row>
    <row r="77" customFormat="false" ht="15" hidden="false" customHeight="false" outlineLevel="0" collapsed="false">
      <c r="A77" s="9" t="n">
        <v>39630</v>
      </c>
      <c r="B77" s="0" t="n">
        <v>1267.38</v>
      </c>
      <c r="C77" s="0" t="n">
        <v>38.64</v>
      </c>
      <c r="D77" s="8" t="n">
        <f aca="false">LN(B77/B78)</f>
        <v>-0.00990830048645621</v>
      </c>
      <c r="E77" s="8" t="n">
        <f aca="false">LN(C77/C78)</f>
        <v>0.0114524937317877</v>
      </c>
    </row>
    <row r="78" customFormat="false" ht="15" hidden="false" customHeight="false" outlineLevel="0" collapsed="false">
      <c r="A78" s="9" t="n">
        <v>39601</v>
      </c>
      <c r="B78" s="0" t="n">
        <v>1280</v>
      </c>
      <c r="C78" s="0" t="n">
        <v>38.2</v>
      </c>
      <c r="D78" s="8" t="n">
        <f aca="false">LN(B78/B79)</f>
        <v>-0.0898835504310454</v>
      </c>
      <c r="E78" s="8" t="n">
        <f aca="false">LN(C78/C79)</f>
        <v>-0.061425040539709</v>
      </c>
    </row>
    <row r="79" customFormat="false" ht="15" hidden="false" customHeight="false" outlineLevel="0" collapsed="false">
      <c r="A79" s="9" t="n">
        <v>39569</v>
      </c>
      <c r="B79" s="0" t="n">
        <v>1400.38</v>
      </c>
      <c r="C79" s="0" t="n">
        <v>40.62</v>
      </c>
      <c r="D79" s="8" t="n">
        <f aca="false">LN(B79/B80)</f>
        <v>0.0106175866526502</v>
      </c>
      <c r="E79" s="8" t="n">
        <f aca="false">LN(C79/C80)</f>
        <v>0.0208962827264124</v>
      </c>
    </row>
    <row r="80" customFormat="false" ht="15" hidden="false" customHeight="false" outlineLevel="0" collapsed="false">
      <c r="A80" s="9" t="n">
        <v>39539</v>
      </c>
      <c r="B80" s="0" t="n">
        <v>1385.59</v>
      </c>
      <c r="C80" s="0" t="n">
        <v>39.78</v>
      </c>
      <c r="D80" s="8" t="n">
        <f aca="false">LN(B80/B81)</f>
        <v>0.0464509396600564</v>
      </c>
      <c r="E80" s="8" t="n">
        <f aca="false">LN(C80/C81)</f>
        <v>0.0254596236113203</v>
      </c>
    </row>
    <row r="81" customFormat="false" ht="15" hidden="false" customHeight="false" outlineLevel="0" collapsed="false">
      <c r="A81" s="9" t="n">
        <v>39510</v>
      </c>
      <c r="B81" s="0" t="n">
        <v>1322.7</v>
      </c>
      <c r="C81" s="0" t="n">
        <v>38.78</v>
      </c>
      <c r="D81" s="8" t="n">
        <f aca="false">LN(B81/B82)</f>
        <v>-0.00597741224137391</v>
      </c>
      <c r="E81" s="8" t="n">
        <f aca="false">LN(C81/C82)</f>
        <v>0.0176903676818505</v>
      </c>
    </row>
    <row r="82" customFormat="false" ht="15" hidden="false" customHeight="false" outlineLevel="0" collapsed="false">
      <c r="A82" s="9" t="n">
        <v>39479</v>
      </c>
      <c r="B82" s="0" t="n">
        <v>1330.63</v>
      </c>
      <c r="C82" s="0" t="n">
        <v>38.1</v>
      </c>
      <c r="D82" s="8" t="n">
        <f aca="false">LN(B82/B83)</f>
        <v>-0.0353797078420821</v>
      </c>
      <c r="E82" s="8" t="n">
        <f aca="false">LN(C82/C83)</f>
        <v>-0.0496646723143645</v>
      </c>
    </row>
    <row r="83" customFormat="false" ht="15" hidden="false" customHeight="false" outlineLevel="0" collapsed="false">
      <c r="A83" s="9" t="n">
        <v>39449</v>
      </c>
      <c r="B83" s="0" t="n">
        <v>1378.55</v>
      </c>
      <c r="C83" s="0" t="n">
        <v>40.04</v>
      </c>
      <c r="D83" s="8" t="n">
        <f aca="false">LN(B83/B84)</f>
        <v>-0.0631139096022769</v>
      </c>
      <c r="E83" s="8" t="n">
        <f aca="false">LN(C83/C84)</f>
        <v>-0.0782736805614243</v>
      </c>
    </row>
    <row r="84" customFormat="false" ht="15" hidden="false" customHeight="false" outlineLevel="0" collapsed="false">
      <c r="A84" s="9" t="n">
        <v>39419</v>
      </c>
      <c r="B84" s="0" t="n">
        <v>1468.36</v>
      </c>
      <c r="C84" s="0" t="n">
        <v>43.3</v>
      </c>
      <c r="D84" s="8" t="n">
        <f aca="false">LN(B84/B85)</f>
        <v>-0.00866592980480183</v>
      </c>
      <c r="E84" s="8" t="n">
        <f aca="false">LN(C84/C85)</f>
        <v>0.0188838808817238</v>
      </c>
    </row>
    <row r="85" customFormat="false" ht="15" hidden="false" customHeight="false" outlineLevel="0" collapsed="false">
      <c r="A85" s="9" t="n">
        <v>39387</v>
      </c>
      <c r="B85" s="0" t="n">
        <v>1481.14</v>
      </c>
      <c r="C85" s="0" t="n">
        <v>42.49</v>
      </c>
      <c r="D85" s="8" t="n">
        <f aca="false">LN(B85/B86)</f>
        <v>-0.0450427893694162</v>
      </c>
      <c r="E85" s="8" t="n">
        <f aca="false">LN(C85/C86)</f>
        <v>0.0432863921131216</v>
      </c>
    </row>
    <row r="86" customFormat="false" ht="15" hidden="false" customHeight="false" outlineLevel="0" collapsed="false">
      <c r="A86" s="9" t="n">
        <v>39356</v>
      </c>
      <c r="B86" s="0" t="n">
        <v>1549.38</v>
      </c>
      <c r="C86" s="0" t="n">
        <v>40.69</v>
      </c>
      <c r="D86" s="8" t="n">
        <f aca="false">LN(B86/B87)</f>
        <v>0.0147135577887086</v>
      </c>
      <c r="E86" s="8" t="n">
        <f aca="false">LN(C86/C87)</f>
        <v>0.0253871274873596</v>
      </c>
    </row>
    <row r="87" customFormat="false" ht="15" hidden="false" customHeight="false" outlineLevel="0" collapsed="false">
      <c r="A87" s="9" t="n">
        <v>39329</v>
      </c>
      <c r="B87" s="0" t="n">
        <v>1526.75</v>
      </c>
      <c r="C87" s="0" t="n">
        <v>39.67</v>
      </c>
      <c r="D87" s="8" t="n">
        <f aca="false">LN(B87/B88)</f>
        <v>0.0351682836374911</v>
      </c>
      <c r="E87" s="8" t="n">
        <f aca="false">LN(C87/C88)</f>
        <v>0.0188300729038744</v>
      </c>
    </row>
    <row r="88" customFormat="false" ht="15" hidden="false" customHeight="false" outlineLevel="0" collapsed="false">
      <c r="A88" s="9" t="n">
        <v>39295</v>
      </c>
      <c r="B88" s="0" t="n">
        <v>1473.99</v>
      </c>
      <c r="C88" s="0" t="n">
        <v>38.93</v>
      </c>
      <c r="D88" s="8" t="n">
        <f aca="false">LN(B88/B89)</f>
        <v>0.0127815590652788</v>
      </c>
      <c r="E88" s="8" t="n">
        <f aca="false">LN(C88/C89)</f>
        <v>0.0860544056140661</v>
      </c>
    </row>
    <row r="89" customFormat="false" ht="15" hidden="false" customHeight="false" outlineLevel="0" collapsed="false">
      <c r="A89" s="9" t="n">
        <v>39265</v>
      </c>
      <c r="B89" s="0" t="n">
        <v>1455.27</v>
      </c>
      <c r="C89" s="0" t="n">
        <v>35.72</v>
      </c>
      <c r="D89" s="8" t="n">
        <f aca="false">LN(B89/B90)</f>
        <v>-0.0325045008411867</v>
      </c>
      <c r="E89" s="8" t="n">
        <f aca="false">LN(C89/C90)</f>
        <v>-0.0720862530044081</v>
      </c>
    </row>
    <row r="90" customFormat="false" ht="15" hidden="false" customHeight="false" outlineLevel="0" collapsed="false">
      <c r="A90" s="9" t="n">
        <v>39234</v>
      </c>
      <c r="B90" s="0" t="n">
        <v>1503.35</v>
      </c>
      <c r="C90" s="0" t="n">
        <v>38.39</v>
      </c>
      <c r="D90" s="8" t="n">
        <f aca="false">LN(B90/B91)</f>
        <v>-0.0179769308199911</v>
      </c>
      <c r="E90" s="8" t="n">
        <f aca="false">LN(C90/C91)</f>
        <v>-0.0655311255035399</v>
      </c>
    </row>
    <row r="91" customFormat="false" ht="15" hidden="false" customHeight="false" outlineLevel="0" collapsed="false">
      <c r="A91" s="9" t="n">
        <v>39203</v>
      </c>
      <c r="B91" s="0" t="n">
        <v>1530.62</v>
      </c>
      <c r="C91" s="0" t="n">
        <v>40.99</v>
      </c>
      <c r="D91" s="8" t="n">
        <f aca="false">LN(B91/B92)</f>
        <v>0.0320307237480612</v>
      </c>
      <c r="E91" s="8" t="n">
        <f aca="false">LN(C91/C92)</f>
        <v>-0.0385261187590786</v>
      </c>
    </row>
    <row r="92" customFormat="false" ht="15" hidden="false" customHeight="false" outlineLevel="0" collapsed="false">
      <c r="A92" s="9" t="n">
        <v>39174</v>
      </c>
      <c r="B92" s="0" t="n">
        <v>1482.37</v>
      </c>
      <c r="C92" s="0" t="n">
        <v>42.6</v>
      </c>
      <c r="D92" s="8" t="n">
        <f aca="false">LN(B92/B93)</f>
        <v>0.0423798362376053</v>
      </c>
      <c r="E92" s="8" t="n">
        <f aca="false">LN(C92/C93)</f>
        <v>0.0110941772843996</v>
      </c>
    </row>
    <row r="93" customFormat="false" ht="15" hidden="false" customHeight="false" outlineLevel="0" collapsed="false">
      <c r="A93" s="9" t="n">
        <v>39142</v>
      </c>
      <c r="B93" s="0" t="n">
        <v>1420.86</v>
      </c>
      <c r="C93" s="0" t="n">
        <v>42.13</v>
      </c>
      <c r="D93" s="8" t="n">
        <f aca="false">LN(B93/B94)</f>
        <v>0.00993048391528594</v>
      </c>
      <c r="E93" s="8" t="n">
        <f aca="false">LN(C93/C94)</f>
        <v>0.0306084866014491</v>
      </c>
    </row>
    <row r="94" customFormat="false" ht="15" hidden="false" customHeight="false" outlineLevel="0" collapsed="false">
      <c r="A94" s="9" t="n">
        <v>39114</v>
      </c>
      <c r="B94" s="0" t="n">
        <v>1406.82</v>
      </c>
      <c r="C94" s="0" t="n">
        <v>40.86</v>
      </c>
      <c r="D94" s="8" t="n">
        <f aca="false">LN(B94/B95)</f>
        <v>-0.0220883056643898</v>
      </c>
      <c r="E94" s="8" t="n">
        <f aca="false">LN(C94/C95)</f>
        <v>0.00983775764987665</v>
      </c>
    </row>
    <row r="95" customFormat="false" ht="15" hidden="false" customHeight="false" outlineLevel="0" collapsed="false">
      <c r="A95" s="9" t="n">
        <v>39085</v>
      </c>
      <c r="B95" s="0" t="n">
        <v>1438.24</v>
      </c>
      <c r="C95" s="0" t="n">
        <v>40.46</v>
      </c>
      <c r="D95" s="8" t="n">
        <f aca="false">LN(B95/B96)</f>
        <v>0.0139611725245273</v>
      </c>
      <c r="E95" s="8" t="n">
        <f aca="false">LN(C95/C96)</f>
        <v>0.0199707086479497</v>
      </c>
    </row>
    <row r="96" customFormat="false" ht="15" hidden="false" customHeight="false" outlineLevel="0" collapsed="false">
      <c r="A96" s="9" t="n">
        <v>39052</v>
      </c>
      <c r="B96" s="0" t="n">
        <v>1418.3</v>
      </c>
      <c r="C96" s="0" t="n">
        <v>39.66</v>
      </c>
      <c r="D96" s="8" t="n">
        <f aca="false">LN(B96/B97)</f>
        <v>0.012536835916847</v>
      </c>
      <c r="E96" s="8" t="n">
        <f aca="false">LN(C96/C97)</f>
        <v>0.0459198547737723</v>
      </c>
    </row>
    <row r="97" customFormat="false" ht="15" hidden="false" customHeight="false" outlineLevel="0" collapsed="false">
      <c r="A97" s="9" t="n">
        <v>39022</v>
      </c>
      <c r="B97" s="0" t="n">
        <v>1400.63</v>
      </c>
      <c r="C97" s="0" t="n">
        <v>37.88</v>
      </c>
      <c r="D97" s="8" t="n">
        <f aca="false">LN(B97/B98)</f>
        <v>0.0163325051223597</v>
      </c>
      <c r="E97" s="8" t="n">
        <f aca="false">LN(C97/C98)</f>
        <v>0.0127525638973913</v>
      </c>
    </row>
    <row r="98" customFormat="false" ht="15" hidden="false" customHeight="false" outlineLevel="0" collapsed="false">
      <c r="A98" s="9" t="n">
        <v>38992</v>
      </c>
      <c r="B98" s="0" t="n">
        <v>1377.94</v>
      </c>
      <c r="C98" s="0" t="n">
        <v>37.4</v>
      </c>
      <c r="D98" s="8" t="n">
        <f aca="false">LN(B98/B99)</f>
        <v>0.0310218369172261</v>
      </c>
      <c r="E98" s="8" t="n">
        <f aca="false">LN(C98/C99)</f>
        <v>0.0465200156348927</v>
      </c>
    </row>
    <row r="99" customFormat="false" ht="15" hidden="false" customHeight="false" outlineLevel="0" collapsed="false">
      <c r="A99" s="9" t="n">
        <v>38961</v>
      </c>
      <c r="B99" s="0" t="n">
        <v>1335.85</v>
      </c>
      <c r="C99" s="0" t="n">
        <v>35.7</v>
      </c>
      <c r="D99" s="8" t="n">
        <f aca="false">LN(B99/B100)</f>
        <v>0.024269376195304</v>
      </c>
      <c r="E99" s="8" t="n">
        <f aca="false">LN(C99/C100)</f>
        <v>0.00674538813953166</v>
      </c>
    </row>
    <row r="100" customFormat="false" ht="15" hidden="false" customHeight="false" outlineLevel="0" collapsed="false">
      <c r="A100" s="9" t="n">
        <v>38930</v>
      </c>
      <c r="B100" s="0" t="n">
        <v>1303.82</v>
      </c>
      <c r="C100" s="0" t="n">
        <v>35.46</v>
      </c>
      <c r="D100" s="8" t="n">
        <f aca="false">LN(B100/B101)</f>
        <v>0.0210511245879921</v>
      </c>
      <c r="E100" s="8" t="n">
        <f aca="false">LN(C100/C101)</f>
        <v>0</v>
      </c>
    </row>
    <row r="101" customFormat="false" ht="15" hidden="false" customHeight="false" outlineLevel="0" collapsed="false">
      <c r="A101" s="9" t="n">
        <v>38901</v>
      </c>
      <c r="B101" s="0" t="n">
        <v>1276.66</v>
      </c>
      <c r="C101" s="0" t="n">
        <v>35.46</v>
      </c>
      <c r="D101" s="8" t="n">
        <f aca="false">LN(B101/B102)</f>
        <v>0.00507292419195831</v>
      </c>
      <c r="E101" s="8" t="n">
        <f aca="false">LN(C101/C102)</f>
        <v>0.0318032819777034</v>
      </c>
    </row>
    <row r="102" customFormat="false" ht="15" hidden="false" customHeight="false" outlineLevel="0" collapsed="false">
      <c r="A102" s="9" t="n">
        <v>38869</v>
      </c>
      <c r="B102" s="0" t="n">
        <v>1270.2</v>
      </c>
      <c r="C102" s="0" t="n">
        <v>34.35</v>
      </c>
      <c r="D102" s="8" t="n">
        <f aca="false">LN(B102/B103)</f>
        <v>8.66042853918061E-005</v>
      </c>
      <c r="E102" s="8" t="n">
        <f aca="false">LN(C102/C103)</f>
        <v>0.0397914728032569</v>
      </c>
    </row>
    <row r="103" customFormat="false" ht="15" hidden="false" customHeight="false" outlineLevel="0" collapsed="false">
      <c r="A103" s="9" t="n">
        <v>38838</v>
      </c>
      <c r="B103" s="0" t="n">
        <v>1270.09</v>
      </c>
      <c r="C103" s="0" t="n">
        <v>33.01</v>
      </c>
      <c r="D103" s="8" t="n">
        <f aca="false">LN(B103/B104)</f>
        <v>-0.0314049135858917</v>
      </c>
      <c r="E103" s="8" t="n">
        <f aca="false">LN(C103/C104)</f>
        <v>-0.0203905115533598</v>
      </c>
    </row>
    <row r="104" customFormat="false" ht="15" hidden="false" customHeight="false" outlineLevel="0" collapsed="false">
      <c r="A104" s="9" t="n">
        <v>38810</v>
      </c>
      <c r="B104" s="0" t="n">
        <v>1310.61</v>
      </c>
      <c r="C104" s="0" t="n">
        <v>33.69</v>
      </c>
      <c r="D104" s="8" t="n">
        <f aca="false">LN(B104/B105)</f>
        <v>0.0120823736751444</v>
      </c>
      <c r="E104" s="8" t="n">
        <f aca="false">LN(C104/C105)</f>
        <v>-0.0011865916550973</v>
      </c>
    </row>
    <row r="105" customFormat="false" ht="15" hidden="false" customHeight="false" outlineLevel="0" collapsed="false">
      <c r="A105" s="9" t="n">
        <v>38777</v>
      </c>
      <c r="B105" s="0" t="n">
        <v>1294.87</v>
      </c>
      <c r="C105" s="0" t="n">
        <v>33.73</v>
      </c>
      <c r="D105" s="8" t="n">
        <f aca="false">LN(B105/B106)</f>
        <v>0.0110347339694589</v>
      </c>
      <c r="E105" s="8" t="n">
        <f aca="false">LN(C105/C106)</f>
        <v>0.0261315364644367</v>
      </c>
    </row>
    <row r="106" customFormat="false" ht="15" hidden="false" customHeight="false" outlineLevel="0" collapsed="false">
      <c r="A106" s="9" t="n">
        <v>38749</v>
      </c>
      <c r="B106" s="0" t="n">
        <v>1280.66</v>
      </c>
      <c r="C106" s="0" t="n">
        <v>32.86</v>
      </c>
      <c r="D106" s="8" t="n">
        <f aca="false">LN(B106/B107)</f>
        <v>0.00045299406415204</v>
      </c>
      <c r="E106" s="8" t="n">
        <f aca="false">LN(C106/C107)</f>
        <v>0.0128638833619098</v>
      </c>
    </row>
    <row r="107" customFormat="false" ht="15" hidden="false" customHeight="false" outlineLevel="0" collapsed="false">
      <c r="A107" s="9" t="n">
        <v>38720</v>
      </c>
      <c r="B107" s="0" t="n">
        <v>1280.08</v>
      </c>
      <c r="C107" s="0" t="n">
        <v>32.44</v>
      </c>
      <c r="D107" s="8" t="n">
        <f aca="false">LN(B107/B108)</f>
        <v>0.0251479612305183</v>
      </c>
      <c r="E107" s="8" t="n">
        <f aca="false">LN(C107/C108)</f>
        <v>0.0322659156966568</v>
      </c>
    </row>
    <row r="108" customFormat="false" ht="15" hidden="false" customHeight="false" outlineLevel="0" collapsed="false">
      <c r="A108" s="9" t="n">
        <v>38687</v>
      </c>
      <c r="B108" s="0" t="n">
        <v>1248.29</v>
      </c>
      <c r="C108" s="0" t="n">
        <v>31.41</v>
      </c>
      <c r="D108" s="8" t="n">
        <f aca="false">LN(B108/B109)</f>
        <v>-0.000952850014241369</v>
      </c>
      <c r="E108" s="8" t="n">
        <f aca="false">LN(C108/C109)</f>
        <v>0.0215615754401054</v>
      </c>
    </row>
    <row r="109" customFormat="false" ht="15" hidden="false" customHeight="false" outlineLevel="0" collapsed="false">
      <c r="A109" s="9" t="n">
        <v>38657</v>
      </c>
      <c r="B109" s="0" t="n">
        <v>1249.48</v>
      </c>
      <c r="C109" s="0" t="n">
        <v>30.74</v>
      </c>
      <c r="D109" s="8" t="n">
        <f aca="false">LN(B109/B110)</f>
        <v>0.0345812376769886</v>
      </c>
      <c r="E109" s="8" t="n">
        <f aca="false">LN(C109/C110)</f>
        <v>0.0263693591189675</v>
      </c>
    </row>
    <row r="110" customFormat="false" ht="15" hidden="false" customHeight="false" outlineLevel="0" collapsed="false">
      <c r="A110" s="9" t="n">
        <v>38628</v>
      </c>
      <c r="B110" s="0" t="n">
        <v>1207.01</v>
      </c>
      <c r="C110" s="0" t="n">
        <v>29.94</v>
      </c>
      <c r="D110" s="8" t="n">
        <f aca="false">LN(B110/B111)</f>
        <v>-0.0178999943137739</v>
      </c>
      <c r="E110" s="8" t="n">
        <f aca="false">LN(C110/C111)</f>
        <v>-0.0970091062490078</v>
      </c>
    </row>
    <row r="111" customFormat="false" ht="15" hidden="false" customHeight="false" outlineLevel="0" collapsed="false">
      <c r="A111" s="9" t="n">
        <v>38596</v>
      </c>
      <c r="B111" s="0" t="n">
        <v>1228.81</v>
      </c>
      <c r="C111" s="0" t="n">
        <v>32.99</v>
      </c>
      <c r="D111" s="8" t="n">
        <f aca="false">LN(B111/B112)</f>
        <v>0.00692490742685892</v>
      </c>
      <c r="E111" s="8" t="n">
        <f aca="false">LN(C111/C112)</f>
        <v>0.00638591192480642</v>
      </c>
    </row>
    <row r="112" customFormat="false" ht="15" hidden="false" customHeight="false" outlineLevel="0" collapsed="false">
      <c r="A112" s="9" t="n">
        <v>38565</v>
      </c>
      <c r="B112" s="0" t="n">
        <v>1220.33</v>
      </c>
      <c r="C112" s="0" t="n">
        <v>32.78</v>
      </c>
      <c r="D112" s="8" t="n">
        <f aca="false">LN(B112/B113)</f>
        <v>-0.0112854679723592</v>
      </c>
      <c r="E112" s="8" t="n">
        <f aca="false">LN(C112/C113)</f>
        <v>-0.018737326666971</v>
      </c>
    </row>
    <row r="113" customFormat="false" ht="15" hidden="false" customHeight="false" outlineLevel="0" collapsed="false">
      <c r="A113" s="9" t="n">
        <v>38534</v>
      </c>
      <c r="B113" s="0" t="n">
        <v>1234.18</v>
      </c>
      <c r="C113" s="0" t="n">
        <v>33.4</v>
      </c>
      <c r="D113" s="8" t="n">
        <f aca="false">LN(B113/B114)</f>
        <v>0.0353364518647291</v>
      </c>
      <c r="E113" s="8" t="n">
        <f aca="false">LN(C113/C114)</f>
        <v>-0.00656522799781479</v>
      </c>
    </row>
    <row r="114" customFormat="false" ht="15" hidden="false" customHeight="false" outlineLevel="0" collapsed="false">
      <c r="A114" s="9" t="n">
        <v>38504</v>
      </c>
      <c r="B114" s="0" t="n">
        <v>1191.33</v>
      </c>
      <c r="C114" s="0" t="n">
        <v>33.62</v>
      </c>
      <c r="D114" s="8" t="n">
        <f aca="false">LN(B114/B115)</f>
        <v>-0.000142687476898022</v>
      </c>
      <c r="E114" s="8" t="n">
        <f aca="false">LN(C114/C115)</f>
        <v>0.0785566024810229</v>
      </c>
    </row>
    <row r="115" customFormat="false" ht="15" hidden="false" customHeight="false" outlineLevel="0" collapsed="false">
      <c r="A115" s="9" t="n">
        <v>38474</v>
      </c>
      <c r="B115" s="0" t="n">
        <v>1191.5</v>
      </c>
      <c r="C115" s="0" t="n">
        <v>31.08</v>
      </c>
      <c r="D115" s="8" t="n">
        <f aca="false">LN(B115/B116)</f>
        <v>0.0295122233851058</v>
      </c>
      <c r="E115" s="8" t="n">
        <f aca="false">LN(C115/C116)</f>
        <v>-0.0501987444923555</v>
      </c>
    </row>
    <row r="116" customFormat="false" ht="15" hidden="false" customHeight="false" outlineLevel="0" collapsed="false">
      <c r="A116" s="9" t="n">
        <v>38443</v>
      </c>
      <c r="B116" s="0" t="n">
        <v>1156.85</v>
      </c>
      <c r="C116" s="0" t="n">
        <v>32.68</v>
      </c>
      <c r="D116" s="8" t="n">
        <f aca="false">LN(B116/B117)</f>
        <v>-0.0203135193476704</v>
      </c>
      <c r="E116" s="8" t="n">
        <f aca="false">LN(C116/C117)</f>
        <v>0.041230074509595</v>
      </c>
    </row>
    <row r="117" customFormat="false" ht="15" hidden="false" customHeight="false" outlineLevel="0" collapsed="false">
      <c r="A117" s="9" t="n">
        <v>38412</v>
      </c>
      <c r="B117" s="0" t="n">
        <v>1180.59</v>
      </c>
      <c r="C117" s="0" t="n">
        <v>31.36</v>
      </c>
      <c r="D117" s="8" t="n">
        <f aca="false">LN(B117/B118)</f>
        <v>-0.0193027522545287</v>
      </c>
      <c r="E117" s="8" t="n">
        <f aca="false">LN(C117/C118)</f>
        <v>0.0370292386376136</v>
      </c>
    </row>
    <row r="118" customFormat="false" ht="15" hidden="false" customHeight="false" outlineLevel="0" collapsed="false">
      <c r="A118" s="9" t="n">
        <v>38384</v>
      </c>
      <c r="B118" s="0" t="n">
        <v>1203.6</v>
      </c>
      <c r="C118" s="0" t="n">
        <v>30.22</v>
      </c>
      <c r="D118" s="8" t="n">
        <f aca="false">LN(B118/B119)</f>
        <v>0.0187269348743377</v>
      </c>
      <c r="E118" s="8" t="n">
        <f aca="false">LN(C118/C119)</f>
        <v>0.017693668068925</v>
      </c>
    </row>
    <row r="119" customFormat="false" ht="15" hidden="false" customHeight="false" outlineLevel="0" collapsed="false">
      <c r="A119" s="9" t="n">
        <v>38355</v>
      </c>
      <c r="B119" s="0" t="n">
        <v>1181.27</v>
      </c>
      <c r="C119" s="0" t="n">
        <v>29.69</v>
      </c>
      <c r="D119" s="8" t="n">
        <f aca="false">LN(B119/B120)</f>
        <v>-0.0256157479685159</v>
      </c>
      <c r="E119" s="8" t="n">
        <f aca="false">LN(C119/C120)</f>
        <v>0.0557527096180582</v>
      </c>
    </row>
    <row r="120" customFormat="false" ht="15" hidden="false" customHeight="false" outlineLevel="0" collapsed="false">
      <c r="A120" s="9" t="n">
        <v>38322</v>
      </c>
      <c r="B120" s="0" t="n">
        <v>1211.92</v>
      </c>
      <c r="C120" s="0" t="n">
        <v>28.08</v>
      </c>
      <c r="D120" s="8" t="n">
        <f aca="false">LN(B120/B121)</f>
        <v>0.0319424911931921</v>
      </c>
      <c r="E120" s="8" t="n">
        <f aca="false">LN(C120/C121)</f>
        <v>0.00213903824874944</v>
      </c>
    </row>
    <row r="121" customFormat="false" ht="15" hidden="false" customHeight="false" outlineLevel="0" collapsed="false">
      <c r="A121" s="9" t="n">
        <v>38292</v>
      </c>
      <c r="B121" s="0" t="n">
        <v>1173.82</v>
      </c>
      <c r="C121" s="0" t="n">
        <v>28.02</v>
      </c>
      <c r="D121" s="8" t="n">
        <f aca="false">LN(B121/B122)</f>
        <v>0.037868779461133</v>
      </c>
      <c r="E121" s="8" t="n">
        <f aca="false">LN(C121/C122)</f>
        <v>0.0407922543010676</v>
      </c>
    </row>
    <row r="122" customFormat="false" ht="15" hidden="false" customHeight="false" outlineLevel="0" collapsed="false">
      <c r="A122" s="9" t="n">
        <v>38261</v>
      </c>
      <c r="B122" s="0" t="n">
        <v>1130.2</v>
      </c>
      <c r="C122" s="0" t="n">
        <v>26.9</v>
      </c>
      <c r="D122" s="8" t="n">
        <f aca="false">LN(B122/B123)</f>
        <v>0.0139169558782137</v>
      </c>
      <c r="E122" s="8" t="n">
        <f aca="false">LN(C122/C123)</f>
        <v>0.0692584404700552</v>
      </c>
    </row>
    <row r="123" customFormat="false" ht="15" hidden="false" customHeight="false" outlineLevel="0" collapsed="false">
      <c r="A123" s="9" t="n">
        <v>38231</v>
      </c>
      <c r="B123" s="0" t="n">
        <v>1114.58</v>
      </c>
      <c r="C123" s="0" t="n">
        <v>25.1</v>
      </c>
      <c r="D123" s="8" t="n">
        <f aca="false">LN(B123/B124)</f>
        <v>0.00932033680220648</v>
      </c>
      <c r="E123" s="8" t="n">
        <f aca="false">LN(C123/C124)</f>
        <v>0.0332148799464407</v>
      </c>
    </row>
    <row r="124" customFormat="false" ht="15" hidden="false" customHeight="false" outlineLevel="0" collapsed="false">
      <c r="A124" s="9" t="n">
        <v>38201</v>
      </c>
      <c r="B124" s="0" t="n">
        <v>1104.24</v>
      </c>
      <c r="C124" s="0" t="n">
        <v>24.28</v>
      </c>
      <c r="D124" s="8" t="n">
        <f aca="false">LN(B124/B125)</f>
        <v>0.00228472057171386</v>
      </c>
      <c r="E124" s="8" t="n">
        <f aca="false">LN(C124/C125)</f>
        <v>0.0420583433280605</v>
      </c>
    </row>
    <row r="125" customFormat="false" ht="15" hidden="false" customHeight="false" outlineLevel="0" collapsed="false">
      <c r="A125" s="9" t="n">
        <v>38169</v>
      </c>
      <c r="B125" s="0" t="n">
        <v>1101.72</v>
      </c>
      <c r="C125" s="0" t="n">
        <v>23.28</v>
      </c>
      <c r="D125" s="8" t="n">
        <f aca="false">LN(B125/B126)</f>
        <v>-0.0348922382153304</v>
      </c>
      <c r="E125" s="8" t="n">
        <f aca="false">LN(C125/C126)</f>
        <v>0.0579167364667184</v>
      </c>
    </row>
    <row r="126" customFormat="false" ht="15" hidden="false" customHeight="false" outlineLevel="0" collapsed="false">
      <c r="A126" s="9" t="n">
        <v>38139</v>
      </c>
      <c r="B126" s="0" t="n">
        <v>1140.84</v>
      </c>
      <c r="C126" s="0" t="n">
        <v>21.97</v>
      </c>
      <c r="D126" s="8" t="n">
        <f aca="false">LN(B126/B127)</f>
        <v>0.0178291892493125</v>
      </c>
      <c r="E126" s="8" t="n">
        <f aca="false">LN(C126/C127)</f>
        <v>0.0174476418698028</v>
      </c>
    </row>
    <row r="127" customFormat="false" ht="15" hidden="false" customHeight="false" outlineLevel="0" collapsed="false">
      <c r="A127" s="9" t="n">
        <v>38110</v>
      </c>
      <c r="B127" s="0" t="n">
        <v>1120.68</v>
      </c>
      <c r="C127" s="0" t="n">
        <v>21.59</v>
      </c>
      <c r="D127" s="8" t="n">
        <f aca="false">LN(B127/B128)</f>
        <v>0.0120110242055644</v>
      </c>
      <c r="E127" s="8" t="n">
        <f aca="false">LN(C127/C128)</f>
        <v>-0.0408405214445082</v>
      </c>
    </row>
    <row r="128" customFormat="false" ht="15" hidden="false" customHeight="false" outlineLevel="0" collapsed="false">
      <c r="A128" s="9" t="n">
        <v>38078</v>
      </c>
      <c r="B128" s="0" t="n">
        <v>1107.3</v>
      </c>
      <c r="C128" s="0" t="n">
        <v>22.49</v>
      </c>
      <c r="D128" s="8" t="n">
        <f aca="false">LN(B128/B129)</f>
        <v>-0.0169333934945441</v>
      </c>
      <c r="E128" s="8" t="n">
        <f aca="false">LN(C128/C129)</f>
        <v>-0.0703851136657161</v>
      </c>
    </row>
    <row r="129" customFormat="false" ht="15" hidden="false" customHeight="false" outlineLevel="0" collapsed="false">
      <c r="A129" s="9" t="n">
        <v>38047</v>
      </c>
      <c r="B129" s="0" t="n">
        <v>1126.21</v>
      </c>
      <c r="C129" s="0" t="n">
        <v>24.13</v>
      </c>
      <c r="D129" s="8" t="n">
        <f aca="false">LN(B129/B130)</f>
        <v>-0.016494220669989</v>
      </c>
      <c r="E129" s="8" t="n">
        <f aca="false">LN(C129/C130)</f>
        <v>0.0285853847446519</v>
      </c>
    </row>
    <row r="130" customFormat="false" ht="15" hidden="false" customHeight="false" outlineLevel="0" collapsed="false">
      <c r="A130" s="9" t="n">
        <v>38019</v>
      </c>
      <c r="B130" s="0" t="n">
        <v>1144.94</v>
      </c>
      <c r="C130" s="0" t="n">
        <v>23.45</v>
      </c>
      <c r="D130" s="8" t="n">
        <f aca="false">LN(B130/B131)</f>
        <v>0.0121351008291259</v>
      </c>
      <c r="E130" s="8" t="n">
        <f aca="false">LN(C130/C131)</f>
        <v>0.0232969984268842</v>
      </c>
    </row>
    <row r="131" customFormat="false" ht="15" hidden="false" customHeight="false" outlineLevel="0" collapsed="false">
      <c r="A131" s="9" t="n">
        <v>37988</v>
      </c>
      <c r="B131" s="0" t="n">
        <v>1131.13</v>
      </c>
      <c r="C131" s="0" t="n">
        <v>22.91</v>
      </c>
      <c r="D131" s="8" t="n">
        <f aca="false">LN(B131/B132)</f>
        <v>0.0171288822629672</v>
      </c>
      <c r="E131" s="8" t="n">
        <f aca="false">LN(C131/C132)</f>
        <v>0.0607337504246079</v>
      </c>
    </row>
    <row r="132" customFormat="false" ht="15" hidden="false" customHeight="false" outlineLevel="0" collapsed="false">
      <c r="A132" s="9" t="n">
        <v>37956</v>
      </c>
      <c r="B132" s="0" t="n">
        <v>1111.92</v>
      </c>
      <c r="C132" s="0" t="n">
        <v>21.56</v>
      </c>
      <c r="D132" s="8" t="n">
        <f aca="false">LN(B132/B133)</f>
        <v>0.0495188993064712</v>
      </c>
      <c r="E132" s="8" t="n">
        <f aca="false">LN(C132/C133)</f>
        <v>0.125348688923552</v>
      </c>
    </row>
    <row r="133" customFormat="false" ht="15" hidden="false" customHeight="false" outlineLevel="0" collapsed="false">
      <c r="A133" s="9" t="n">
        <v>37928</v>
      </c>
      <c r="B133" s="0" t="n">
        <v>1058.2</v>
      </c>
      <c r="C133" s="0" t="n">
        <v>19.02</v>
      </c>
      <c r="D133" s="8" t="n">
        <f aca="false">LN(B133/B134)</f>
        <v>0.00710322535604516</v>
      </c>
      <c r="E133" s="8" t="n">
        <f aca="false">LN(C133/C134)</f>
        <v>0.00950878796902714</v>
      </c>
    </row>
    <row r="134" customFormat="false" ht="15" hidden="false" customHeight="false" outlineLevel="0" collapsed="false">
      <c r="A134" s="9" t="n">
        <v>37895</v>
      </c>
      <c r="B134" s="0" t="n">
        <v>1050.71</v>
      </c>
      <c r="C134" s="0" t="n">
        <v>18.84</v>
      </c>
      <c r="D134" s="8" t="n">
        <f aca="false">LN(B134/B135)</f>
        <v>0.0535042684649465</v>
      </c>
      <c r="E134" s="8" t="n">
        <f aca="false">LN(C134/C135)</f>
        <v>0.0187522237491836</v>
      </c>
    </row>
    <row r="135" customFormat="false" ht="15" hidden="false" customHeight="false" outlineLevel="0" collapsed="false">
      <c r="A135" s="9" t="n">
        <v>37866</v>
      </c>
      <c r="B135" s="0" t="n">
        <v>995.97</v>
      </c>
      <c r="C135" s="0" t="n">
        <v>18.49</v>
      </c>
      <c r="D135" s="8" t="n">
        <f aca="false">LN(B135/B136)</f>
        <v>-0.0120162325679857</v>
      </c>
      <c r="E135" s="8" t="n">
        <f aca="false">LN(C135/C136)</f>
        <v>0.0419719253129169</v>
      </c>
    </row>
    <row r="136" customFormat="false" ht="15" hidden="false" customHeight="false" outlineLevel="0" collapsed="false">
      <c r="A136" s="9" t="n">
        <v>37834</v>
      </c>
      <c r="B136" s="0" t="n">
        <v>1008.01</v>
      </c>
      <c r="C136" s="0" t="n">
        <v>17.73</v>
      </c>
      <c r="D136" s="8" t="n">
        <f aca="false">LN(B136/B137)</f>
        <v>0.0177153437906362</v>
      </c>
      <c r="E136" s="8" t="n">
        <f aca="false">LN(C136/C137)</f>
        <v>-0.0112171675309249</v>
      </c>
    </row>
    <row r="137" customFormat="false" ht="15" hidden="false" customHeight="false" outlineLevel="0" collapsed="false">
      <c r="A137" s="9" t="n">
        <v>37803</v>
      </c>
      <c r="B137" s="0" t="n">
        <v>990.31</v>
      </c>
      <c r="C137" s="0" t="n">
        <v>17.93</v>
      </c>
      <c r="D137" s="8" t="n">
        <f aca="false">LN(B137/B138)</f>
        <v>0.0160935064787737</v>
      </c>
      <c r="E137" s="8" t="n">
        <f aca="false">LN(C137/C138)</f>
        <v>-0.128569296969322</v>
      </c>
    </row>
    <row r="138" customFormat="false" ht="15" hidden="false" customHeight="false" outlineLevel="0" collapsed="false">
      <c r="A138" s="9" t="n">
        <v>37774</v>
      </c>
      <c r="B138" s="0" t="n">
        <v>974.5</v>
      </c>
      <c r="C138" s="0" t="n">
        <v>20.39</v>
      </c>
      <c r="D138" s="8" t="n">
        <f aca="false">LN(B138/B139)</f>
        <v>0.0112586260108522</v>
      </c>
      <c r="E138" s="8" t="n">
        <f aca="false">LN(C138/C139)</f>
        <v>0.0293626468858742</v>
      </c>
    </row>
    <row r="139" customFormat="false" ht="15" hidden="false" customHeight="false" outlineLevel="0" collapsed="false">
      <c r="A139" s="9" t="n">
        <v>37742</v>
      </c>
      <c r="B139" s="0" t="n">
        <v>963.59</v>
      </c>
      <c r="C139" s="0" t="n">
        <v>19.8</v>
      </c>
      <c r="D139" s="8" t="n">
        <f aca="false">LN(B139/B140)</f>
        <v>0.0496456654892877</v>
      </c>
      <c r="E139" s="8" t="n">
        <f aca="false">LN(C139/C140)</f>
        <v>0.113247880490992</v>
      </c>
    </row>
    <row r="140" customFormat="false" ht="15" hidden="false" customHeight="false" outlineLevel="0" collapsed="false">
      <c r="A140" s="9" t="n">
        <v>37712</v>
      </c>
      <c r="B140" s="0" t="n">
        <v>916.92</v>
      </c>
      <c r="C140" s="0" t="n">
        <v>17.68</v>
      </c>
      <c r="D140" s="8" t="n">
        <f aca="false">LN(B140/B141)</f>
        <v>0.0779273500294767</v>
      </c>
      <c r="E140" s="8" t="n">
        <f aca="false">LN(C140/C141)</f>
        <v>0.190043602887865</v>
      </c>
    </row>
    <row r="141" customFormat="false" ht="15" hidden="false" customHeight="false" outlineLevel="0" collapsed="false">
      <c r="A141" s="9" t="n">
        <v>37683</v>
      </c>
      <c r="B141" s="0" t="n">
        <v>848.18</v>
      </c>
      <c r="C141" s="0" t="n">
        <v>14.62</v>
      </c>
      <c r="D141" s="8" t="n">
        <f aca="false">LN(B141/B142)</f>
        <v>0.00832287425282966</v>
      </c>
      <c r="E141" s="8" t="n">
        <f aca="false">LN(C141/C142)</f>
        <v>0.0737923321910823</v>
      </c>
    </row>
    <row r="142" customFormat="false" ht="15" hidden="false" customHeight="false" outlineLevel="0" collapsed="false">
      <c r="A142" s="9" t="n">
        <v>37655</v>
      </c>
      <c r="B142" s="0" t="n">
        <v>841.15</v>
      </c>
      <c r="C142" s="0" t="n">
        <v>13.58</v>
      </c>
      <c r="D142" s="8" t="n">
        <f aca="false">LN(B142/B143)</f>
        <v>-0.0171498442588398</v>
      </c>
      <c r="E142" s="8" t="n">
        <f aca="false">LN(C142/C143)</f>
        <v>-0.213375825289974</v>
      </c>
    </row>
    <row r="143" customFormat="false" ht="15" hidden="false" customHeight="false" outlineLevel="0" collapsed="false">
      <c r="A143" s="9" t="n">
        <v>37623</v>
      </c>
      <c r="B143" s="0" t="n">
        <v>855.7</v>
      </c>
      <c r="C143" s="0" t="n">
        <v>16.81</v>
      </c>
      <c r="D143" s="8" t="n">
        <f aca="false">LN(B143/B144)</f>
        <v>-0.027797493671423</v>
      </c>
      <c r="E143" s="8" t="n">
        <f aca="false">LN(C143/C144)</f>
        <v>-0.137612879497113</v>
      </c>
    </row>
    <row r="144" customFormat="false" ht="15" hidden="false" customHeight="false" outlineLevel="0" collapsed="false">
      <c r="A144" s="9" t="n">
        <v>37592</v>
      </c>
      <c r="B144" s="0" t="n">
        <v>879.82</v>
      </c>
      <c r="C144" s="0" t="n">
        <v>19.29</v>
      </c>
      <c r="D144" s="8" t="n">
        <f aca="false">LN(B144/B145)</f>
        <v>-0.0622292771298754</v>
      </c>
      <c r="E144" s="8" t="n">
        <f aca="false">LN(C144/C145)</f>
        <v>-0.0103146866018317</v>
      </c>
    </row>
    <row r="145" customFormat="false" ht="15" hidden="false" customHeight="false" outlineLevel="0" collapsed="false">
      <c r="A145" s="9" t="n">
        <v>37561</v>
      </c>
      <c r="B145" s="0" t="n">
        <v>936.31</v>
      </c>
      <c r="C145" s="0" t="n">
        <v>19.49</v>
      </c>
      <c r="D145" s="8" t="n">
        <f aca="false">LN(B145/B146)</f>
        <v>0.0555005846761122</v>
      </c>
      <c r="E145" s="8" t="n">
        <f aca="false">LN(C145/C146)</f>
        <v>-0.022324620705234</v>
      </c>
    </row>
    <row r="146" customFormat="false" ht="15" hidden="false" customHeight="false" outlineLevel="0" collapsed="false">
      <c r="A146" s="9" t="n">
        <v>37530</v>
      </c>
      <c r="B146" s="0" t="n">
        <v>885.76</v>
      </c>
      <c r="C146" s="0" t="n">
        <v>19.93</v>
      </c>
      <c r="D146" s="8" t="n">
        <f aca="false">LN(B146/B147)</f>
        <v>0.0829144210287572</v>
      </c>
      <c r="E146" s="8" t="n">
        <f aca="false">LN(C146/C147)</f>
        <v>0.046735077107459</v>
      </c>
    </row>
    <row r="147" customFormat="false" ht="15" hidden="false" customHeight="false" outlineLevel="0" collapsed="false">
      <c r="A147" s="9" t="n">
        <v>37502</v>
      </c>
      <c r="B147" s="0" t="n">
        <v>815.28</v>
      </c>
      <c r="C147" s="0" t="n">
        <v>19.02</v>
      </c>
      <c r="D147" s="8" t="n">
        <f aca="false">LN(B147/B148)</f>
        <v>-0.116561168447867</v>
      </c>
      <c r="E147" s="8" t="n">
        <f aca="false">LN(C147/C148)</f>
        <v>-0.316444257211403</v>
      </c>
    </row>
    <row r="148" customFormat="false" ht="15" hidden="false" customHeight="false" outlineLevel="0" collapsed="false">
      <c r="A148" s="9" t="n">
        <v>37469</v>
      </c>
      <c r="B148" s="0" t="n">
        <v>916.07</v>
      </c>
      <c r="C148" s="0" t="n">
        <v>26.1</v>
      </c>
      <c r="D148" s="8" t="n">
        <f aca="false">LN(B148/B149)</f>
        <v>0.00486954439031567</v>
      </c>
      <c r="E148" s="8" t="n">
        <f aca="false">LN(C148/C149)</f>
        <v>0.0616308750458825</v>
      </c>
    </row>
    <row r="149" customFormat="false" ht="15" hidden="false" customHeight="false" outlineLevel="0" collapsed="false">
      <c r="A149" s="9" t="n">
        <v>37438</v>
      </c>
      <c r="B149" s="0" t="n">
        <v>911.62</v>
      </c>
      <c r="C149" s="0" t="n">
        <v>24.54</v>
      </c>
      <c r="D149" s="8" t="n">
        <f aca="false">LN(B149/B150)</f>
        <v>-0.0822998718378991</v>
      </c>
      <c r="E149" s="8" t="n">
        <f aca="false">LN(C149/C150)</f>
        <v>-0.198890939708717</v>
      </c>
    </row>
    <row r="150" customFormat="false" ht="15" hidden="false" customHeight="false" outlineLevel="0" collapsed="false">
      <c r="A150" s="9" t="n">
        <v>37410</v>
      </c>
      <c r="B150" s="0" t="n">
        <v>989.82</v>
      </c>
      <c r="C150" s="0" t="n">
        <v>29.94</v>
      </c>
      <c r="D150" s="8" t="n">
        <f aca="false">LN(B150/B151)</f>
        <v>-0.0752143432759061</v>
      </c>
      <c r="E150" s="8" t="n">
        <f aca="false">LN(C150/C151)</f>
        <v>-0.0289684509004873</v>
      </c>
    </row>
    <row r="151" customFormat="false" ht="15" hidden="false" customHeight="false" outlineLevel="0" collapsed="false">
      <c r="A151" s="9" t="n">
        <v>37377</v>
      </c>
      <c r="B151" s="0" t="n">
        <v>1067.14</v>
      </c>
      <c r="C151" s="0" t="n">
        <v>30.82</v>
      </c>
      <c r="D151" s="8" t="n">
        <f aca="false">LN(B151/B152)</f>
        <v>-0.00912294229712596</v>
      </c>
      <c r="E151" s="8" t="n">
        <f aca="false">LN(C151/C152)</f>
        <v>-0.172703746898753</v>
      </c>
    </row>
    <row r="152" customFormat="false" ht="15" hidden="false" customHeight="false" outlineLevel="0" collapsed="false">
      <c r="A152" s="9" t="n">
        <v>37347</v>
      </c>
      <c r="B152" s="0" t="n">
        <v>1076.92</v>
      </c>
      <c r="C152" s="0" t="n">
        <v>36.63</v>
      </c>
      <c r="D152" s="8" t="n">
        <f aca="false">LN(B152/B153)</f>
        <v>-0.0633846827844135</v>
      </c>
      <c r="E152" s="8" t="n">
        <f aca="false">LN(C152/C153)</f>
        <v>0.0140208482419385</v>
      </c>
    </row>
    <row r="153" customFormat="false" ht="15" hidden="false" customHeight="false" outlineLevel="0" collapsed="false">
      <c r="A153" s="9" t="n">
        <v>37316</v>
      </c>
      <c r="B153" s="0" t="n">
        <v>1147.39</v>
      </c>
      <c r="C153" s="0" t="n">
        <v>36.12</v>
      </c>
      <c r="D153" s="8" t="n">
        <f aca="false">LN(B153/B154)</f>
        <v>0.0360800762527584</v>
      </c>
      <c r="E153" s="8" t="n">
        <f aca="false">LN(C153/C154)</f>
        <v>0.0684590794752258</v>
      </c>
    </row>
    <row r="154" customFormat="false" ht="15" hidden="false" customHeight="false" outlineLevel="0" collapsed="false">
      <c r="A154" s="9" t="n">
        <v>37288</v>
      </c>
      <c r="B154" s="0" t="n">
        <v>1106.73</v>
      </c>
      <c r="C154" s="0" t="n">
        <v>33.73</v>
      </c>
      <c r="D154" s="8" t="n">
        <f aca="false">LN(B154/B155)</f>
        <v>-0.0209848866751677</v>
      </c>
      <c r="E154" s="8" t="n">
        <f aca="false">LN(C154/C155)</f>
        <v>0.0200635566806807</v>
      </c>
    </row>
    <row r="155" customFormat="false" ht="15" hidden="false" customHeight="false" outlineLevel="0" collapsed="false">
      <c r="A155" s="9" t="n">
        <v>37258</v>
      </c>
      <c r="B155" s="0" t="n">
        <v>1130.2</v>
      </c>
      <c r="C155" s="0" t="n">
        <v>33.06</v>
      </c>
      <c r="D155" s="8" t="n">
        <f aca="false">LN(B155/B156)</f>
        <v>-0.0156963736669333</v>
      </c>
      <c r="E155" s="8" t="n">
        <f aca="false">LN(C155/C156)</f>
        <v>-0.118522158821226</v>
      </c>
    </row>
    <row r="156" customFormat="false" ht="15" hidden="false" customHeight="false" outlineLevel="0" collapsed="false">
      <c r="A156" s="9" t="n">
        <v>37228</v>
      </c>
      <c r="B156" s="0" t="n">
        <v>1148.08</v>
      </c>
      <c r="C156" s="0" t="n">
        <v>37.22</v>
      </c>
      <c r="D156" s="8" t="n">
        <f aca="false">LN(B156/B157)</f>
        <v>0.00754529203389603</v>
      </c>
      <c r="E156" s="8" t="n">
        <f aca="false">LN(C156/C157)</f>
        <v>0.0825759153275871</v>
      </c>
    </row>
    <row r="157" customFormat="false" ht="15" hidden="false" customHeight="false" outlineLevel="0" collapsed="false">
      <c r="A157" s="9" t="n">
        <v>37196</v>
      </c>
      <c r="B157" s="0" t="n">
        <v>1139.45</v>
      </c>
      <c r="C157" s="0" t="n">
        <v>34.27</v>
      </c>
      <c r="D157" s="8" t="n">
        <f aca="false">LN(B157/B158)</f>
        <v>0.0724843504333732</v>
      </c>
      <c r="E157" s="8" t="n">
        <f aca="false">LN(C157/C158)</f>
        <v>-0.0536831996374581</v>
      </c>
    </row>
    <row r="158" customFormat="false" ht="15" hidden="false" customHeight="false" outlineLevel="0" collapsed="false">
      <c r="A158" s="9" t="n">
        <v>37165</v>
      </c>
      <c r="B158" s="0" t="n">
        <v>1059.78</v>
      </c>
      <c r="C158" s="0" t="n">
        <v>36.16</v>
      </c>
      <c r="D158" s="8" t="n">
        <f aca="false">LN(B158/B159)</f>
        <v>0.0179371883291154</v>
      </c>
      <c r="E158" s="8" t="n">
        <f aca="false">LN(C158/C159)</f>
        <v>0.014484932921367</v>
      </c>
    </row>
    <row r="159" customFormat="false" ht="15" hidden="false" customHeight="false" outlineLevel="0" collapsed="false">
      <c r="A159" s="9" t="n">
        <v>37138</v>
      </c>
      <c r="B159" s="0" t="n">
        <v>1040.94</v>
      </c>
      <c r="C159" s="0" t="n">
        <v>35.64</v>
      </c>
      <c r="D159" s="8" t="n">
        <f aca="false">LN(B159/B160)</f>
        <v>-0.0852566152469899</v>
      </c>
      <c r="E159" s="8" t="n">
        <f aca="false">LN(C159/C160)</f>
        <v>-0.037719543795456</v>
      </c>
    </row>
    <row r="160" customFormat="false" ht="15" hidden="false" customHeight="false" outlineLevel="0" collapsed="false">
      <c r="A160" s="9" t="n">
        <v>37104</v>
      </c>
      <c r="B160" s="0" t="n">
        <v>1133.58</v>
      </c>
      <c r="C160" s="0" t="n">
        <v>37.01</v>
      </c>
      <c r="D160" s="8" t="n">
        <f aca="false">LN(B160/B161)</f>
        <v>-0.066255605887467</v>
      </c>
      <c r="E160" s="8" t="n">
        <f aca="false">LN(C160/C161)</f>
        <v>0.0251723277433673</v>
      </c>
    </row>
    <row r="161" customFormat="false" ht="15" hidden="false" customHeight="false" outlineLevel="0" collapsed="false">
      <c r="A161" s="9" t="n">
        <v>37074</v>
      </c>
      <c r="B161" s="0" t="n">
        <v>1211.23</v>
      </c>
      <c r="C161" s="0" t="n">
        <v>36.09</v>
      </c>
      <c r="D161" s="8" t="n">
        <f aca="false">LN(B161/B162)</f>
        <v>-0.0107982212059002</v>
      </c>
      <c r="E161" s="8" t="n">
        <f aca="false">LN(C161/C162)</f>
        <v>-0.0101999505958197</v>
      </c>
    </row>
    <row r="162" customFormat="false" ht="15" hidden="false" customHeight="false" outlineLevel="0" collapsed="false">
      <c r="A162" s="9" t="n">
        <v>37043</v>
      </c>
      <c r="B162" s="0" t="n">
        <v>1224.38</v>
      </c>
      <c r="C162" s="0" t="n">
        <v>36.46</v>
      </c>
      <c r="D162" s="8" t="n">
        <f aca="false">LN(B162/B163)</f>
        <v>-0.025354152249424</v>
      </c>
      <c r="E162" s="8" t="n">
        <f aca="false">LN(C162/C163)</f>
        <v>-0.158685480405416</v>
      </c>
    </row>
    <row r="163" customFormat="false" ht="15" hidden="false" customHeight="false" outlineLevel="0" collapsed="false">
      <c r="A163" s="9" t="n">
        <v>37012</v>
      </c>
      <c r="B163" s="0" t="n">
        <v>1255.82</v>
      </c>
      <c r="C163" s="0" t="n">
        <v>42.73</v>
      </c>
      <c r="D163" s="8" t="n">
        <f aca="false">LN(B163/B164)</f>
        <v>0.00507728769860842</v>
      </c>
      <c r="E163" s="8" t="n">
        <f aca="false">LN(C163/C164)</f>
        <v>-0.016249196890797</v>
      </c>
    </row>
    <row r="164" customFormat="false" ht="15" hidden="false" customHeight="false" outlineLevel="0" collapsed="false">
      <c r="A164" s="9" t="n">
        <v>36983</v>
      </c>
      <c r="B164" s="0" t="n">
        <v>1249.46</v>
      </c>
      <c r="C164" s="0" t="n">
        <v>43.43</v>
      </c>
      <c r="D164" s="8" t="n">
        <f aca="false">LN(B164/B165)</f>
        <v>0.0740070105559805</v>
      </c>
      <c r="E164" s="8" t="n">
        <f aca="false">LN(C164/C165)</f>
        <v>0.0897992588535858</v>
      </c>
    </row>
    <row r="165" customFormat="false" ht="15" hidden="false" customHeight="false" outlineLevel="0" collapsed="false">
      <c r="A165" s="9" t="n">
        <v>36951</v>
      </c>
      <c r="B165" s="0" t="n">
        <v>1160.33</v>
      </c>
      <c r="C165" s="0" t="n">
        <v>39.7</v>
      </c>
      <c r="D165" s="8" t="n">
        <f aca="false">LN(B165/B166)</f>
        <v>-0.0663585439301313</v>
      </c>
      <c r="E165" s="8" t="n">
        <f aca="false">LN(C165/C166)</f>
        <v>0.047720207809687</v>
      </c>
    </row>
    <row r="166" customFormat="false" ht="15" hidden="false" customHeight="false" outlineLevel="0" collapsed="false">
      <c r="A166" s="9" t="n">
        <v>36923</v>
      </c>
      <c r="B166" s="0" t="n">
        <v>1239.94</v>
      </c>
      <c r="C166" s="0" t="n">
        <v>37.85</v>
      </c>
      <c r="D166" s="8" t="n">
        <f aca="false">LN(B166/B167)</f>
        <v>-0.0968310904165412</v>
      </c>
      <c r="E166" s="8" t="n">
        <f aca="false">LN(C166/C167)</f>
        <v>0.114946902765636</v>
      </c>
    </row>
    <row r="167" customFormat="false" ht="15" hidden="false" customHeight="false" outlineLevel="0" collapsed="false">
      <c r="A167" s="9" t="n">
        <v>36893</v>
      </c>
      <c r="B167" s="0" t="n">
        <v>1366.01</v>
      </c>
      <c r="C167" s="0" t="n">
        <v>33.74</v>
      </c>
      <c r="D167" s="8" t="n">
        <f aca="false">LN(B167/B168)</f>
        <v>0.0340502464501418</v>
      </c>
      <c r="E167" s="8" t="n">
        <f aca="false">LN(C167/C168)</f>
        <v>-0.153303509325896</v>
      </c>
    </row>
    <row r="168" customFormat="false" ht="15" hidden="false" customHeight="false" outlineLevel="0" collapsed="false">
      <c r="A168" s="9" t="n">
        <v>36861</v>
      </c>
      <c r="B168" s="0" t="n">
        <v>1320.28</v>
      </c>
      <c r="C168" s="0" t="n">
        <v>39.33</v>
      </c>
      <c r="D168" s="8" t="n">
        <f aca="false">LN(B168/B169)</f>
        <v>0.00404519322272321</v>
      </c>
      <c r="E168" s="8" t="n">
        <f aca="false">LN(C168/C169)</f>
        <v>-0.0534648479010584</v>
      </c>
    </row>
    <row r="169" customFormat="false" ht="15" hidden="false" customHeight="false" outlineLevel="0" collapsed="false">
      <c r="A169" s="9" t="n">
        <v>36831</v>
      </c>
      <c r="B169" s="0" t="n">
        <v>1314.95</v>
      </c>
      <c r="C169" s="0" t="n">
        <v>41.49</v>
      </c>
      <c r="D169" s="8" t="n">
        <f aca="false">LN(B169/B170)</f>
        <v>-0.0834561337105873</v>
      </c>
      <c r="E169" s="8" t="n">
        <f aca="false">LN(C169/C170)</f>
        <v>0.0461183930743718</v>
      </c>
    </row>
    <row r="170" customFormat="false" ht="15" hidden="false" customHeight="false" outlineLevel="0" collapsed="false">
      <c r="A170" s="9" t="n">
        <v>36801</v>
      </c>
      <c r="B170" s="0" t="n">
        <v>1429.4</v>
      </c>
      <c r="C170" s="0" t="n">
        <v>39.62</v>
      </c>
      <c r="D170" s="8" t="n">
        <f aca="false">LN(B170/B171)</f>
        <v>-0.00496178497366294</v>
      </c>
      <c r="E170" s="8" t="n">
        <f aca="false">LN(C170/C171)</f>
        <v>0.00785510183663585</v>
      </c>
    </row>
    <row r="171" customFormat="false" ht="15" hidden="false" customHeight="false" outlineLevel="0" collapsed="false">
      <c r="A171" s="9" t="n">
        <v>36770</v>
      </c>
      <c r="B171" s="0" t="n">
        <v>1436.51</v>
      </c>
      <c r="C171" s="0" t="n">
        <v>39.31</v>
      </c>
      <c r="D171" s="8" t="n">
        <f aca="false">LN(B171/B172)</f>
        <v>-0.0549662922847485</v>
      </c>
      <c r="E171" s="8" t="n">
        <f aca="false">LN(C171/C172)</f>
        <v>0.13662517295894</v>
      </c>
    </row>
    <row r="172" customFormat="false" ht="15" hidden="false" customHeight="false" outlineLevel="0" collapsed="false">
      <c r="A172" s="9" t="n">
        <v>36739</v>
      </c>
      <c r="B172" s="0" t="n">
        <v>1517.68</v>
      </c>
      <c r="C172" s="0" t="n">
        <v>34.29</v>
      </c>
      <c r="D172" s="8" t="n">
        <f aca="false">LN(B172/B173)</f>
        <v>0.0589281575882118</v>
      </c>
      <c r="E172" s="8" t="n">
        <f aca="false">LN(C172/C173)</f>
        <v>0.200865134506124</v>
      </c>
    </row>
    <row r="173" customFormat="false" ht="15" hidden="false" customHeight="false" outlineLevel="0" collapsed="false">
      <c r="A173" s="9" t="n">
        <v>36710</v>
      </c>
      <c r="B173" s="0" t="n">
        <v>1430.83</v>
      </c>
      <c r="C173" s="0" t="n">
        <v>28.05</v>
      </c>
      <c r="D173" s="8" t="n">
        <f aca="false">LN(B173/B174)</f>
        <v>-0.0164762532643622</v>
      </c>
      <c r="E173" s="8" t="n">
        <f aca="false">LN(C173/C174)</f>
        <v>0.0902250915927257</v>
      </c>
    </row>
    <row r="174" customFormat="false" ht="15" hidden="false" customHeight="false" outlineLevel="0" collapsed="false">
      <c r="A174" s="9" t="n">
        <v>36678</v>
      </c>
      <c r="B174" s="0" t="n">
        <v>1454.6</v>
      </c>
      <c r="C174" s="0" t="n">
        <v>25.63</v>
      </c>
      <c r="D174" s="8" t="n">
        <f aca="false">LN(B174/B175)</f>
        <v>0.0236516311567306</v>
      </c>
      <c r="E174" s="8" t="n">
        <f aca="false">LN(C174/C175)</f>
        <v>-0.0330037629079985</v>
      </c>
    </row>
    <row r="175" customFormat="false" ht="15" hidden="false" customHeight="false" outlineLevel="0" collapsed="false">
      <c r="A175" s="9" t="n">
        <v>36647</v>
      </c>
      <c r="B175" s="0" t="n">
        <v>1420.6</v>
      </c>
      <c r="C175" s="0" t="n">
        <v>26.49</v>
      </c>
      <c r="D175" s="8" t="n">
        <f aca="false">LN(B175/B176)</f>
        <v>-0.0221586982299636</v>
      </c>
      <c r="E175" s="8" t="n">
        <f aca="false">LN(C175/C176)</f>
        <v>0.0225243345784863</v>
      </c>
    </row>
    <row r="176" customFormat="false" ht="15" hidden="false" customHeight="false" outlineLevel="0" collapsed="false">
      <c r="A176" s="9" t="n">
        <v>36619</v>
      </c>
      <c r="B176" s="0" t="n">
        <v>1452.43</v>
      </c>
      <c r="C176" s="0" t="n">
        <v>25.9</v>
      </c>
      <c r="D176" s="8" t="n">
        <f aca="false">LN(B176/B177)</f>
        <v>-0.0312799772580779</v>
      </c>
      <c r="E176" s="8" t="n">
        <f aca="false">LN(C176/C177)</f>
        <v>0.0908798537675501</v>
      </c>
    </row>
    <row r="177" customFormat="false" ht="15" hidden="false" customHeight="false" outlineLevel="0" collapsed="false">
      <c r="A177" s="9" t="n">
        <v>36586</v>
      </c>
      <c r="B177" s="0" t="n">
        <v>1498.58</v>
      </c>
      <c r="C177" s="0" t="n">
        <v>23.65</v>
      </c>
      <c r="D177" s="8" t="n">
        <f aca="false">LN(B177/B178)</f>
        <v>0.0923238121222236</v>
      </c>
      <c r="E177" s="8" t="n">
        <f aca="false">LN(C177/C178)</f>
        <v>0.0791621933963428</v>
      </c>
    </row>
    <row r="178" customFormat="false" ht="15" hidden="false" customHeight="false" outlineLevel="0" collapsed="false">
      <c r="A178" s="9" t="n">
        <v>36557</v>
      </c>
      <c r="B178" s="0" t="n">
        <v>1366.42</v>
      </c>
      <c r="C178" s="0" t="n">
        <v>21.85</v>
      </c>
      <c r="D178" s="8" t="n">
        <f aca="false">LN(B178/B179)</f>
        <v>-0.0203130626104484</v>
      </c>
      <c r="E178" s="8" t="n">
        <f aca="false">LN(C178/C179)</f>
        <v>-0.164233705568146</v>
      </c>
    </row>
    <row r="179" customFormat="false" ht="15" hidden="false" customHeight="false" outlineLevel="0" collapsed="false">
      <c r="A179" s="9" t="n">
        <v>36528</v>
      </c>
      <c r="B179" s="0" t="n">
        <v>1394.46</v>
      </c>
      <c r="C179" s="0" t="n">
        <v>25.75</v>
      </c>
      <c r="D179" s="8" t="e">
        <f aca="false">LN(B179/B180)</f>
        <v>#DIV/0!</v>
      </c>
      <c r="E179" s="8" t="e">
        <f aca="false">LN(C179/C180)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9"/>
  <sheetViews>
    <sheetView showFormulas="false" showGridLines="true" showRowColHeaders="true" showZeros="true" rightToLeft="false" tabSelected="false" showOutlineSymbols="true" defaultGridColor="true" view="normal" topLeftCell="A3" colorId="64" zoomScale="60" zoomScaleNormal="60" zoomScalePageLayoutView="100" workbookViewId="0">
      <selection pane="topLeft" activeCell="H35" activeCellId="0" sqref="H35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5.33"/>
    <col collapsed="false" customWidth="true" hidden="false" outlineLevel="0" max="3" min="3" style="0" width="22.34"/>
    <col collapsed="false" customWidth="true" hidden="false" outlineLevel="0" max="4" min="4" style="0" width="16.5"/>
    <col collapsed="false" customWidth="true" hidden="false" outlineLevel="0" max="5" min="5" style="0" width="29.33"/>
    <col collapsed="false" customWidth="true" hidden="false" outlineLevel="0" max="6" min="6" style="0" width="4.66"/>
    <col collapsed="false" customWidth="true" hidden="false" outlineLevel="0" max="7" min="7" style="0" width="28.84"/>
    <col collapsed="false" customWidth="true" hidden="false" outlineLevel="0" max="8" min="8" style="0" width="24.17"/>
    <col collapsed="false" customWidth="true" hidden="false" outlineLevel="0" max="9" min="9" style="0" width="11.83"/>
    <col collapsed="false" customWidth="true" hidden="false" outlineLevel="0" max="10" min="10" style="0" width="10.49"/>
    <col collapsed="false" customWidth="true" hidden="false" outlineLevel="0" max="11" min="11" style="0" width="26.83"/>
    <col collapsed="false" customWidth="true" hidden="false" outlineLevel="0" max="12" min="12" style="0" width="15.16"/>
    <col collapsed="false" customWidth="true" hidden="false" outlineLevel="0" max="1025" min="13" style="0" width="10.49"/>
  </cols>
  <sheetData>
    <row r="1" customFormat="false" ht="15" hidden="false" customHeight="false" outlineLevel="0" collapsed="false">
      <c r="B1" s="0" t="s">
        <v>27</v>
      </c>
      <c r="D1" s="0" t="s">
        <v>1</v>
      </c>
      <c r="G1" s="1" t="s">
        <v>2</v>
      </c>
      <c r="H1" s="1"/>
      <c r="I1" s="2"/>
      <c r="J1" s="1"/>
      <c r="K1" s="3"/>
      <c r="L1" s="1"/>
      <c r="M1" s="1"/>
      <c r="N1" s="1"/>
    </row>
    <row r="2" customFormat="false" ht="15" hidden="false" customHeight="false" outlineLevel="0" collapsed="false">
      <c r="G2" s="0" t="s">
        <v>4</v>
      </c>
      <c r="H2" s="1"/>
      <c r="I2" s="1"/>
      <c r="J2" s="1"/>
      <c r="K2" s="4"/>
      <c r="L2" s="1"/>
      <c r="M2" s="1"/>
      <c r="N2" s="1"/>
    </row>
    <row r="3" customFormat="false" ht="15" hidden="false" customHeight="false" outlineLevel="0" collapsed="false">
      <c r="A3" s="0" t="s">
        <v>5</v>
      </c>
      <c r="B3" s="5" t="s">
        <v>6</v>
      </c>
      <c r="C3" s="5" t="s">
        <v>7</v>
      </c>
      <c r="D3" s="5" t="s">
        <v>8</v>
      </c>
      <c r="E3" s="5" t="s">
        <v>9</v>
      </c>
      <c r="G3" s="6" t="s">
        <v>10</v>
      </c>
      <c r="H3" s="6"/>
      <c r="I3" s="1"/>
      <c r="J3" s="1"/>
      <c r="K3" s="1"/>
      <c r="L3" s="1"/>
      <c r="M3" s="1"/>
      <c r="N3" s="1"/>
    </row>
    <row r="4" customFormat="false" ht="15" hidden="false" customHeight="false" outlineLevel="0" collapsed="false">
      <c r="A4" s="7" t="n">
        <v>41852</v>
      </c>
      <c r="B4" s="0" t="n">
        <v>1925.15</v>
      </c>
      <c r="C4" s="0" t="n">
        <v>72.94</v>
      </c>
      <c r="D4" s="20" t="n">
        <f aca="false">LN(B4/B5)</f>
        <v>-0.0028632061512499</v>
      </c>
      <c r="E4" s="20" t="n">
        <f aca="false">LN(C4/C5)</f>
        <v>0.0111671388649529</v>
      </c>
      <c r="G4" s="5" t="s">
        <v>8</v>
      </c>
      <c r="H4" s="5" t="s">
        <v>9</v>
      </c>
      <c r="I4" s="1"/>
      <c r="J4" s="1"/>
      <c r="K4" s="1"/>
      <c r="L4" s="1"/>
      <c r="M4" s="1"/>
      <c r="N4" s="1"/>
    </row>
    <row r="5" customFormat="false" ht="15" hidden="false" customHeight="false" outlineLevel="0" collapsed="false">
      <c r="A5" s="9" t="n">
        <v>41821</v>
      </c>
      <c r="B5" s="0" t="n">
        <v>1930.67</v>
      </c>
      <c r="C5" s="0" t="n">
        <v>72.13</v>
      </c>
      <c r="D5" s="20" t="n">
        <f aca="false">LN(B5/B6)</f>
        <v>-0.0151947203634358</v>
      </c>
      <c r="E5" s="20" t="n">
        <f aca="false">LN(C5/C6)</f>
        <v>-0.0281593236858533</v>
      </c>
      <c r="G5" s="1" t="s">
        <v>11</v>
      </c>
      <c r="H5" s="1"/>
      <c r="I5" s="1"/>
      <c r="J5" s="1"/>
      <c r="K5" s="1"/>
      <c r="L5" s="1"/>
      <c r="M5" s="1"/>
      <c r="N5" s="1"/>
    </row>
    <row r="6" customFormat="false" ht="15" hidden="false" customHeight="false" outlineLevel="0" collapsed="false">
      <c r="A6" s="9" t="n">
        <v>41792</v>
      </c>
      <c r="B6" s="0" t="n">
        <v>1960.23</v>
      </c>
      <c r="C6" s="0" t="n">
        <v>74.19</v>
      </c>
      <c r="D6" s="20" t="n">
        <f aca="false">LN(B6/B7)</f>
        <v>0.0188789787547864</v>
      </c>
      <c r="E6" s="20" t="n">
        <f aca="false">LN(C6/C7)</f>
        <v>0.0428233669149839</v>
      </c>
      <c r="G6" s="21" t="n">
        <f aca="false">AVERAGE(D4:D178)</f>
        <v>0.00184283796128036</v>
      </c>
      <c r="H6" s="21" t="n">
        <f aca="false">AVERAGE(E4:E178)</f>
        <v>0.00594972890440452</v>
      </c>
      <c r="I6" s="1"/>
      <c r="J6" s="1"/>
      <c r="K6" s="8"/>
      <c r="L6" s="8"/>
      <c r="M6" s="1"/>
      <c r="N6" s="1"/>
    </row>
    <row r="7" customFormat="false" ht="15" hidden="false" customHeight="false" outlineLevel="0" collapsed="false">
      <c r="A7" s="7" t="n">
        <v>41760</v>
      </c>
      <c r="B7" s="0" t="n">
        <v>1923.57</v>
      </c>
      <c r="C7" s="0" t="n">
        <v>71.08</v>
      </c>
      <c r="D7" s="20" t="n">
        <f aca="false">LN(B7/B8)</f>
        <v>0.0208121980179347</v>
      </c>
      <c r="E7" s="20" t="n">
        <f aca="false">LN(C7/C8)</f>
        <v>-0.0359253886606009</v>
      </c>
      <c r="G7" s="8" t="s">
        <v>12</v>
      </c>
      <c r="H7" s="8"/>
      <c r="I7" s="1"/>
      <c r="J7" s="1"/>
      <c r="K7" s="1"/>
      <c r="L7" s="1"/>
      <c r="M7" s="1"/>
      <c r="N7" s="1"/>
    </row>
    <row r="8" customFormat="false" ht="15" hidden="false" customHeight="false" outlineLevel="0" collapsed="false">
      <c r="A8" s="9" t="n">
        <v>41730</v>
      </c>
      <c r="B8" s="0" t="n">
        <v>1883.95</v>
      </c>
      <c r="C8" s="0" t="n">
        <v>73.68</v>
      </c>
      <c r="D8" s="20" t="n">
        <f aca="false">LN(B8/B9)</f>
        <v>0.00618165102847213</v>
      </c>
      <c r="E8" s="20" t="n">
        <f aca="false">LN(C8/C9)</f>
        <v>0.0448281536023622</v>
      </c>
      <c r="G8" s="21" t="n">
        <f aca="false">G6*12</f>
        <v>0.0221140555353643</v>
      </c>
      <c r="H8" s="21" t="n">
        <f aca="false">H6*12</f>
        <v>0.0713967468528542</v>
      </c>
      <c r="I8" s="1"/>
      <c r="J8" s="1"/>
      <c r="K8" s="1"/>
      <c r="L8" s="1"/>
      <c r="M8" s="1"/>
      <c r="N8" s="1"/>
    </row>
    <row r="9" customFormat="false" ht="15" hidden="false" customHeight="false" outlineLevel="0" collapsed="false">
      <c r="A9" s="9" t="n">
        <v>41701</v>
      </c>
      <c r="B9" s="0" t="n">
        <v>1872.34</v>
      </c>
      <c r="C9" s="0" t="n">
        <v>70.45</v>
      </c>
      <c r="D9" s="20" t="n">
        <f aca="false">LN(B9/B10)</f>
        <v>0.00690824042256332</v>
      </c>
      <c r="E9" s="20" t="n">
        <f aca="false">LN(C9/C10)</f>
        <v>0.00483780112581309</v>
      </c>
      <c r="G9" s="8" t="s">
        <v>13</v>
      </c>
      <c r="H9" s="8"/>
      <c r="I9" s="1"/>
      <c r="J9" s="1"/>
      <c r="K9" s="8"/>
      <c r="L9" s="8"/>
      <c r="M9" s="1"/>
      <c r="N9" s="1"/>
    </row>
    <row r="10" customFormat="false" ht="15" hidden="false" customHeight="false" outlineLevel="0" collapsed="false">
      <c r="A10" s="9" t="n">
        <v>41673</v>
      </c>
      <c r="B10" s="0" t="n">
        <v>1859.45</v>
      </c>
      <c r="C10" s="0" t="n">
        <v>70.11</v>
      </c>
      <c r="D10" s="20" t="n">
        <f aca="false">LN(B10/B11)</f>
        <v>0.0422133821575488</v>
      </c>
      <c r="E10" s="20" t="n">
        <f aca="false">LN(C10/C11)</f>
        <v>0.0146554347181728</v>
      </c>
      <c r="G10" s="21" t="n">
        <f aca="false">_xlfn.STDEV.P(D4:D178)</f>
        <v>0.0447471576695059</v>
      </c>
      <c r="H10" s="21" t="n">
        <f aca="false">_xlfn.STDEV.P(E4:E178)</f>
        <v>0.0652380995731244</v>
      </c>
      <c r="I10" s="1"/>
      <c r="J10" s="1"/>
      <c r="K10" s="1"/>
      <c r="L10" s="1"/>
      <c r="M10" s="1"/>
      <c r="N10" s="1"/>
    </row>
    <row r="11" customFormat="false" ht="15" hidden="false" customHeight="false" outlineLevel="0" collapsed="false">
      <c r="A11" s="9" t="n">
        <v>41641</v>
      </c>
      <c r="B11" s="0" t="n">
        <v>1782.59</v>
      </c>
      <c r="C11" s="0" t="n">
        <v>69.09</v>
      </c>
      <c r="D11" s="20" t="n">
        <f aca="false">LN(B11/B12)</f>
        <v>-0.0362313965269468</v>
      </c>
      <c r="E11" s="20" t="n">
        <f aca="false">LN(C11/C12)</f>
        <v>0.0231342674469245</v>
      </c>
      <c r="G11" s="1" t="s">
        <v>14</v>
      </c>
      <c r="H11" s="1"/>
      <c r="I11" s="1"/>
      <c r="J11" s="1"/>
      <c r="K11" s="1"/>
      <c r="L11" s="1"/>
      <c r="M11" s="1"/>
      <c r="N11" s="1"/>
    </row>
    <row r="12" customFormat="false" ht="15" hidden="false" customHeight="false" outlineLevel="0" collapsed="false">
      <c r="A12" s="9" t="n">
        <v>41610</v>
      </c>
      <c r="B12" s="0" t="n">
        <v>1848.36</v>
      </c>
      <c r="C12" s="0" t="n">
        <v>67.51</v>
      </c>
      <c r="D12" s="20" t="n">
        <f aca="false">LN(B12/B13)</f>
        <v>0.0232895148545032</v>
      </c>
      <c r="E12" s="20" t="n">
        <f aca="false">LN(C12/C13)</f>
        <v>-0.0136817139702135</v>
      </c>
      <c r="G12" s="21" t="n">
        <f aca="false">G10*SQRT(12)</f>
        <v>0.155008701155759</v>
      </c>
      <c r="H12" s="21" t="n">
        <f aca="false">H10*SQRT(12)</f>
        <v>0.225991406099778</v>
      </c>
      <c r="I12" s="1"/>
      <c r="J12" s="1"/>
      <c r="K12" s="11"/>
      <c r="L12" s="1"/>
      <c r="M12" s="1"/>
      <c r="N12" s="1"/>
    </row>
    <row r="13" customFormat="false" ht="15" hidden="false" customHeight="false" outlineLevel="0" collapsed="false">
      <c r="A13" s="9" t="n">
        <v>41579</v>
      </c>
      <c r="B13" s="0" t="n">
        <v>1805.81</v>
      </c>
      <c r="C13" s="0" t="n">
        <v>68.44</v>
      </c>
      <c r="D13" s="20" t="n">
        <f aca="false">LN(B13/B14)</f>
        <v>0.027663279564206</v>
      </c>
      <c r="E13" s="20" t="n">
        <f aca="false">LN(C13/C14)</f>
        <v>-0.0140735003274996</v>
      </c>
      <c r="G13" s="8" t="s">
        <v>15</v>
      </c>
      <c r="H13" s="8"/>
      <c r="I13" s="1"/>
      <c r="J13" s="1"/>
      <c r="K13" s="11"/>
      <c r="L13" s="1"/>
      <c r="M13" s="1"/>
      <c r="N13" s="1"/>
    </row>
    <row r="14" customFormat="false" ht="15" hidden="false" customHeight="false" outlineLevel="0" collapsed="false">
      <c r="A14" s="9" t="n">
        <v>41548</v>
      </c>
      <c r="B14" s="0" t="n">
        <v>1756.54</v>
      </c>
      <c r="C14" s="0" t="n">
        <v>69.41</v>
      </c>
      <c r="D14" s="20" t="n">
        <f aca="false">LN(B14/B15)</f>
        <v>0.0436299779120825</v>
      </c>
      <c r="E14" s="20" t="n">
        <f aca="false">LN(C14/C15)</f>
        <v>0.07150698895514</v>
      </c>
      <c r="G14" s="21" t="n">
        <f aca="false">MIN(D4:D178)</f>
        <v>-0.185636486445988</v>
      </c>
      <c r="H14" s="21" t="n">
        <f aca="false">MIN(E4:E178)</f>
        <v>-0.316444257211404</v>
      </c>
      <c r="I14" s="1"/>
      <c r="J14" s="1"/>
      <c r="K14" s="11"/>
      <c r="L14" s="1"/>
      <c r="M14" s="1"/>
      <c r="N14" s="1"/>
    </row>
    <row r="15" customFormat="false" ht="15" hidden="false" customHeight="false" outlineLevel="0" collapsed="false">
      <c r="A15" s="9" t="n">
        <v>41520</v>
      </c>
      <c r="B15" s="0" t="n">
        <v>1681.55</v>
      </c>
      <c r="C15" s="0" t="n">
        <v>64.62</v>
      </c>
      <c r="D15" s="20" t="n">
        <f aca="false">LN(B15/B16)</f>
        <v>0.0293155443880025</v>
      </c>
      <c r="E15" s="20" t="n">
        <f aca="false">LN(C15/C16)</f>
        <v>0.0177990647381439</v>
      </c>
      <c r="G15" s="1" t="s">
        <v>16</v>
      </c>
      <c r="H15" s="1"/>
      <c r="I15" s="1"/>
      <c r="J15" s="1"/>
      <c r="K15" s="11"/>
      <c r="L15" s="1"/>
      <c r="M15" s="1"/>
      <c r="N15" s="1"/>
    </row>
    <row r="16" customFormat="false" ht="15" hidden="false" customHeight="false" outlineLevel="0" collapsed="false">
      <c r="A16" s="9" t="n">
        <v>41487</v>
      </c>
      <c r="B16" s="0" t="n">
        <v>1632.97</v>
      </c>
      <c r="C16" s="0" t="n">
        <v>63.48</v>
      </c>
      <c r="D16" s="20" t="n">
        <f aca="false">LN(B16/B17)</f>
        <v>-0.0317982616833188</v>
      </c>
      <c r="E16" s="20" t="n">
        <f aca="false">LN(C16/C17)</f>
        <v>-0.0680472449389445</v>
      </c>
      <c r="G16" s="21" t="n">
        <f aca="false">MAX(D4:D178)</f>
        <v>0.10230659165059</v>
      </c>
      <c r="H16" s="21" t="n">
        <f aca="false">MAX(E4:E178)</f>
        <v>0.200865134506124</v>
      </c>
      <c r="I16" s="1"/>
      <c r="J16" s="1"/>
      <c r="K16" s="1"/>
      <c r="L16" s="1"/>
      <c r="M16" s="1"/>
      <c r="N16" s="1"/>
    </row>
    <row r="17" customFormat="false" ht="15" hidden="false" customHeight="false" outlineLevel="0" collapsed="false">
      <c r="A17" s="9" t="n">
        <v>41456</v>
      </c>
      <c r="B17" s="0" t="n">
        <v>1685.73</v>
      </c>
      <c r="C17" s="0" t="n">
        <v>67.95</v>
      </c>
      <c r="D17" s="20" t="n">
        <f aca="false">LN(B17/B18)</f>
        <v>0.0482777578769737</v>
      </c>
      <c r="E17" s="20" t="n">
        <f aca="false">LN(C17/C18)</f>
        <v>0.0505577298085967</v>
      </c>
      <c r="G17" s="1"/>
      <c r="H17" s="1"/>
      <c r="I17" s="1"/>
      <c r="J17" s="1"/>
      <c r="K17" s="1"/>
      <c r="L17" s="1"/>
      <c r="M17" s="1"/>
      <c r="N17" s="1"/>
    </row>
    <row r="18" customFormat="false" ht="15" hidden="false" customHeight="false" outlineLevel="0" collapsed="false">
      <c r="A18" s="9" t="n">
        <v>41428</v>
      </c>
      <c r="B18" s="0" t="n">
        <v>1606.28</v>
      </c>
      <c r="C18" s="0" t="n">
        <v>64.6</v>
      </c>
      <c r="D18" s="20" t="n">
        <f aca="false">LN(B18/B19)</f>
        <v>-0.0151129529977013</v>
      </c>
      <c r="E18" s="20" t="n">
        <f aca="false">LN(C18/C19)</f>
        <v>0.00855038244581292</v>
      </c>
      <c r="G18" s="12" t="s">
        <v>17</v>
      </c>
      <c r="H18" s="13"/>
      <c r="I18" s="1"/>
      <c r="J18" s="1"/>
      <c r="K18" s="1"/>
      <c r="L18" s="1"/>
      <c r="M18" s="1"/>
      <c r="N18" s="1"/>
    </row>
    <row r="19" customFormat="false" ht="15" hidden="false" customHeight="false" outlineLevel="0" collapsed="false">
      <c r="A19" s="9" t="n">
        <v>41395</v>
      </c>
      <c r="B19" s="0" t="n">
        <v>1630.74</v>
      </c>
      <c r="C19" s="0" t="n">
        <v>64.05</v>
      </c>
      <c r="D19" s="20" t="n">
        <f aca="false">LN(B19/B20)</f>
        <v>0.0205501747515765</v>
      </c>
      <c r="E19" s="20" t="n">
        <f aca="false">LN(C19/C20)</f>
        <v>-0.105828790075187</v>
      </c>
      <c r="G19" s="14" t="s">
        <v>18</v>
      </c>
      <c r="H19" s="22" t="s">
        <v>19</v>
      </c>
      <c r="I19" s="1"/>
      <c r="J19" s="1"/>
      <c r="K19" s="1"/>
      <c r="L19" s="1"/>
      <c r="M19" s="1"/>
      <c r="N19" s="1"/>
    </row>
    <row r="20" customFormat="false" ht="15" hidden="false" customHeight="false" outlineLevel="0" collapsed="false">
      <c r="A20" s="9" t="n">
        <v>41365</v>
      </c>
      <c r="B20" s="0" t="n">
        <v>1597.57</v>
      </c>
      <c r="C20" s="0" t="n">
        <v>71.2</v>
      </c>
      <c r="D20" s="20" t="n">
        <f aca="false">LN(B20/B21)</f>
        <v>0.0179241621169246</v>
      </c>
      <c r="E20" s="20" t="n">
        <f aca="false">LN(C20/C21)</f>
        <v>0.0353070332844162</v>
      </c>
      <c r="G20" s="15" t="s">
        <v>20</v>
      </c>
      <c r="H20" s="1"/>
      <c r="I20" s="1"/>
      <c r="J20" s="1"/>
      <c r="K20" s="1"/>
      <c r="L20" s="1"/>
      <c r="M20" s="1"/>
      <c r="N20" s="1"/>
    </row>
    <row r="21" customFormat="false" ht="15" hidden="false" customHeight="false" outlineLevel="0" collapsed="false">
      <c r="A21" s="9" t="n">
        <v>41334</v>
      </c>
      <c r="B21" s="0" t="n">
        <v>1569.19</v>
      </c>
      <c r="C21" s="0" t="n">
        <v>68.73</v>
      </c>
      <c r="D21" s="20" t="n">
        <f aca="false">LN(B21/B22)</f>
        <v>0.0353553671300835</v>
      </c>
      <c r="E21" s="20" t="n">
        <f aca="false">LN(C21/C22)</f>
        <v>0.0470675108579859</v>
      </c>
      <c r="G21" s="1" t="s">
        <v>21</v>
      </c>
      <c r="H21" s="23" t="n">
        <f aca="false">SLOPE(E4:E178,D4:D178)</f>
        <v>0.486270820668564</v>
      </c>
      <c r="I21" s="1"/>
      <c r="J21" s="1"/>
      <c r="K21" s="1"/>
      <c r="L21" s="1"/>
      <c r="M21" s="1"/>
      <c r="N21" s="1"/>
    </row>
    <row r="22" customFormat="false" ht="15" hidden="false" customHeight="false" outlineLevel="0" collapsed="false">
      <c r="A22" s="9" t="n">
        <v>41306</v>
      </c>
      <c r="B22" s="0" t="n">
        <v>1514.68</v>
      </c>
      <c r="C22" s="0" t="n">
        <v>65.57</v>
      </c>
      <c r="D22" s="20" t="n">
        <f aca="false">LN(B22/B23)</f>
        <v>0.0109998818881559</v>
      </c>
      <c r="E22" s="20" t="n">
        <f aca="false">LN(C22/C23)</f>
        <v>0.0184705882110034</v>
      </c>
      <c r="G22" s="1"/>
      <c r="H22" s="1"/>
      <c r="I22" s="1"/>
      <c r="J22" s="1"/>
      <c r="K22" s="1"/>
      <c r="L22" s="1"/>
      <c r="M22" s="1"/>
      <c r="N22" s="1"/>
    </row>
    <row r="23" customFormat="false" ht="15" hidden="false" customHeight="false" outlineLevel="0" collapsed="false">
      <c r="A23" s="9" t="n">
        <v>41276</v>
      </c>
      <c r="B23" s="0" t="n">
        <v>1498.11</v>
      </c>
      <c r="C23" s="0" t="n">
        <v>64.37</v>
      </c>
      <c r="D23" s="20" t="n">
        <f aca="false">LN(B23/B24)</f>
        <v>0.0491977606925783</v>
      </c>
      <c r="E23" s="20" t="n">
        <f aca="false">LN(C23/C24)</f>
        <v>0.0746458732765608</v>
      </c>
      <c r="G23" s="8" t="s">
        <v>22</v>
      </c>
      <c r="H23" s="24" t="n">
        <f aca="false">INTERCEPT(E4:E178,D4:D178)</f>
        <v>0.00505361057661353</v>
      </c>
      <c r="I23" s="1"/>
      <c r="J23" s="1"/>
      <c r="K23" s="1"/>
      <c r="L23" s="1"/>
      <c r="M23" s="1"/>
      <c r="N23" s="1"/>
    </row>
    <row r="24" customFormat="false" ht="15" hidden="false" customHeight="false" outlineLevel="0" collapsed="false">
      <c r="A24" s="9" t="n">
        <v>41246</v>
      </c>
      <c r="B24" s="0" t="n">
        <v>1426.19</v>
      </c>
      <c r="C24" s="0" t="n">
        <v>59.74</v>
      </c>
      <c r="D24" s="20" t="n">
        <f aca="false">LN(B24/B25)</f>
        <v>0.00704344711145752</v>
      </c>
      <c r="E24" s="20" t="n">
        <f aca="false">LN(C24/C25)</f>
        <v>-0.00033472803659802</v>
      </c>
      <c r="G24" s="8"/>
      <c r="H24" s="1"/>
      <c r="I24" s="1"/>
      <c r="J24" s="1"/>
      <c r="K24" s="1"/>
      <c r="L24" s="1"/>
      <c r="M24" s="1"/>
      <c r="N24" s="1"/>
    </row>
    <row r="25" customFormat="false" ht="15" hidden="false" customHeight="false" outlineLevel="0" collapsed="false">
      <c r="A25" s="9" t="n">
        <v>41214</v>
      </c>
      <c r="B25" s="0" t="n">
        <v>1416.18</v>
      </c>
      <c r="C25" s="0" t="n">
        <v>59.76</v>
      </c>
      <c r="D25" s="20" t="n">
        <f aca="false">LN(B25/B26)</f>
        <v>0.00284265873766034</v>
      </c>
      <c r="E25" s="20" t="n">
        <f aca="false">LN(C25/C26)</f>
        <v>-0.0165951369030103</v>
      </c>
      <c r="G25" s="1" t="s">
        <v>23</v>
      </c>
      <c r="H25" s="23" t="n">
        <f aca="false">CORREL(E4:E178,D4:D178)</f>
        <v>0.333535728736957</v>
      </c>
      <c r="I25" s="1"/>
      <c r="J25" s="1"/>
      <c r="K25" s="1"/>
      <c r="L25" s="1"/>
      <c r="M25" s="1"/>
      <c r="N25" s="1"/>
    </row>
    <row r="26" customFormat="false" ht="15" hidden="false" customHeight="false" outlineLevel="0" collapsed="false">
      <c r="A26" s="9" t="n">
        <v>41183</v>
      </c>
      <c r="B26" s="0" t="n">
        <v>1412.16</v>
      </c>
      <c r="C26" s="0" t="n">
        <v>60.76</v>
      </c>
      <c r="D26" s="20" t="n">
        <f aca="false">LN(B26/B27)</f>
        <v>-0.0199878360584997</v>
      </c>
      <c r="E26" s="20" t="n">
        <f aca="false">LN(C26/C27)</f>
        <v>0.013921338518608</v>
      </c>
      <c r="G26" s="1"/>
      <c r="H26" s="1"/>
      <c r="I26" s="1"/>
      <c r="J26" s="1"/>
      <c r="K26" s="1"/>
      <c r="L26" s="1"/>
      <c r="M26" s="1"/>
      <c r="N26" s="1"/>
    </row>
    <row r="27" customFormat="false" ht="15" hidden="false" customHeight="false" outlineLevel="0" collapsed="false">
      <c r="A27" s="9" t="n">
        <v>41156</v>
      </c>
      <c r="B27" s="0" t="n">
        <v>1440.67</v>
      </c>
      <c r="C27" s="0" t="n">
        <v>59.92</v>
      </c>
      <c r="D27" s="20" t="n">
        <f aca="false">LN(B27/B28)</f>
        <v>0.0239470570502007</v>
      </c>
      <c r="E27" s="20" t="n">
        <f aca="false">LN(C27/C28)</f>
        <v>0.000166903113130529</v>
      </c>
      <c r="G27" s="1" t="s">
        <v>24</v>
      </c>
      <c r="H27" s="25" t="n">
        <f aca="false">RSQ(E4:E178, D4:D178)</f>
        <v>0.111246082344093</v>
      </c>
      <c r="I27" s="1"/>
      <c r="J27" s="1"/>
      <c r="K27" s="1"/>
      <c r="L27" s="1"/>
      <c r="M27" s="1"/>
      <c r="N27" s="1"/>
    </row>
    <row r="28" customFormat="false" ht="15" hidden="false" customHeight="false" outlineLevel="0" collapsed="false">
      <c r="A28" s="9" t="n">
        <v>41122</v>
      </c>
      <c r="B28" s="0" t="n">
        <v>1406.58</v>
      </c>
      <c r="C28" s="0" t="n">
        <v>59.91</v>
      </c>
      <c r="D28" s="20" t="n">
        <f aca="false">LN(B28/B29)</f>
        <v>0.019570602004382</v>
      </c>
      <c r="E28" s="20" t="n">
        <f aca="false">LN(C28/C29)</f>
        <v>-0.0339683162637686</v>
      </c>
      <c r="G28" s="1"/>
      <c r="H28" s="1"/>
      <c r="I28" s="1"/>
      <c r="J28" s="1"/>
      <c r="K28" s="1"/>
      <c r="L28" s="1"/>
      <c r="M28" s="1"/>
      <c r="N28" s="1"/>
    </row>
    <row r="29" customFormat="false" ht="15" hidden="false" customHeight="false" outlineLevel="0" collapsed="false">
      <c r="A29" s="9" t="n">
        <v>41092</v>
      </c>
      <c r="B29" s="0" t="n">
        <v>1379.32</v>
      </c>
      <c r="C29" s="0" t="n">
        <v>61.98</v>
      </c>
      <c r="D29" s="20" t="n">
        <f aca="false">LN(B29/B30)</f>
        <v>0.0125189489727108</v>
      </c>
      <c r="E29" s="20" t="n">
        <f aca="false">LN(C29/C30)</f>
        <v>-0.0204414655179006</v>
      </c>
      <c r="G29" s="8"/>
      <c r="H29" s="8"/>
      <c r="I29" s="1"/>
      <c r="J29" s="1"/>
      <c r="K29" s="1"/>
      <c r="L29" s="1"/>
      <c r="M29" s="1"/>
      <c r="N29" s="1"/>
    </row>
    <row r="30" customFormat="false" ht="15" hidden="false" customHeight="false" outlineLevel="0" collapsed="false">
      <c r="A30" s="9" t="n">
        <v>41061</v>
      </c>
      <c r="B30" s="0" t="n">
        <v>1362.16</v>
      </c>
      <c r="C30" s="0" t="n">
        <v>63.26</v>
      </c>
      <c r="D30" s="20" t="n">
        <f aca="false">LN(B30/B31)</f>
        <v>0.0387926612438375</v>
      </c>
      <c r="E30" s="20" t="n">
        <f aca="false">LN(C30/C31)</f>
        <v>0.0479211141443631</v>
      </c>
      <c r="G30" s="1"/>
      <c r="H30" s="1"/>
    </row>
    <row r="31" customFormat="false" ht="15" hidden="false" customHeight="false" outlineLevel="0" collapsed="false">
      <c r="A31" s="9" t="n">
        <v>41030</v>
      </c>
      <c r="B31" s="0" t="n">
        <v>1310.33</v>
      </c>
      <c r="C31" s="0" t="n">
        <v>60.3</v>
      </c>
      <c r="D31" s="20" t="n">
        <f aca="false">LN(B31/B32)</f>
        <v>-0.0646992501704692</v>
      </c>
      <c r="E31" s="20" t="n">
        <f aca="false">LN(C31/C32)</f>
        <v>0.0369943376461255</v>
      </c>
      <c r="G31" s="1"/>
      <c r="H31" s="1"/>
    </row>
    <row r="32" customFormat="false" ht="15" hidden="false" customHeight="false" outlineLevel="0" collapsed="false">
      <c r="A32" s="9" t="n">
        <v>41001</v>
      </c>
      <c r="B32" s="0" t="n">
        <v>1397.91</v>
      </c>
      <c r="C32" s="0" t="n">
        <v>58.11</v>
      </c>
      <c r="D32" s="20" t="n">
        <f aca="false">LN(B32/B33)</f>
        <v>-0.00752574479604863</v>
      </c>
      <c r="E32" s="20" t="n">
        <f aca="false">LN(C32/C33)</f>
        <v>0.0196374370172521</v>
      </c>
      <c r="G32" s="1"/>
      <c r="H32" s="8"/>
    </row>
    <row r="33" customFormat="false" ht="15" hidden="false" customHeight="false" outlineLevel="0" collapsed="false">
      <c r="A33" s="9" t="n">
        <v>40969</v>
      </c>
      <c r="B33" s="0" t="n">
        <v>1408.47</v>
      </c>
      <c r="C33" s="0" t="n">
        <v>56.98</v>
      </c>
      <c r="D33" s="20" t="n">
        <f aca="false">LN(B33/B34)</f>
        <v>0.0308515357625713</v>
      </c>
      <c r="E33" s="20" t="n">
        <f aca="false">LN(C33/C34)</f>
        <v>0.00439715773128651</v>
      </c>
      <c r="G33" s="8"/>
      <c r="H33" s="1"/>
    </row>
    <row r="34" customFormat="false" ht="15" hidden="false" customHeight="false" outlineLevel="0" collapsed="false">
      <c r="A34" s="9" t="n">
        <v>40940</v>
      </c>
      <c r="B34" s="0" t="n">
        <v>1365.68</v>
      </c>
      <c r="C34" s="0" t="n">
        <v>56.73</v>
      </c>
      <c r="D34" s="20" t="n">
        <f aca="false">LN(B34/B35)</f>
        <v>0.0397873313864179</v>
      </c>
      <c r="E34" s="20" t="n">
        <f aca="false">LN(C34/C35)</f>
        <v>-0.0068511466928531</v>
      </c>
      <c r="G34" s="1"/>
      <c r="H34" s="1"/>
    </row>
    <row r="35" customFormat="false" ht="15" hidden="false" customHeight="false" outlineLevel="0" collapsed="false">
      <c r="A35" s="9" t="n">
        <v>40911</v>
      </c>
      <c r="B35" s="0" t="n">
        <v>1312.41</v>
      </c>
      <c r="C35" s="0" t="n">
        <v>57.12</v>
      </c>
      <c r="D35" s="20" t="n">
        <f aca="false">LN(B35/B36)</f>
        <v>0.0426599990111375</v>
      </c>
      <c r="E35" s="20" t="n">
        <f aca="false">LN(C35/C36)</f>
        <v>-0.0318745219810838</v>
      </c>
      <c r="G35" s="1"/>
    </row>
    <row r="36" customFormat="false" ht="15" hidden="false" customHeight="false" outlineLevel="0" collapsed="false">
      <c r="A36" s="9" t="n">
        <v>40878</v>
      </c>
      <c r="B36" s="0" t="n">
        <v>1257.6</v>
      </c>
      <c r="C36" s="0" t="n">
        <v>58.97</v>
      </c>
      <c r="D36" s="20" t="n">
        <f aca="false">LN(B36/B37)</f>
        <v>0.00849655349414635</v>
      </c>
      <c r="E36" s="20" t="n">
        <f aca="false">LN(C36/C37)</f>
        <v>0.0538223056236516</v>
      </c>
      <c r="G36" s="8"/>
    </row>
    <row r="37" customFormat="false" ht="15" hidden="false" customHeight="false" outlineLevel="0" collapsed="false">
      <c r="A37" s="9" t="n">
        <v>40848</v>
      </c>
      <c r="B37" s="0" t="n">
        <v>1246.96</v>
      </c>
      <c r="C37" s="0" t="n">
        <v>55.88</v>
      </c>
      <c r="D37" s="20" t="n">
        <f aca="false">LN(B37/B38)</f>
        <v>-0.00507148343668098</v>
      </c>
      <c r="E37" s="20" t="n">
        <f aca="false">LN(C37/C38)</f>
        <v>0.0329270309948477</v>
      </c>
      <c r="G37" s="1"/>
    </row>
    <row r="38" customFormat="false" ht="15" hidden="false" customHeight="false" outlineLevel="0" collapsed="false">
      <c r="A38" s="9" t="n">
        <v>40819</v>
      </c>
      <c r="B38" s="0" t="n">
        <v>1253.3</v>
      </c>
      <c r="C38" s="0" t="n">
        <v>54.07</v>
      </c>
      <c r="D38" s="20" t="n">
        <f aca="false">LN(B38/B39)</f>
        <v>0.10230659165059</v>
      </c>
      <c r="E38" s="20" t="n">
        <f aca="false">LN(C38/C39)</f>
        <v>0.0213092175240174</v>
      </c>
      <c r="G38" s="1"/>
    </row>
    <row r="39" customFormat="false" ht="15" hidden="false" customHeight="false" outlineLevel="0" collapsed="false">
      <c r="A39" s="9" t="n">
        <v>40787</v>
      </c>
      <c r="B39" s="0" t="n">
        <v>1131.42</v>
      </c>
      <c r="C39" s="0" t="n">
        <v>52.93</v>
      </c>
      <c r="D39" s="20" t="n">
        <f aca="false">LN(B39/B40)</f>
        <v>-0.0744671275427831</v>
      </c>
      <c r="E39" s="20" t="n">
        <f aca="false">LN(C39/C40)</f>
        <v>0.0555482595280429</v>
      </c>
    </row>
    <row r="40" customFormat="false" ht="15" hidden="false" customHeight="false" outlineLevel="0" collapsed="false">
      <c r="A40" s="9" t="n">
        <v>40756</v>
      </c>
      <c r="B40" s="0" t="n">
        <v>1218.89</v>
      </c>
      <c r="C40" s="0" t="n">
        <v>50.07</v>
      </c>
      <c r="D40" s="20" t="n">
        <f aca="false">LN(B40/B41)</f>
        <v>-0.0584674916191204</v>
      </c>
      <c r="E40" s="20" t="n">
        <f aca="false">LN(C40/C41)</f>
        <v>0.0306218795906106</v>
      </c>
    </row>
    <row r="41" customFormat="false" ht="15" hidden="false" customHeight="false" outlineLevel="0" collapsed="false">
      <c r="A41" s="9" t="n">
        <v>40725</v>
      </c>
      <c r="B41" s="0" t="n">
        <v>1292.28</v>
      </c>
      <c r="C41" s="0" t="n">
        <v>48.56</v>
      </c>
      <c r="D41" s="20" t="n">
        <f aca="false">LN(B41/B42)</f>
        <v>-0.0217083674354272</v>
      </c>
      <c r="E41" s="20" t="n">
        <f aca="false">LN(C41/C42)</f>
        <v>-0.0122801379465911</v>
      </c>
    </row>
    <row r="42" customFormat="false" ht="15" hidden="false" customHeight="false" outlineLevel="0" collapsed="false">
      <c r="A42" s="9" t="n">
        <v>40695</v>
      </c>
      <c r="B42" s="0" t="n">
        <v>1320.64</v>
      </c>
      <c r="C42" s="0" t="n">
        <v>49.16</v>
      </c>
      <c r="D42" s="20" t="n">
        <f aca="false">LN(B42/B43)</f>
        <v>-0.0184262333018975</v>
      </c>
      <c r="E42" s="20" t="n">
        <f aca="false">LN(C42/C43)</f>
        <v>0.00428091572131462</v>
      </c>
    </row>
    <row r="43" customFormat="false" ht="15" hidden="false" customHeight="false" outlineLevel="0" collapsed="false">
      <c r="A43" s="9" t="n">
        <v>40665</v>
      </c>
      <c r="B43" s="0" t="n">
        <v>1345.2</v>
      </c>
      <c r="C43" s="0" t="n">
        <v>48.95</v>
      </c>
      <c r="D43" s="20" t="n">
        <f aca="false">LN(B43/B44)</f>
        <v>-0.0135928938996373</v>
      </c>
      <c r="E43" s="20" t="n">
        <f aca="false">LN(C43/C44)</f>
        <v>0.0179330787495673</v>
      </c>
    </row>
    <row r="44" customFormat="false" ht="15" hidden="false" customHeight="false" outlineLevel="0" collapsed="false">
      <c r="A44" s="9" t="n">
        <v>40634</v>
      </c>
      <c r="B44" s="0" t="n">
        <v>1363.61</v>
      </c>
      <c r="C44" s="0" t="n">
        <v>48.08</v>
      </c>
      <c r="D44" s="20" t="n">
        <f aca="false">LN(B44/B45)</f>
        <v>0.0280969163671292</v>
      </c>
      <c r="E44" s="20" t="n">
        <f aca="false">LN(C44/C45)</f>
        <v>0.0271967853488272</v>
      </c>
    </row>
    <row r="45" customFormat="false" ht="15" hidden="false" customHeight="false" outlineLevel="0" collapsed="false">
      <c r="A45" s="9" t="n">
        <v>40603</v>
      </c>
      <c r="B45" s="0" t="n">
        <v>1325.83</v>
      </c>
      <c r="C45" s="0" t="n">
        <v>46.79</v>
      </c>
      <c r="D45" s="20" t="n">
        <f aca="false">LN(B45/B46)</f>
        <v>-0.00104785068293781</v>
      </c>
      <c r="E45" s="20" t="n">
        <f aca="false">LN(C45/C46)</f>
        <v>0.0088011730507393</v>
      </c>
    </row>
    <row r="46" customFormat="false" ht="15" hidden="false" customHeight="false" outlineLevel="0" collapsed="false">
      <c r="A46" s="9" t="n">
        <v>40575</v>
      </c>
      <c r="B46" s="0" t="n">
        <v>1327.22</v>
      </c>
      <c r="C46" s="0" t="n">
        <v>46.38</v>
      </c>
      <c r="D46" s="20" t="n">
        <f aca="false">LN(B46/B47)</f>
        <v>0.0314565950401448</v>
      </c>
      <c r="E46" s="20" t="n">
        <f aca="false">LN(C46/C47)</f>
        <v>0.0198155639904664</v>
      </c>
    </row>
    <row r="47" customFormat="false" ht="15" hidden="false" customHeight="false" outlineLevel="0" collapsed="false">
      <c r="A47" s="9" t="n">
        <v>40546</v>
      </c>
      <c r="B47" s="0" t="n">
        <v>1286.12</v>
      </c>
      <c r="C47" s="0" t="n">
        <v>45.47</v>
      </c>
      <c r="D47" s="20" t="n">
        <f aca="false">LN(B47/B48)</f>
        <v>0.022392985256517</v>
      </c>
      <c r="E47" s="20" t="n">
        <f aca="false">LN(C47/C48)</f>
        <v>0.00396651026879664</v>
      </c>
    </row>
    <row r="48" customFormat="false" ht="15" hidden="false" customHeight="false" outlineLevel="0" collapsed="false">
      <c r="A48" s="9" t="n">
        <v>40513</v>
      </c>
      <c r="B48" s="0" t="n">
        <v>1257.64</v>
      </c>
      <c r="C48" s="0" t="n">
        <v>45.29</v>
      </c>
      <c r="D48" s="20" t="n">
        <f aca="false">LN(B48/B49)</f>
        <v>0.0632565172219261</v>
      </c>
      <c r="E48" s="20" t="n">
        <f aca="false">LN(C48/C49)</f>
        <v>0.0146799789269439</v>
      </c>
    </row>
    <row r="49" customFormat="false" ht="15" hidden="false" customHeight="false" outlineLevel="0" collapsed="false">
      <c r="A49" s="9" t="n">
        <v>40483</v>
      </c>
      <c r="B49" s="0" t="n">
        <v>1180.55</v>
      </c>
      <c r="C49" s="0" t="n">
        <v>44.63</v>
      </c>
      <c r="D49" s="20" t="n">
        <f aca="false">LN(B49/B50)</f>
        <v>-0.00229290948706014</v>
      </c>
      <c r="E49" s="20" t="n">
        <f aca="false">LN(C49/C50)</f>
        <v>-0.0236920192589805</v>
      </c>
    </row>
    <row r="50" customFormat="false" ht="15" hidden="false" customHeight="false" outlineLevel="0" collapsed="false">
      <c r="A50" s="9" t="n">
        <v>40452</v>
      </c>
      <c r="B50" s="0" t="n">
        <v>1183.26</v>
      </c>
      <c r="C50" s="0" t="n">
        <v>45.7</v>
      </c>
      <c r="D50" s="20" t="n">
        <f aca="false">LN(B50/B51)</f>
        <v>0.0361930007106876</v>
      </c>
      <c r="E50" s="20" t="n">
        <f aca="false">LN(C50/C51)</f>
        <v>0.0279583331287299</v>
      </c>
    </row>
    <row r="51" customFormat="false" ht="15" hidden="false" customHeight="false" outlineLevel="0" collapsed="false">
      <c r="A51" s="9" t="n">
        <v>40422</v>
      </c>
      <c r="B51" s="0" t="n">
        <v>1141.2</v>
      </c>
      <c r="C51" s="0" t="n">
        <v>44.44</v>
      </c>
      <c r="D51" s="20" t="n">
        <f aca="false">LN(B51/B52)</f>
        <v>0.0839284750952826</v>
      </c>
      <c r="E51" s="20" t="n">
        <f aca="false">LN(C51/C52)</f>
        <v>0.0303849760123859</v>
      </c>
    </row>
    <row r="52" customFormat="false" ht="15" hidden="false" customHeight="false" outlineLevel="0" collapsed="false">
      <c r="A52" s="9" t="n">
        <v>40392</v>
      </c>
      <c r="B52" s="0" t="n">
        <v>1049.33</v>
      </c>
      <c r="C52" s="0" t="n">
        <v>43.11</v>
      </c>
      <c r="D52" s="20" t="n">
        <f aca="false">LN(B52/B53)</f>
        <v>-0.0486118031703826</v>
      </c>
      <c r="E52" s="20" t="n">
        <f aca="false">LN(C52/C53)</f>
        <v>0.0184952012089993</v>
      </c>
    </row>
    <row r="53" customFormat="false" ht="15" hidden="false" customHeight="false" outlineLevel="0" collapsed="false">
      <c r="A53" s="9" t="n">
        <v>40360</v>
      </c>
      <c r="B53" s="0" t="n">
        <v>1101.6</v>
      </c>
      <c r="C53" s="0" t="n">
        <v>42.32</v>
      </c>
      <c r="D53" s="20" t="n">
        <f aca="false">LN(B53/B54)</f>
        <v>0.0665157832745896</v>
      </c>
      <c r="E53" s="20" t="n">
        <f aca="false">LN(C53/C54)</f>
        <v>0.0666832264320045</v>
      </c>
    </row>
    <row r="54" customFormat="false" ht="15" hidden="false" customHeight="false" outlineLevel="0" collapsed="false">
      <c r="A54" s="9" t="n">
        <v>40330</v>
      </c>
      <c r="B54" s="0" t="n">
        <v>1030.71</v>
      </c>
      <c r="C54" s="0" t="n">
        <v>39.59</v>
      </c>
      <c r="D54" s="20" t="n">
        <f aca="false">LN(B54/B55)</f>
        <v>-0.0553883801323766</v>
      </c>
      <c r="E54" s="20" t="n">
        <f aca="false">LN(C54/C55)</f>
        <v>0.00252908581948126</v>
      </c>
    </row>
    <row r="55" customFormat="false" ht="15" hidden="false" customHeight="false" outlineLevel="0" collapsed="false">
      <c r="A55" s="9" t="n">
        <v>40301</v>
      </c>
      <c r="B55" s="0" t="n">
        <v>1089.41</v>
      </c>
      <c r="C55" s="0" t="n">
        <v>39.49</v>
      </c>
      <c r="D55" s="20" t="n">
        <f aca="false">LN(B55/B56)</f>
        <v>-0.0855316536337701</v>
      </c>
      <c r="E55" s="20" t="n">
        <f aca="false">LN(C55/C56)</f>
        <v>-0.0360601049345853</v>
      </c>
    </row>
    <row r="56" customFormat="false" ht="15" hidden="false" customHeight="false" outlineLevel="0" collapsed="false">
      <c r="A56" s="9" t="n">
        <v>40269</v>
      </c>
      <c r="B56" s="0" t="n">
        <v>1186.69</v>
      </c>
      <c r="C56" s="0" t="n">
        <v>40.94</v>
      </c>
      <c r="D56" s="20" t="n">
        <f aca="false">LN(B56/B57)</f>
        <v>0.0146514683118631</v>
      </c>
      <c r="E56" s="20" t="n">
        <f aca="false">LN(C56/C57)</f>
        <v>0.0279894432209176</v>
      </c>
    </row>
    <row r="57" customFormat="false" ht="15" hidden="false" customHeight="false" outlineLevel="0" collapsed="false">
      <c r="A57" s="9" t="n">
        <v>40238</v>
      </c>
      <c r="B57" s="0" t="n">
        <v>1169.43</v>
      </c>
      <c r="C57" s="0" t="n">
        <v>39.81</v>
      </c>
      <c r="D57" s="20" t="n">
        <f aca="false">LN(B57/B58)</f>
        <v>0.0571327606454831</v>
      </c>
      <c r="E57" s="20" t="n">
        <f aca="false">LN(C57/C58)</f>
        <v>-0.00200752890508941</v>
      </c>
    </row>
    <row r="58" customFormat="false" ht="15" hidden="false" customHeight="false" outlineLevel="0" collapsed="false">
      <c r="A58" s="9" t="n">
        <v>40210</v>
      </c>
      <c r="B58" s="0" t="n">
        <v>1104.49</v>
      </c>
      <c r="C58" s="0" t="n">
        <v>39.89</v>
      </c>
      <c r="D58" s="20" t="n">
        <f aca="false">LN(B58/B59)</f>
        <v>0.0281147440366605</v>
      </c>
      <c r="E58" s="20" t="n">
        <f aca="false">LN(C58/C59)</f>
        <v>0.00376742879364454</v>
      </c>
    </row>
    <row r="59" customFormat="false" ht="15" hidden="false" customHeight="false" outlineLevel="0" collapsed="false">
      <c r="A59" s="9" t="n">
        <v>40182</v>
      </c>
      <c r="B59" s="0" t="n">
        <v>1073.87</v>
      </c>
      <c r="C59" s="0" t="n">
        <v>39.74</v>
      </c>
      <c r="D59" s="20" t="n">
        <f aca="false">LN(B59/B60)</f>
        <v>-0.0376751410593208</v>
      </c>
      <c r="E59" s="20" t="n">
        <f aca="false">LN(C59/C60)</f>
        <v>-0.0404394351937262</v>
      </c>
    </row>
    <row r="60" customFormat="false" ht="15" hidden="false" customHeight="false" outlineLevel="0" collapsed="false">
      <c r="A60" s="9" t="n">
        <v>40148</v>
      </c>
      <c r="B60" s="0" t="n">
        <v>1115.1</v>
      </c>
      <c r="C60" s="0" t="n">
        <v>41.38</v>
      </c>
      <c r="D60" s="20" t="n">
        <f aca="false">LN(B60/B61)</f>
        <v>0.0176145467009821</v>
      </c>
      <c r="E60" s="20" t="n">
        <f aca="false">LN(C60/C61)</f>
        <v>0.0314213380048734</v>
      </c>
    </row>
    <row r="61" customFormat="false" ht="15" hidden="false" customHeight="false" outlineLevel="0" collapsed="false">
      <c r="A61" s="9" t="n">
        <v>40119</v>
      </c>
      <c r="B61" s="0" t="n">
        <v>1095.63</v>
      </c>
      <c r="C61" s="0" t="n">
        <v>40.1</v>
      </c>
      <c r="D61" s="20" t="n">
        <f aca="false">LN(B61/B62)</f>
        <v>0.0557790155828071</v>
      </c>
      <c r="E61" s="20" t="n">
        <f aca="false">LN(C61/C62)</f>
        <v>0.0678357215069277</v>
      </c>
    </row>
    <row r="62" customFormat="false" ht="15" hidden="false" customHeight="false" outlineLevel="0" collapsed="false">
      <c r="A62" s="9" t="n">
        <v>40087</v>
      </c>
      <c r="B62" s="0" t="n">
        <v>1036.19</v>
      </c>
      <c r="C62" s="0" t="n">
        <v>37.47</v>
      </c>
      <c r="D62" s="20" t="n">
        <f aca="false">LN(B62/B63)</f>
        <v>-0.0199598652221777</v>
      </c>
      <c r="E62" s="20" t="n">
        <f aca="false">LN(C62/C63)</f>
        <v>0.00481541861486657</v>
      </c>
    </row>
    <row r="63" customFormat="false" ht="15" hidden="false" customHeight="false" outlineLevel="0" collapsed="false">
      <c r="A63" s="9" t="n">
        <v>40057</v>
      </c>
      <c r="B63" s="0" t="n">
        <v>1057.08</v>
      </c>
      <c r="C63" s="0" t="n">
        <v>37.29</v>
      </c>
      <c r="D63" s="20" t="n">
        <f aca="false">LN(B63/B64)</f>
        <v>0.0351001041559462</v>
      </c>
      <c r="E63" s="20" t="n">
        <f aca="false">LN(C63/C64)</f>
        <v>0.0162209558235387</v>
      </c>
    </row>
    <row r="64" customFormat="false" ht="15" hidden="false" customHeight="false" outlineLevel="0" collapsed="false">
      <c r="A64" s="9" t="n">
        <v>40028</v>
      </c>
      <c r="B64" s="0" t="n">
        <v>1020.62</v>
      </c>
      <c r="C64" s="0" t="n">
        <v>36.69</v>
      </c>
      <c r="D64" s="20" t="n">
        <f aca="false">LN(B64/B65)</f>
        <v>0.0330093213481365</v>
      </c>
      <c r="E64" s="20" t="n">
        <f aca="false">LN(C64/C65)</f>
        <v>0.0159344030778244</v>
      </c>
    </row>
    <row r="65" customFormat="false" ht="15" hidden="false" customHeight="false" outlineLevel="0" collapsed="false">
      <c r="A65" s="9" t="n">
        <v>39995</v>
      </c>
      <c r="B65" s="0" t="n">
        <v>987.48</v>
      </c>
      <c r="C65" s="0" t="n">
        <v>36.11</v>
      </c>
      <c r="D65" s="20" t="n">
        <f aca="false">LN(B65/B66)</f>
        <v>0.0715219770888919</v>
      </c>
      <c r="E65" s="20" t="n">
        <f aca="false">LN(C65/C66)</f>
        <v>0.0593273467765519</v>
      </c>
    </row>
    <row r="66" customFormat="false" ht="15" hidden="false" customHeight="false" outlineLevel="0" collapsed="false">
      <c r="A66" s="9" t="n">
        <v>39965</v>
      </c>
      <c r="B66" s="0" t="n">
        <v>919.32</v>
      </c>
      <c r="C66" s="0" t="n">
        <v>34.03</v>
      </c>
      <c r="D66" s="20" t="n">
        <f aca="false">LN(B66/B67)</f>
        <v>0.000195816064070128</v>
      </c>
      <c r="E66" s="20" t="n">
        <f aca="false">LN(C66/C67)</f>
        <v>0.0307349270463342</v>
      </c>
    </row>
    <row r="67" customFormat="false" ht="15" hidden="false" customHeight="false" outlineLevel="0" collapsed="false">
      <c r="A67" s="9" t="n">
        <v>39934</v>
      </c>
      <c r="B67" s="0" t="n">
        <v>919.14</v>
      </c>
      <c r="C67" s="0" t="n">
        <v>33</v>
      </c>
      <c r="D67" s="20" t="n">
        <f aca="false">LN(B67/B68)</f>
        <v>0.0517205584208823</v>
      </c>
      <c r="E67" s="20" t="n">
        <f aca="false">LN(C67/C68)</f>
        <v>0.0408219945202552</v>
      </c>
    </row>
    <row r="68" customFormat="false" ht="15" hidden="false" customHeight="false" outlineLevel="0" collapsed="false">
      <c r="A68" s="9" t="n">
        <v>39904</v>
      </c>
      <c r="B68" s="0" t="n">
        <v>872.81</v>
      </c>
      <c r="C68" s="0" t="n">
        <v>31.68</v>
      </c>
      <c r="D68" s="20" t="n">
        <f aca="false">LN(B68/B69)</f>
        <v>0.0897722149209695</v>
      </c>
      <c r="E68" s="20" t="n">
        <f aca="false">LN(C68/C69)</f>
        <v>-0.0362661779843945</v>
      </c>
    </row>
    <row r="69" customFormat="false" ht="15" hidden="false" customHeight="false" outlineLevel="0" collapsed="false">
      <c r="A69" s="9" t="n">
        <v>39874</v>
      </c>
      <c r="B69" s="0" t="n">
        <v>797.87</v>
      </c>
      <c r="C69" s="0" t="n">
        <v>32.85</v>
      </c>
      <c r="D69" s="20" t="n">
        <f aca="false">LN(B69/B70)</f>
        <v>0.0819527362146438</v>
      </c>
      <c r="E69" s="20" t="n">
        <f aca="false">LN(C69/C70)</f>
        <v>0.0611955610269199</v>
      </c>
    </row>
    <row r="70" customFormat="false" ht="15" hidden="false" customHeight="false" outlineLevel="0" collapsed="false">
      <c r="A70" s="9" t="n">
        <v>39846</v>
      </c>
      <c r="B70" s="0" t="n">
        <v>735.09</v>
      </c>
      <c r="C70" s="0" t="n">
        <v>30.9</v>
      </c>
      <c r="D70" s="20" t="n">
        <f aca="false">LN(B70/B71)</f>
        <v>-0.116456543820514</v>
      </c>
      <c r="E70" s="20" t="n">
        <f aca="false">LN(C70/C71)</f>
        <v>-0.102346268638394</v>
      </c>
    </row>
    <row r="71" customFormat="false" ht="15" hidden="false" customHeight="false" outlineLevel="0" collapsed="false">
      <c r="A71" s="9" t="n">
        <v>39815</v>
      </c>
      <c r="B71" s="0" t="n">
        <v>825.88</v>
      </c>
      <c r="C71" s="0" t="n">
        <v>34.23</v>
      </c>
      <c r="D71" s="20" t="n">
        <f aca="false">LN(B71/B72)</f>
        <v>-0.089549885511071</v>
      </c>
      <c r="E71" s="20" t="n">
        <f aca="false">LN(C71/C72)</f>
        <v>0.00939249640454663</v>
      </c>
    </row>
    <row r="72" customFormat="false" ht="15" hidden="false" customHeight="false" outlineLevel="0" collapsed="false">
      <c r="A72" s="9" t="n">
        <v>39783</v>
      </c>
      <c r="B72" s="0" t="n">
        <v>903.25</v>
      </c>
      <c r="C72" s="0" t="n">
        <v>33.91</v>
      </c>
      <c r="D72" s="20" t="n">
        <f aca="false">LN(B72/B73)</f>
        <v>0.00779113577728176</v>
      </c>
      <c r="E72" s="20" t="n">
        <f aca="false">LN(C72/C73)</f>
        <v>-0.036199116679429</v>
      </c>
    </row>
    <row r="73" customFormat="false" ht="15" hidden="false" customHeight="false" outlineLevel="0" collapsed="false">
      <c r="A73" s="9" t="n">
        <v>39755</v>
      </c>
      <c r="B73" s="0" t="n">
        <v>896.24</v>
      </c>
      <c r="C73" s="0" t="n">
        <v>35.16</v>
      </c>
      <c r="D73" s="20" t="n">
        <f aca="false">LN(B73/B74)</f>
        <v>-0.0777983464170889</v>
      </c>
      <c r="E73" s="20" t="n">
        <f aca="false">LN(C73/C74)</f>
        <v>-0.0365809320036127</v>
      </c>
    </row>
    <row r="74" customFormat="false" ht="15" hidden="false" customHeight="false" outlineLevel="0" collapsed="false">
      <c r="A74" s="9" t="n">
        <v>39722</v>
      </c>
      <c r="B74" s="0" t="n">
        <v>968.75</v>
      </c>
      <c r="C74" s="0" t="n">
        <v>36.47</v>
      </c>
      <c r="D74" s="20" t="n">
        <f aca="false">LN(B74/B75)</f>
        <v>-0.185636486445988</v>
      </c>
      <c r="E74" s="20" t="n">
        <f aca="false">LN(C74/C75)</f>
        <v>-0.0621879405602262</v>
      </c>
    </row>
    <row r="75" customFormat="false" ht="15" hidden="false" customHeight="false" outlineLevel="0" collapsed="false">
      <c r="A75" s="9" t="n">
        <v>39693</v>
      </c>
      <c r="B75" s="0" t="n">
        <v>1166.36</v>
      </c>
      <c r="C75" s="0" t="n">
        <v>38.81</v>
      </c>
      <c r="D75" s="20" t="n">
        <f aca="false">LN(B75/B76)</f>
        <v>-0.0951807867743754</v>
      </c>
      <c r="E75" s="20" t="n">
        <f aca="false">LN(C75/C76)</f>
        <v>-0.000515198362760864</v>
      </c>
    </row>
    <row r="76" customFormat="false" ht="15" hidden="false" customHeight="false" outlineLevel="0" collapsed="false">
      <c r="A76" s="9" t="n">
        <v>39661</v>
      </c>
      <c r="B76" s="0" t="n">
        <v>1282.83</v>
      </c>
      <c r="C76" s="0" t="n">
        <v>38.83</v>
      </c>
      <c r="D76" s="20" t="n">
        <f aca="false">LN(B76/B77)</f>
        <v>0.0121167974607129</v>
      </c>
      <c r="E76" s="20" t="n">
        <f aca="false">LN(C76/C77)</f>
        <v>0.00490513439925854</v>
      </c>
    </row>
    <row r="77" customFormat="false" ht="15" hidden="false" customHeight="false" outlineLevel="0" collapsed="false">
      <c r="A77" s="9" t="n">
        <v>39630</v>
      </c>
      <c r="B77" s="0" t="n">
        <v>1267.38</v>
      </c>
      <c r="C77" s="0" t="n">
        <v>38.64</v>
      </c>
      <c r="D77" s="20" t="n">
        <f aca="false">LN(B77/B78)</f>
        <v>-0.00990830048645621</v>
      </c>
      <c r="E77" s="20" t="n">
        <f aca="false">LN(C77/C78)</f>
        <v>0.0114524937317877</v>
      </c>
    </row>
    <row r="78" customFormat="false" ht="15" hidden="false" customHeight="false" outlineLevel="0" collapsed="false">
      <c r="A78" s="9" t="n">
        <v>39601</v>
      </c>
      <c r="B78" s="0" t="n">
        <v>1280</v>
      </c>
      <c r="C78" s="0" t="n">
        <v>38.2</v>
      </c>
      <c r="D78" s="20" t="n">
        <f aca="false">LN(B78/B79)</f>
        <v>-0.0898835504310454</v>
      </c>
      <c r="E78" s="20" t="n">
        <f aca="false">LN(C78/C79)</f>
        <v>-0.061425040539709</v>
      </c>
    </row>
    <row r="79" customFormat="false" ht="15" hidden="false" customHeight="false" outlineLevel="0" collapsed="false">
      <c r="A79" s="9" t="n">
        <v>39569</v>
      </c>
      <c r="B79" s="0" t="n">
        <v>1400.38</v>
      </c>
      <c r="C79" s="0" t="n">
        <v>40.62</v>
      </c>
      <c r="D79" s="20" t="n">
        <f aca="false">LN(B79/B80)</f>
        <v>0.0106175866526502</v>
      </c>
      <c r="E79" s="20" t="n">
        <f aca="false">LN(C79/C80)</f>
        <v>0.0208962827264124</v>
      </c>
    </row>
    <row r="80" customFormat="false" ht="15" hidden="false" customHeight="false" outlineLevel="0" collapsed="false">
      <c r="A80" s="9" t="n">
        <v>39539</v>
      </c>
      <c r="B80" s="0" t="n">
        <v>1385.59</v>
      </c>
      <c r="C80" s="0" t="n">
        <v>39.78</v>
      </c>
      <c r="D80" s="20" t="n">
        <f aca="false">LN(B80/B81)</f>
        <v>0.0464509396600564</v>
      </c>
      <c r="E80" s="20" t="n">
        <f aca="false">LN(C80/C81)</f>
        <v>0.0254596236113203</v>
      </c>
    </row>
    <row r="81" customFormat="false" ht="15" hidden="false" customHeight="false" outlineLevel="0" collapsed="false">
      <c r="A81" s="9" t="n">
        <v>39510</v>
      </c>
      <c r="B81" s="0" t="n">
        <v>1322.7</v>
      </c>
      <c r="C81" s="0" t="n">
        <v>38.78</v>
      </c>
      <c r="D81" s="20" t="n">
        <f aca="false">LN(B81/B82)</f>
        <v>-0.00597741224137391</v>
      </c>
      <c r="E81" s="20" t="n">
        <f aca="false">LN(C81/C82)</f>
        <v>0.0176903676818505</v>
      </c>
    </row>
    <row r="82" customFormat="false" ht="15" hidden="false" customHeight="false" outlineLevel="0" collapsed="false">
      <c r="A82" s="9" t="n">
        <v>39479</v>
      </c>
      <c r="B82" s="0" t="n">
        <v>1330.63</v>
      </c>
      <c r="C82" s="0" t="n">
        <v>38.1</v>
      </c>
      <c r="D82" s="20" t="n">
        <f aca="false">LN(B82/B83)</f>
        <v>-0.0353797078420821</v>
      </c>
      <c r="E82" s="20" t="n">
        <f aca="false">LN(C82/C83)</f>
        <v>-0.0496646723143645</v>
      </c>
    </row>
    <row r="83" customFormat="false" ht="15" hidden="false" customHeight="false" outlineLevel="0" collapsed="false">
      <c r="A83" s="9" t="n">
        <v>39449</v>
      </c>
      <c r="B83" s="0" t="n">
        <v>1378.55</v>
      </c>
      <c r="C83" s="0" t="n">
        <v>40.04</v>
      </c>
      <c r="D83" s="20" t="n">
        <f aca="false">LN(B83/B84)</f>
        <v>-0.0631139096022769</v>
      </c>
      <c r="E83" s="20" t="n">
        <f aca="false">LN(C83/C84)</f>
        <v>-0.0782736805614243</v>
      </c>
    </row>
    <row r="84" customFormat="false" ht="15" hidden="false" customHeight="false" outlineLevel="0" collapsed="false">
      <c r="A84" s="9" t="n">
        <v>39419</v>
      </c>
      <c r="B84" s="0" t="n">
        <v>1468.36</v>
      </c>
      <c r="C84" s="0" t="n">
        <v>43.3</v>
      </c>
      <c r="D84" s="20" t="n">
        <f aca="false">LN(B84/B85)</f>
        <v>-0.00866592980480183</v>
      </c>
      <c r="E84" s="20" t="n">
        <f aca="false">LN(C84/C85)</f>
        <v>0.0188838808817238</v>
      </c>
    </row>
    <row r="85" customFormat="false" ht="15" hidden="false" customHeight="false" outlineLevel="0" collapsed="false">
      <c r="A85" s="9" t="n">
        <v>39387</v>
      </c>
      <c r="B85" s="0" t="n">
        <v>1481.14</v>
      </c>
      <c r="C85" s="0" t="n">
        <v>42.49</v>
      </c>
      <c r="D85" s="20" t="n">
        <f aca="false">LN(B85/B86)</f>
        <v>-0.0450427893694162</v>
      </c>
      <c r="E85" s="20" t="n">
        <f aca="false">LN(C85/C86)</f>
        <v>0.0432863921131216</v>
      </c>
    </row>
    <row r="86" customFormat="false" ht="15" hidden="false" customHeight="false" outlineLevel="0" collapsed="false">
      <c r="A86" s="9" t="n">
        <v>39356</v>
      </c>
      <c r="B86" s="0" t="n">
        <v>1549.38</v>
      </c>
      <c r="C86" s="0" t="n">
        <v>40.69</v>
      </c>
      <c r="D86" s="20" t="n">
        <f aca="false">LN(B86/B87)</f>
        <v>0.0147135577887086</v>
      </c>
      <c r="E86" s="20" t="n">
        <f aca="false">LN(C86/C87)</f>
        <v>0.0253871274873596</v>
      </c>
    </row>
    <row r="87" customFormat="false" ht="15" hidden="false" customHeight="false" outlineLevel="0" collapsed="false">
      <c r="A87" s="9" t="n">
        <v>39329</v>
      </c>
      <c r="B87" s="0" t="n">
        <v>1526.75</v>
      </c>
      <c r="C87" s="0" t="n">
        <v>39.67</v>
      </c>
      <c r="D87" s="20" t="n">
        <f aca="false">LN(B87/B88)</f>
        <v>0.0351682836374911</v>
      </c>
      <c r="E87" s="20" t="n">
        <f aca="false">LN(C87/C88)</f>
        <v>0.0188300729038744</v>
      </c>
    </row>
    <row r="88" customFormat="false" ht="15" hidden="false" customHeight="false" outlineLevel="0" collapsed="false">
      <c r="A88" s="9" t="n">
        <v>39295</v>
      </c>
      <c r="B88" s="0" t="n">
        <v>1473.99</v>
      </c>
      <c r="C88" s="0" t="n">
        <v>38.93</v>
      </c>
      <c r="D88" s="20" t="n">
        <f aca="false">LN(B88/B89)</f>
        <v>0.0127815590652788</v>
      </c>
      <c r="E88" s="20" t="n">
        <f aca="false">LN(C88/C89)</f>
        <v>0.0860544056140661</v>
      </c>
    </row>
    <row r="89" customFormat="false" ht="15" hidden="false" customHeight="false" outlineLevel="0" collapsed="false">
      <c r="A89" s="9" t="n">
        <v>39265</v>
      </c>
      <c r="B89" s="0" t="n">
        <v>1455.27</v>
      </c>
      <c r="C89" s="0" t="n">
        <v>35.72</v>
      </c>
      <c r="D89" s="20" t="n">
        <f aca="false">LN(B89/B90)</f>
        <v>-0.0325045008411867</v>
      </c>
      <c r="E89" s="20" t="n">
        <f aca="false">LN(C89/C90)</f>
        <v>-0.0720862530044081</v>
      </c>
    </row>
    <row r="90" customFormat="false" ht="15" hidden="false" customHeight="false" outlineLevel="0" collapsed="false">
      <c r="A90" s="9" t="n">
        <v>39234</v>
      </c>
      <c r="B90" s="0" t="n">
        <v>1503.35</v>
      </c>
      <c r="C90" s="0" t="n">
        <v>38.39</v>
      </c>
      <c r="D90" s="20" t="n">
        <f aca="false">LN(B90/B91)</f>
        <v>-0.0179769308199911</v>
      </c>
      <c r="E90" s="20" t="n">
        <f aca="false">LN(C90/C91)</f>
        <v>-0.0655311255035399</v>
      </c>
    </row>
    <row r="91" customFormat="false" ht="15" hidden="false" customHeight="false" outlineLevel="0" collapsed="false">
      <c r="A91" s="9" t="n">
        <v>39203</v>
      </c>
      <c r="B91" s="0" t="n">
        <v>1530.62</v>
      </c>
      <c r="C91" s="0" t="n">
        <v>40.99</v>
      </c>
      <c r="D91" s="20" t="n">
        <f aca="false">LN(B91/B92)</f>
        <v>0.0320307237480612</v>
      </c>
      <c r="E91" s="20" t="n">
        <f aca="false">LN(C91/C92)</f>
        <v>-0.0385261187590786</v>
      </c>
    </row>
    <row r="92" customFormat="false" ht="15" hidden="false" customHeight="false" outlineLevel="0" collapsed="false">
      <c r="A92" s="9" t="n">
        <v>39174</v>
      </c>
      <c r="B92" s="0" t="n">
        <v>1482.37</v>
      </c>
      <c r="C92" s="0" t="n">
        <v>42.6</v>
      </c>
      <c r="D92" s="20" t="n">
        <f aca="false">LN(B92/B93)</f>
        <v>0.0423798362376053</v>
      </c>
      <c r="E92" s="20" t="n">
        <f aca="false">LN(C92/C93)</f>
        <v>0.0110941772843996</v>
      </c>
    </row>
    <row r="93" customFormat="false" ht="15" hidden="false" customHeight="false" outlineLevel="0" collapsed="false">
      <c r="A93" s="9" t="n">
        <v>39142</v>
      </c>
      <c r="B93" s="0" t="n">
        <v>1420.86</v>
      </c>
      <c r="C93" s="0" t="n">
        <v>42.13</v>
      </c>
      <c r="D93" s="20" t="n">
        <f aca="false">LN(B93/B94)</f>
        <v>0.00993048391528594</v>
      </c>
      <c r="E93" s="20" t="n">
        <f aca="false">LN(C93/C94)</f>
        <v>0.0306084866014491</v>
      </c>
    </row>
    <row r="94" customFormat="false" ht="15" hidden="false" customHeight="false" outlineLevel="0" collapsed="false">
      <c r="A94" s="9" t="n">
        <v>39114</v>
      </c>
      <c r="B94" s="0" t="n">
        <v>1406.82</v>
      </c>
      <c r="C94" s="0" t="n">
        <v>40.86</v>
      </c>
      <c r="D94" s="20" t="n">
        <f aca="false">LN(B94/B95)</f>
        <v>-0.0220883056643898</v>
      </c>
      <c r="E94" s="20" t="n">
        <f aca="false">LN(C94/C95)</f>
        <v>0.00983775764987665</v>
      </c>
    </row>
    <row r="95" customFormat="false" ht="15" hidden="false" customHeight="false" outlineLevel="0" collapsed="false">
      <c r="A95" s="9" t="n">
        <v>39085</v>
      </c>
      <c r="B95" s="0" t="n">
        <v>1438.24</v>
      </c>
      <c r="C95" s="0" t="n">
        <v>40.46</v>
      </c>
      <c r="D95" s="20" t="n">
        <f aca="false">LN(B95/B96)</f>
        <v>0.0139611725245273</v>
      </c>
      <c r="E95" s="20" t="n">
        <f aca="false">LN(C95/C96)</f>
        <v>0.0199707086479497</v>
      </c>
    </row>
    <row r="96" customFormat="false" ht="15" hidden="false" customHeight="false" outlineLevel="0" collapsed="false">
      <c r="A96" s="9" t="n">
        <v>39052</v>
      </c>
      <c r="B96" s="0" t="n">
        <v>1418.3</v>
      </c>
      <c r="C96" s="0" t="n">
        <v>39.66</v>
      </c>
      <c r="D96" s="20" t="n">
        <f aca="false">LN(B96/B97)</f>
        <v>0.012536835916847</v>
      </c>
      <c r="E96" s="20" t="n">
        <f aca="false">LN(C96/C97)</f>
        <v>0.0459198547737723</v>
      </c>
    </row>
    <row r="97" customFormat="false" ht="15" hidden="false" customHeight="false" outlineLevel="0" collapsed="false">
      <c r="A97" s="9" t="n">
        <v>39022</v>
      </c>
      <c r="B97" s="0" t="n">
        <v>1400.63</v>
      </c>
      <c r="C97" s="0" t="n">
        <v>37.88</v>
      </c>
      <c r="D97" s="20" t="n">
        <f aca="false">LN(B97/B98)</f>
        <v>0.0163325051223597</v>
      </c>
      <c r="E97" s="20" t="n">
        <f aca="false">LN(C97/C98)</f>
        <v>0.0127525638973913</v>
      </c>
    </row>
    <row r="98" customFormat="false" ht="15" hidden="false" customHeight="false" outlineLevel="0" collapsed="false">
      <c r="A98" s="9" t="n">
        <v>38992</v>
      </c>
      <c r="B98" s="0" t="n">
        <v>1377.94</v>
      </c>
      <c r="C98" s="0" t="n">
        <v>37.4</v>
      </c>
      <c r="D98" s="20" t="n">
        <f aca="false">LN(B98/B99)</f>
        <v>0.0310218369172261</v>
      </c>
      <c r="E98" s="20" t="n">
        <f aca="false">LN(C98/C99)</f>
        <v>0.0465200156348927</v>
      </c>
    </row>
    <row r="99" customFormat="false" ht="15" hidden="false" customHeight="false" outlineLevel="0" collapsed="false">
      <c r="A99" s="9" t="n">
        <v>38961</v>
      </c>
      <c r="B99" s="0" t="n">
        <v>1335.85</v>
      </c>
      <c r="C99" s="0" t="n">
        <v>35.7</v>
      </c>
      <c r="D99" s="20" t="n">
        <f aca="false">LN(B99/B100)</f>
        <v>0.024269376195304</v>
      </c>
      <c r="E99" s="20" t="n">
        <f aca="false">LN(C99/C100)</f>
        <v>0.00674538813953166</v>
      </c>
    </row>
    <row r="100" customFormat="false" ht="15" hidden="false" customHeight="false" outlineLevel="0" collapsed="false">
      <c r="A100" s="9" t="n">
        <v>38930</v>
      </c>
      <c r="B100" s="0" t="n">
        <v>1303.82</v>
      </c>
      <c r="C100" s="0" t="n">
        <v>35.46</v>
      </c>
      <c r="D100" s="20" t="n">
        <f aca="false">LN(B100/B101)</f>
        <v>0.0210511245879921</v>
      </c>
      <c r="E100" s="20" t="n">
        <f aca="false">LN(C100/C101)</f>
        <v>0</v>
      </c>
    </row>
    <row r="101" customFormat="false" ht="15" hidden="false" customHeight="false" outlineLevel="0" collapsed="false">
      <c r="A101" s="9" t="n">
        <v>38901</v>
      </c>
      <c r="B101" s="0" t="n">
        <v>1276.66</v>
      </c>
      <c r="C101" s="0" t="n">
        <v>35.46</v>
      </c>
      <c r="D101" s="20" t="n">
        <f aca="false">LN(B101/B102)</f>
        <v>0.00507292419195831</v>
      </c>
      <c r="E101" s="20" t="n">
        <f aca="false">LN(C101/C102)</f>
        <v>0.0318032819777034</v>
      </c>
    </row>
    <row r="102" customFormat="false" ht="15" hidden="false" customHeight="false" outlineLevel="0" collapsed="false">
      <c r="A102" s="9" t="n">
        <v>38869</v>
      </c>
      <c r="B102" s="0" t="n">
        <v>1270.2</v>
      </c>
      <c r="C102" s="0" t="n">
        <v>34.35</v>
      </c>
      <c r="D102" s="20" t="n">
        <f aca="false">LN(B102/B103)</f>
        <v>8.66042853918061E-005</v>
      </c>
      <c r="E102" s="20" t="n">
        <f aca="false">LN(C102/C103)</f>
        <v>0.0397914728032569</v>
      </c>
    </row>
    <row r="103" customFormat="false" ht="15" hidden="false" customHeight="false" outlineLevel="0" collapsed="false">
      <c r="A103" s="9" t="n">
        <v>38838</v>
      </c>
      <c r="B103" s="0" t="n">
        <v>1270.09</v>
      </c>
      <c r="C103" s="0" t="n">
        <v>33.01</v>
      </c>
      <c r="D103" s="20" t="n">
        <f aca="false">LN(B103/B104)</f>
        <v>-0.0314049135858917</v>
      </c>
      <c r="E103" s="20" t="n">
        <f aca="false">LN(C103/C104)</f>
        <v>-0.0203905115533598</v>
      </c>
    </row>
    <row r="104" customFormat="false" ht="15" hidden="false" customHeight="false" outlineLevel="0" collapsed="false">
      <c r="A104" s="9" t="n">
        <v>38810</v>
      </c>
      <c r="B104" s="0" t="n">
        <v>1310.61</v>
      </c>
      <c r="C104" s="0" t="n">
        <v>33.69</v>
      </c>
      <c r="D104" s="20" t="n">
        <f aca="false">LN(B104/B105)</f>
        <v>0.0120823736751444</v>
      </c>
      <c r="E104" s="20" t="n">
        <f aca="false">LN(C104/C105)</f>
        <v>-0.0011865916550973</v>
      </c>
    </row>
    <row r="105" customFormat="false" ht="15" hidden="false" customHeight="false" outlineLevel="0" collapsed="false">
      <c r="A105" s="9" t="n">
        <v>38777</v>
      </c>
      <c r="B105" s="0" t="n">
        <v>1294.87</v>
      </c>
      <c r="C105" s="0" t="n">
        <v>33.73</v>
      </c>
      <c r="D105" s="20" t="n">
        <f aca="false">LN(B105/B106)</f>
        <v>0.0110347339694589</v>
      </c>
      <c r="E105" s="20" t="n">
        <f aca="false">LN(C105/C106)</f>
        <v>0.0261315364644367</v>
      </c>
    </row>
    <row r="106" customFormat="false" ht="15" hidden="false" customHeight="false" outlineLevel="0" collapsed="false">
      <c r="A106" s="9" t="n">
        <v>38749</v>
      </c>
      <c r="B106" s="0" t="n">
        <v>1280.66</v>
      </c>
      <c r="C106" s="0" t="n">
        <v>32.86</v>
      </c>
      <c r="D106" s="20" t="n">
        <f aca="false">LN(B106/B107)</f>
        <v>0.00045299406415204</v>
      </c>
      <c r="E106" s="20" t="n">
        <f aca="false">LN(C106/C107)</f>
        <v>0.0128638833619098</v>
      </c>
    </row>
    <row r="107" customFormat="false" ht="15" hidden="false" customHeight="false" outlineLevel="0" collapsed="false">
      <c r="A107" s="9" t="n">
        <v>38720</v>
      </c>
      <c r="B107" s="0" t="n">
        <v>1280.08</v>
      </c>
      <c r="C107" s="0" t="n">
        <v>32.44</v>
      </c>
      <c r="D107" s="20" t="n">
        <f aca="false">LN(B107/B108)</f>
        <v>0.0251479612305183</v>
      </c>
      <c r="E107" s="20" t="n">
        <f aca="false">LN(C107/C108)</f>
        <v>0.0322659156966568</v>
      </c>
    </row>
    <row r="108" customFormat="false" ht="15" hidden="false" customHeight="false" outlineLevel="0" collapsed="false">
      <c r="A108" s="9" t="n">
        <v>38687</v>
      </c>
      <c r="B108" s="0" t="n">
        <v>1248.29</v>
      </c>
      <c r="C108" s="0" t="n">
        <v>31.41</v>
      </c>
      <c r="D108" s="20" t="n">
        <f aca="false">LN(B108/B109)</f>
        <v>-0.000952850014241369</v>
      </c>
      <c r="E108" s="20" t="n">
        <f aca="false">LN(C108/C109)</f>
        <v>0.0215615754401054</v>
      </c>
    </row>
    <row r="109" customFormat="false" ht="15" hidden="false" customHeight="false" outlineLevel="0" collapsed="false">
      <c r="A109" s="9" t="n">
        <v>38657</v>
      </c>
      <c r="B109" s="0" t="n">
        <v>1249.48</v>
      </c>
      <c r="C109" s="0" t="n">
        <v>30.74</v>
      </c>
      <c r="D109" s="20" t="n">
        <f aca="false">LN(B109/B110)</f>
        <v>0.0345812376769886</v>
      </c>
      <c r="E109" s="20" t="n">
        <f aca="false">LN(C109/C110)</f>
        <v>0.0263693591189675</v>
      </c>
    </row>
    <row r="110" customFormat="false" ht="15" hidden="false" customHeight="false" outlineLevel="0" collapsed="false">
      <c r="A110" s="9" t="n">
        <v>38628</v>
      </c>
      <c r="B110" s="0" t="n">
        <v>1207.01</v>
      </c>
      <c r="C110" s="0" t="n">
        <v>29.94</v>
      </c>
      <c r="D110" s="20" t="n">
        <f aca="false">LN(B110/B111)</f>
        <v>-0.0178999943137739</v>
      </c>
      <c r="E110" s="20" t="n">
        <f aca="false">LN(C110/C111)</f>
        <v>-0.0970091062490078</v>
      </c>
    </row>
    <row r="111" customFormat="false" ht="15" hidden="false" customHeight="false" outlineLevel="0" collapsed="false">
      <c r="A111" s="9" t="n">
        <v>38596</v>
      </c>
      <c r="B111" s="0" t="n">
        <v>1228.81</v>
      </c>
      <c r="C111" s="0" t="n">
        <v>32.99</v>
      </c>
      <c r="D111" s="20" t="n">
        <f aca="false">LN(B111/B112)</f>
        <v>0.00692490742685892</v>
      </c>
      <c r="E111" s="20" t="n">
        <f aca="false">LN(C111/C112)</f>
        <v>0.00638591192480642</v>
      </c>
    </row>
    <row r="112" customFormat="false" ht="15" hidden="false" customHeight="false" outlineLevel="0" collapsed="false">
      <c r="A112" s="9" t="n">
        <v>38565</v>
      </c>
      <c r="B112" s="0" t="n">
        <v>1220.33</v>
      </c>
      <c r="C112" s="0" t="n">
        <v>32.78</v>
      </c>
      <c r="D112" s="20" t="n">
        <f aca="false">LN(B112/B113)</f>
        <v>-0.0112854679723592</v>
      </c>
      <c r="E112" s="20" t="n">
        <f aca="false">LN(C112/C113)</f>
        <v>-0.018737326666971</v>
      </c>
    </row>
    <row r="113" customFormat="false" ht="15" hidden="false" customHeight="false" outlineLevel="0" collapsed="false">
      <c r="A113" s="9" t="n">
        <v>38534</v>
      </c>
      <c r="B113" s="0" t="n">
        <v>1234.18</v>
      </c>
      <c r="C113" s="0" t="n">
        <v>33.4</v>
      </c>
      <c r="D113" s="20" t="n">
        <f aca="false">LN(B113/B114)</f>
        <v>0.0353364518647291</v>
      </c>
      <c r="E113" s="20" t="n">
        <f aca="false">LN(C113/C114)</f>
        <v>-0.00656522799781479</v>
      </c>
    </row>
    <row r="114" customFormat="false" ht="15" hidden="false" customHeight="false" outlineLevel="0" collapsed="false">
      <c r="A114" s="9" t="n">
        <v>38504</v>
      </c>
      <c r="B114" s="0" t="n">
        <v>1191.33</v>
      </c>
      <c r="C114" s="0" t="n">
        <v>33.62</v>
      </c>
      <c r="D114" s="20" t="n">
        <f aca="false">LN(B114/B115)</f>
        <v>-0.000142687476898022</v>
      </c>
      <c r="E114" s="20" t="n">
        <f aca="false">LN(C114/C115)</f>
        <v>0.0785566024810229</v>
      </c>
    </row>
    <row r="115" customFormat="false" ht="15" hidden="false" customHeight="false" outlineLevel="0" collapsed="false">
      <c r="A115" s="9" t="n">
        <v>38474</v>
      </c>
      <c r="B115" s="0" t="n">
        <v>1191.5</v>
      </c>
      <c r="C115" s="0" t="n">
        <v>31.08</v>
      </c>
      <c r="D115" s="20" t="n">
        <f aca="false">LN(B115/B116)</f>
        <v>0.0295122233851058</v>
      </c>
      <c r="E115" s="20" t="n">
        <f aca="false">LN(C115/C116)</f>
        <v>-0.0501987444923555</v>
      </c>
    </row>
    <row r="116" customFormat="false" ht="15" hidden="false" customHeight="false" outlineLevel="0" collapsed="false">
      <c r="A116" s="9" t="n">
        <v>38443</v>
      </c>
      <c r="B116" s="0" t="n">
        <v>1156.85</v>
      </c>
      <c r="C116" s="0" t="n">
        <v>32.68</v>
      </c>
      <c r="D116" s="20" t="n">
        <f aca="false">LN(B116/B117)</f>
        <v>-0.0203135193476704</v>
      </c>
      <c r="E116" s="20" t="n">
        <f aca="false">LN(C116/C117)</f>
        <v>0.041230074509595</v>
      </c>
    </row>
    <row r="117" customFormat="false" ht="15" hidden="false" customHeight="false" outlineLevel="0" collapsed="false">
      <c r="A117" s="9" t="n">
        <v>38412</v>
      </c>
      <c r="B117" s="0" t="n">
        <v>1180.59</v>
      </c>
      <c r="C117" s="0" t="n">
        <v>31.36</v>
      </c>
      <c r="D117" s="20" t="n">
        <f aca="false">LN(B117/B118)</f>
        <v>-0.0193027522545287</v>
      </c>
      <c r="E117" s="20" t="n">
        <f aca="false">LN(C117/C118)</f>
        <v>0.0370292386376136</v>
      </c>
    </row>
    <row r="118" customFormat="false" ht="15" hidden="false" customHeight="false" outlineLevel="0" collapsed="false">
      <c r="A118" s="9" t="n">
        <v>38384</v>
      </c>
      <c r="B118" s="0" t="n">
        <v>1203.6</v>
      </c>
      <c r="C118" s="0" t="n">
        <v>30.22</v>
      </c>
      <c r="D118" s="20" t="n">
        <f aca="false">LN(B118/B119)</f>
        <v>0.0187269348743377</v>
      </c>
      <c r="E118" s="20" t="n">
        <f aca="false">LN(C118/C119)</f>
        <v>0.017693668068925</v>
      </c>
    </row>
    <row r="119" customFormat="false" ht="15" hidden="false" customHeight="false" outlineLevel="0" collapsed="false">
      <c r="A119" s="9" t="n">
        <v>38355</v>
      </c>
      <c r="B119" s="0" t="n">
        <v>1181.27</v>
      </c>
      <c r="C119" s="0" t="n">
        <v>29.69</v>
      </c>
      <c r="D119" s="20" t="n">
        <f aca="false">LN(B119/B120)</f>
        <v>-0.0256157479685159</v>
      </c>
      <c r="E119" s="20" t="n">
        <f aca="false">LN(C119/C120)</f>
        <v>0.0557527096180582</v>
      </c>
    </row>
    <row r="120" customFormat="false" ht="15" hidden="false" customHeight="false" outlineLevel="0" collapsed="false">
      <c r="A120" s="9" t="n">
        <v>38322</v>
      </c>
      <c r="B120" s="0" t="n">
        <v>1211.92</v>
      </c>
      <c r="C120" s="0" t="n">
        <v>28.08</v>
      </c>
      <c r="D120" s="20" t="n">
        <f aca="false">LN(B120/B121)</f>
        <v>0.0319424911931921</v>
      </c>
      <c r="E120" s="20" t="n">
        <f aca="false">LN(C120/C121)</f>
        <v>0.00213903824874944</v>
      </c>
    </row>
    <row r="121" customFormat="false" ht="15" hidden="false" customHeight="false" outlineLevel="0" collapsed="false">
      <c r="A121" s="9" t="n">
        <v>38292</v>
      </c>
      <c r="B121" s="0" t="n">
        <v>1173.82</v>
      </c>
      <c r="C121" s="0" t="n">
        <v>28.02</v>
      </c>
      <c r="D121" s="20" t="n">
        <f aca="false">LN(B121/B122)</f>
        <v>0.037868779461133</v>
      </c>
      <c r="E121" s="20" t="n">
        <f aca="false">LN(C121/C122)</f>
        <v>0.0407922543010676</v>
      </c>
    </row>
    <row r="122" customFormat="false" ht="15" hidden="false" customHeight="false" outlineLevel="0" collapsed="false">
      <c r="A122" s="9" t="n">
        <v>38261</v>
      </c>
      <c r="B122" s="0" t="n">
        <v>1130.2</v>
      </c>
      <c r="C122" s="0" t="n">
        <v>26.9</v>
      </c>
      <c r="D122" s="20" t="n">
        <f aca="false">LN(B122/B123)</f>
        <v>0.0139169558782137</v>
      </c>
      <c r="E122" s="20" t="n">
        <f aca="false">LN(C122/C123)</f>
        <v>0.0692584404700552</v>
      </c>
    </row>
    <row r="123" customFormat="false" ht="15" hidden="false" customHeight="false" outlineLevel="0" collapsed="false">
      <c r="A123" s="9" t="n">
        <v>38231</v>
      </c>
      <c r="B123" s="0" t="n">
        <v>1114.58</v>
      </c>
      <c r="C123" s="0" t="n">
        <v>25.1</v>
      </c>
      <c r="D123" s="20" t="n">
        <f aca="false">LN(B123/B124)</f>
        <v>0.00932033680220648</v>
      </c>
      <c r="E123" s="20" t="n">
        <f aca="false">LN(C123/C124)</f>
        <v>0.0332148799464407</v>
      </c>
    </row>
    <row r="124" customFormat="false" ht="15" hidden="false" customHeight="false" outlineLevel="0" collapsed="false">
      <c r="A124" s="9" t="n">
        <v>38201</v>
      </c>
      <c r="B124" s="0" t="n">
        <v>1104.24</v>
      </c>
      <c r="C124" s="0" t="n">
        <v>24.28</v>
      </c>
      <c r="D124" s="20" t="n">
        <f aca="false">LN(B124/B125)</f>
        <v>0.00228472057171386</v>
      </c>
      <c r="E124" s="20" t="n">
        <f aca="false">LN(C124/C125)</f>
        <v>0.0420583433280605</v>
      </c>
    </row>
    <row r="125" customFormat="false" ht="15" hidden="false" customHeight="false" outlineLevel="0" collapsed="false">
      <c r="A125" s="9" t="n">
        <v>38169</v>
      </c>
      <c r="B125" s="0" t="n">
        <v>1101.72</v>
      </c>
      <c r="C125" s="0" t="n">
        <v>23.28</v>
      </c>
      <c r="D125" s="20" t="n">
        <f aca="false">LN(B125/B126)</f>
        <v>-0.0348922382153304</v>
      </c>
      <c r="E125" s="20" t="n">
        <f aca="false">LN(C125/C126)</f>
        <v>0.0579167364667184</v>
      </c>
    </row>
    <row r="126" customFormat="false" ht="15" hidden="false" customHeight="false" outlineLevel="0" collapsed="false">
      <c r="A126" s="9" t="n">
        <v>38139</v>
      </c>
      <c r="B126" s="0" t="n">
        <v>1140.84</v>
      </c>
      <c r="C126" s="0" t="n">
        <v>21.97</v>
      </c>
      <c r="D126" s="20" t="n">
        <f aca="false">LN(B126/B127)</f>
        <v>0.0178291892493125</v>
      </c>
      <c r="E126" s="20" t="n">
        <f aca="false">LN(C126/C127)</f>
        <v>0.0174476418698028</v>
      </c>
    </row>
    <row r="127" customFormat="false" ht="15" hidden="false" customHeight="false" outlineLevel="0" collapsed="false">
      <c r="A127" s="9" t="n">
        <v>38110</v>
      </c>
      <c r="B127" s="0" t="n">
        <v>1120.68</v>
      </c>
      <c r="C127" s="0" t="n">
        <v>21.59</v>
      </c>
      <c r="D127" s="20" t="n">
        <f aca="false">LN(B127/B128)</f>
        <v>0.0120110242055644</v>
      </c>
      <c r="E127" s="20" t="n">
        <f aca="false">LN(C127/C128)</f>
        <v>-0.0408405214445082</v>
      </c>
    </row>
    <row r="128" customFormat="false" ht="15" hidden="false" customHeight="false" outlineLevel="0" collapsed="false">
      <c r="A128" s="9" t="n">
        <v>38078</v>
      </c>
      <c r="B128" s="0" t="n">
        <v>1107.3</v>
      </c>
      <c r="C128" s="0" t="n">
        <v>22.49</v>
      </c>
      <c r="D128" s="20" t="n">
        <f aca="false">LN(B128/B129)</f>
        <v>-0.0169333934945441</v>
      </c>
      <c r="E128" s="20" t="n">
        <f aca="false">LN(C128/C129)</f>
        <v>-0.0703851136657161</v>
      </c>
    </row>
    <row r="129" customFormat="false" ht="15" hidden="false" customHeight="false" outlineLevel="0" collapsed="false">
      <c r="A129" s="9" t="n">
        <v>38047</v>
      </c>
      <c r="B129" s="0" t="n">
        <v>1126.21</v>
      </c>
      <c r="C129" s="0" t="n">
        <v>24.13</v>
      </c>
      <c r="D129" s="20" t="n">
        <f aca="false">LN(B129/B130)</f>
        <v>-0.016494220669989</v>
      </c>
      <c r="E129" s="20" t="n">
        <f aca="false">LN(C129/C130)</f>
        <v>0.0285853847446519</v>
      </c>
    </row>
    <row r="130" customFormat="false" ht="15" hidden="false" customHeight="false" outlineLevel="0" collapsed="false">
      <c r="A130" s="9" t="n">
        <v>38019</v>
      </c>
      <c r="B130" s="0" t="n">
        <v>1144.94</v>
      </c>
      <c r="C130" s="0" t="n">
        <v>23.45</v>
      </c>
      <c r="D130" s="20" t="n">
        <f aca="false">LN(B130/B131)</f>
        <v>0.0121351008291259</v>
      </c>
      <c r="E130" s="20" t="n">
        <f aca="false">LN(C130/C131)</f>
        <v>0.0232969984268842</v>
      </c>
    </row>
    <row r="131" customFormat="false" ht="15" hidden="false" customHeight="false" outlineLevel="0" collapsed="false">
      <c r="A131" s="9" t="n">
        <v>37988</v>
      </c>
      <c r="B131" s="0" t="n">
        <v>1131.13</v>
      </c>
      <c r="C131" s="0" t="n">
        <v>22.91</v>
      </c>
      <c r="D131" s="20" t="n">
        <f aca="false">LN(B131/B132)</f>
        <v>0.0171288822629672</v>
      </c>
      <c r="E131" s="20" t="n">
        <f aca="false">LN(C131/C132)</f>
        <v>0.0607337504246079</v>
      </c>
    </row>
    <row r="132" customFormat="false" ht="15" hidden="false" customHeight="false" outlineLevel="0" collapsed="false">
      <c r="A132" s="9" t="n">
        <v>37956</v>
      </c>
      <c r="B132" s="0" t="n">
        <v>1111.92</v>
      </c>
      <c r="C132" s="0" t="n">
        <v>21.56</v>
      </c>
      <c r="D132" s="20" t="n">
        <f aca="false">LN(B132/B133)</f>
        <v>0.0495188993064712</v>
      </c>
      <c r="E132" s="20" t="n">
        <f aca="false">LN(C132/C133)</f>
        <v>0.125348688923552</v>
      </c>
    </row>
    <row r="133" customFormat="false" ht="15" hidden="false" customHeight="false" outlineLevel="0" collapsed="false">
      <c r="A133" s="9" t="n">
        <v>37928</v>
      </c>
      <c r="B133" s="0" t="n">
        <v>1058.2</v>
      </c>
      <c r="C133" s="0" t="n">
        <v>19.02</v>
      </c>
      <c r="D133" s="20" t="n">
        <f aca="false">LN(B133/B134)</f>
        <v>0.00710322535604516</v>
      </c>
      <c r="E133" s="20" t="n">
        <f aca="false">LN(C133/C134)</f>
        <v>0.00950878796902714</v>
      </c>
    </row>
    <row r="134" customFormat="false" ht="15" hidden="false" customHeight="false" outlineLevel="0" collapsed="false">
      <c r="A134" s="9" t="n">
        <v>37895</v>
      </c>
      <c r="B134" s="0" t="n">
        <v>1050.71</v>
      </c>
      <c r="C134" s="0" t="n">
        <v>18.84</v>
      </c>
      <c r="D134" s="20" t="n">
        <f aca="false">LN(B134/B135)</f>
        <v>0.0535042684649465</v>
      </c>
      <c r="E134" s="20" t="n">
        <f aca="false">LN(C134/C135)</f>
        <v>0.0187522237491836</v>
      </c>
    </row>
    <row r="135" customFormat="false" ht="15" hidden="false" customHeight="false" outlineLevel="0" collapsed="false">
      <c r="A135" s="9" t="n">
        <v>37866</v>
      </c>
      <c r="B135" s="0" t="n">
        <v>995.97</v>
      </c>
      <c r="C135" s="0" t="n">
        <v>18.49</v>
      </c>
      <c r="D135" s="20" t="n">
        <f aca="false">LN(B135/B136)</f>
        <v>-0.0120162325679857</v>
      </c>
      <c r="E135" s="20" t="n">
        <f aca="false">LN(C135/C136)</f>
        <v>0.0419719253129169</v>
      </c>
    </row>
    <row r="136" customFormat="false" ht="15" hidden="false" customHeight="false" outlineLevel="0" collapsed="false">
      <c r="A136" s="9" t="n">
        <v>37834</v>
      </c>
      <c r="B136" s="0" t="n">
        <v>1008.01</v>
      </c>
      <c r="C136" s="0" t="n">
        <v>17.73</v>
      </c>
      <c r="D136" s="20" t="n">
        <f aca="false">LN(B136/B137)</f>
        <v>0.0177153437906362</v>
      </c>
      <c r="E136" s="20" t="n">
        <f aca="false">LN(C136/C137)</f>
        <v>-0.0112171675309249</v>
      </c>
    </row>
    <row r="137" customFormat="false" ht="15" hidden="false" customHeight="false" outlineLevel="0" collapsed="false">
      <c r="A137" s="9" t="n">
        <v>37803</v>
      </c>
      <c r="B137" s="0" t="n">
        <v>990.31</v>
      </c>
      <c r="C137" s="0" t="n">
        <v>17.93</v>
      </c>
      <c r="D137" s="20" t="n">
        <f aca="false">LN(B137/B138)</f>
        <v>0.0160935064787737</v>
      </c>
      <c r="E137" s="20" t="n">
        <f aca="false">LN(C137/C138)</f>
        <v>-0.128569296969322</v>
      </c>
    </row>
    <row r="138" customFormat="false" ht="15" hidden="false" customHeight="false" outlineLevel="0" collapsed="false">
      <c r="A138" s="9" t="n">
        <v>37774</v>
      </c>
      <c r="B138" s="0" t="n">
        <v>974.5</v>
      </c>
      <c r="C138" s="0" t="n">
        <v>20.39</v>
      </c>
      <c r="D138" s="20" t="n">
        <f aca="false">LN(B138/B139)</f>
        <v>0.0112586260108522</v>
      </c>
      <c r="E138" s="20" t="n">
        <f aca="false">LN(C138/C139)</f>
        <v>0.0293626468858742</v>
      </c>
    </row>
    <row r="139" customFormat="false" ht="15" hidden="false" customHeight="false" outlineLevel="0" collapsed="false">
      <c r="A139" s="9" t="n">
        <v>37742</v>
      </c>
      <c r="B139" s="0" t="n">
        <v>963.59</v>
      </c>
      <c r="C139" s="0" t="n">
        <v>19.8</v>
      </c>
      <c r="D139" s="20" t="n">
        <f aca="false">LN(B139/B140)</f>
        <v>0.0496456654892877</v>
      </c>
      <c r="E139" s="20" t="n">
        <f aca="false">LN(C139/C140)</f>
        <v>0.113247880490992</v>
      </c>
    </row>
    <row r="140" customFormat="false" ht="15" hidden="false" customHeight="false" outlineLevel="0" collapsed="false">
      <c r="A140" s="9" t="n">
        <v>37712</v>
      </c>
      <c r="B140" s="0" t="n">
        <v>916.92</v>
      </c>
      <c r="C140" s="0" t="n">
        <v>17.68</v>
      </c>
      <c r="D140" s="20" t="n">
        <f aca="false">LN(B140/B141)</f>
        <v>0.0779273500294767</v>
      </c>
      <c r="E140" s="20" t="n">
        <f aca="false">LN(C140/C141)</f>
        <v>0.190043602887865</v>
      </c>
    </row>
    <row r="141" customFormat="false" ht="15" hidden="false" customHeight="false" outlineLevel="0" collapsed="false">
      <c r="A141" s="9" t="n">
        <v>37683</v>
      </c>
      <c r="B141" s="0" t="n">
        <v>848.18</v>
      </c>
      <c r="C141" s="0" t="n">
        <v>14.62</v>
      </c>
      <c r="D141" s="20" t="n">
        <f aca="false">LN(B141/B142)</f>
        <v>0.00832287425282966</v>
      </c>
      <c r="E141" s="20" t="n">
        <f aca="false">LN(C141/C142)</f>
        <v>0.0737923321910823</v>
      </c>
    </row>
    <row r="142" customFormat="false" ht="15" hidden="false" customHeight="false" outlineLevel="0" collapsed="false">
      <c r="A142" s="9" t="n">
        <v>37655</v>
      </c>
      <c r="B142" s="0" t="n">
        <v>841.15</v>
      </c>
      <c r="C142" s="0" t="n">
        <v>13.58</v>
      </c>
      <c r="D142" s="20" t="n">
        <f aca="false">LN(B142/B143)</f>
        <v>-0.0171498442588398</v>
      </c>
      <c r="E142" s="20" t="n">
        <f aca="false">LN(C142/C143)</f>
        <v>-0.213375825289974</v>
      </c>
    </row>
    <row r="143" customFormat="false" ht="15" hidden="false" customHeight="false" outlineLevel="0" collapsed="false">
      <c r="A143" s="9" t="n">
        <v>37623</v>
      </c>
      <c r="B143" s="0" t="n">
        <v>855.7</v>
      </c>
      <c r="C143" s="0" t="n">
        <v>16.81</v>
      </c>
      <c r="D143" s="20" t="n">
        <f aca="false">LN(B143/B144)</f>
        <v>-0.027797493671423</v>
      </c>
      <c r="E143" s="20" t="n">
        <f aca="false">LN(C143/C144)</f>
        <v>-0.137612879497113</v>
      </c>
    </row>
    <row r="144" customFormat="false" ht="15" hidden="false" customHeight="false" outlineLevel="0" collapsed="false">
      <c r="A144" s="9" t="n">
        <v>37592</v>
      </c>
      <c r="B144" s="0" t="n">
        <v>879.82</v>
      </c>
      <c r="C144" s="0" t="n">
        <v>19.29</v>
      </c>
      <c r="D144" s="20" t="n">
        <f aca="false">LN(B144/B145)</f>
        <v>-0.0622292771298754</v>
      </c>
      <c r="E144" s="20" t="n">
        <f aca="false">LN(C144/C145)</f>
        <v>-0.0103146866018317</v>
      </c>
    </row>
    <row r="145" customFormat="false" ht="15" hidden="false" customHeight="false" outlineLevel="0" collapsed="false">
      <c r="A145" s="9" t="n">
        <v>37561</v>
      </c>
      <c r="B145" s="0" t="n">
        <v>936.31</v>
      </c>
      <c r="C145" s="0" t="n">
        <v>19.49</v>
      </c>
      <c r="D145" s="20" t="n">
        <f aca="false">LN(B145/B146)</f>
        <v>0.0555005846761122</v>
      </c>
      <c r="E145" s="20" t="n">
        <f aca="false">LN(C145/C146)</f>
        <v>-0.022324620705234</v>
      </c>
    </row>
    <row r="146" customFormat="false" ht="15" hidden="false" customHeight="false" outlineLevel="0" collapsed="false">
      <c r="A146" s="9" t="n">
        <v>37530</v>
      </c>
      <c r="B146" s="0" t="n">
        <v>885.76</v>
      </c>
      <c r="C146" s="0" t="n">
        <v>19.93</v>
      </c>
      <c r="D146" s="20" t="n">
        <f aca="false">LN(B146/B147)</f>
        <v>0.0829144210287572</v>
      </c>
      <c r="E146" s="20" t="n">
        <f aca="false">LN(C146/C147)</f>
        <v>0.046735077107459</v>
      </c>
    </row>
    <row r="147" customFormat="false" ht="15" hidden="false" customHeight="false" outlineLevel="0" collapsed="false">
      <c r="A147" s="9" t="n">
        <v>37502</v>
      </c>
      <c r="B147" s="0" t="n">
        <v>815.28</v>
      </c>
      <c r="C147" s="0" t="n">
        <v>19.02</v>
      </c>
      <c r="D147" s="20" t="n">
        <f aca="false">LN(B147/B148)</f>
        <v>-0.116561168447867</v>
      </c>
      <c r="E147" s="20" t="n">
        <f aca="false">LN(C147/C148)</f>
        <v>-0.316444257211403</v>
      </c>
    </row>
    <row r="148" customFormat="false" ht="15" hidden="false" customHeight="false" outlineLevel="0" collapsed="false">
      <c r="A148" s="9" t="n">
        <v>37469</v>
      </c>
      <c r="B148" s="0" t="n">
        <v>916.07</v>
      </c>
      <c r="C148" s="0" t="n">
        <v>26.1</v>
      </c>
      <c r="D148" s="20" t="n">
        <f aca="false">LN(B148/B149)</f>
        <v>0.00486954439031567</v>
      </c>
      <c r="E148" s="20" t="n">
        <f aca="false">LN(C148/C149)</f>
        <v>0.0616308750458825</v>
      </c>
    </row>
    <row r="149" customFormat="false" ht="15" hidden="false" customHeight="false" outlineLevel="0" collapsed="false">
      <c r="A149" s="9" t="n">
        <v>37438</v>
      </c>
      <c r="B149" s="0" t="n">
        <v>911.62</v>
      </c>
      <c r="C149" s="0" t="n">
        <v>24.54</v>
      </c>
      <c r="D149" s="20" t="n">
        <f aca="false">LN(B149/B150)</f>
        <v>-0.0822998718378991</v>
      </c>
      <c r="E149" s="20" t="n">
        <f aca="false">LN(C149/C150)</f>
        <v>-0.198890939708717</v>
      </c>
    </row>
    <row r="150" customFormat="false" ht="15" hidden="false" customHeight="false" outlineLevel="0" collapsed="false">
      <c r="A150" s="9" t="n">
        <v>37410</v>
      </c>
      <c r="B150" s="0" t="n">
        <v>989.82</v>
      </c>
      <c r="C150" s="0" t="n">
        <v>29.94</v>
      </c>
      <c r="D150" s="20" t="n">
        <f aca="false">LN(B150/B151)</f>
        <v>-0.0752143432759061</v>
      </c>
      <c r="E150" s="20" t="n">
        <f aca="false">LN(C150/C151)</f>
        <v>-0.0289684509004873</v>
      </c>
    </row>
    <row r="151" customFormat="false" ht="15" hidden="false" customHeight="false" outlineLevel="0" collapsed="false">
      <c r="A151" s="9" t="n">
        <v>37377</v>
      </c>
      <c r="B151" s="0" t="n">
        <v>1067.14</v>
      </c>
      <c r="C151" s="0" t="n">
        <v>30.82</v>
      </c>
      <c r="D151" s="20" t="n">
        <f aca="false">LN(B151/B152)</f>
        <v>-0.00912294229712596</v>
      </c>
      <c r="E151" s="20" t="n">
        <f aca="false">LN(C151/C152)</f>
        <v>-0.172703746898753</v>
      </c>
    </row>
    <row r="152" customFormat="false" ht="15" hidden="false" customHeight="false" outlineLevel="0" collapsed="false">
      <c r="A152" s="9" t="n">
        <v>37347</v>
      </c>
      <c r="B152" s="0" t="n">
        <v>1076.92</v>
      </c>
      <c r="C152" s="0" t="n">
        <v>36.63</v>
      </c>
      <c r="D152" s="20" t="n">
        <f aca="false">LN(B152/B153)</f>
        <v>-0.0633846827844135</v>
      </c>
      <c r="E152" s="20" t="n">
        <f aca="false">LN(C152/C153)</f>
        <v>0.0140208482419385</v>
      </c>
    </row>
    <row r="153" customFormat="false" ht="15" hidden="false" customHeight="false" outlineLevel="0" collapsed="false">
      <c r="A153" s="9" t="n">
        <v>37316</v>
      </c>
      <c r="B153" s="0" t="n">
        <v>1147.39</v>
      </c>
      <c r="C153" s="0" t="n">
        <v>36.12</v>
      </c>
      <c r="D153" s="20" t="n">
        <f aca="false">LN(B153/B154)</f>
        <v>0.0360800762527584</v>
      </c>
      <c r="E153" s="20" t="n">
        <f aca="false">LN(C153/C154)</f>
        <v>0.0684590794752258</v>
      </c>
    </row>
    <row r="154" customFormat="false" ht="15" hidden="false" customHeight="false" outlineLevel="0" collapsed="false">
      <c r="A154" s="9" t="n">
        <v>37288</v>
      </c>
      <c r="B154" s="0" t="n">
        <v>1106.73</v>
      </c>
      <c r="C154" s="0" t="n">
        <v>33.73</v>
      </c>
      <c r="D154" s="20" t="n">
        <f aca="false">LN(B154/B155)</f>
        <v>-0.0209848866751677</v>
      </c>
      <c r="E154" s="20" t="n">
        <f aca="false">LN(C154/C155)</f>
        <v>0.0200635566806807</v>
      </c>
    </row>
    <row r="155" customFormat="false" ht="15" hidden="false" customHeight="false" outlineLevel="0" collapsed="false">
      <c r="A155" s="9" t="n">
        <v>37258</v>
      </c>
      <c r="B155" s="0" t="n">
        <v>1130.2</v>
      </c>
      <c r="C155" s="0" t="n">
        <v>33.06</v>
      </c>
      <c r="D155" s="20" t="n">
        <f aca="false">LN(B155/B156)</f>
        <v>-0.0156963736669333</v>
      </c>
      <c r="E155" s="20" t="n">
        <f aca="false">LN(C155/C156)</f>
        <v>-0.118522158821226</v>
      </c>
    </row>
    <row r="156" customFormat="false" ht="15" hidden="false" customHeight="false" outlineLevel="0" collapsed="false">
      <c r="A156" s="9" t="n">
        <v>37228</v>
      </c>
      <c r="B156" s="0" t="n">
        <v>1148.08</v>
      </c>
      <c r="C156" s="0" t="n">
        <v>37.22</v>
      </c>
      <c r="D156" s="20" t="n">
        <f aca="false">LN(B156/B157)</f>
        <v>0.00754529203389603</v>
      </c>
      <c r="E156" s="20" t="n">
        <f aca="false">LN(C156/C157)</f>
        <v>0.0825759153275871</v>
      </c>
    </row>
    <row r="157" customFormat="false" ht="15" hidden="false" customHeight="false" outlineLevel="0" collapsed="false">
      <c r="A157" s="9" t="n">
        <v>37196</v>
      </c>
      <c r="B157" s="0" t="n">
        <v>1139.45</v>
      </c>
      <c r="C157" s="0" t="n">
        <v>34.27</v>
      </c>
      <c r="D157" s="20" t="n">
        <f aca="false">LN(B157/B158)</f>
        <v>0.0724843504333732</v>
      </c>
      <c r="E157" s="20" t="n">
        <f aca="false">LN(C157/C158)</f>
        <v>-0.0536831996374581</v>
      </c>
    </row>
    <row r="158" customFormat="false" ht="15" hidden="false" customHeight="false" outlineLevel="0" collapsed="false">
      <c r="A158" s="9" t="n">
        <v>37165</v>
      </c>
      <c r="B158" s="0" t="n">
        <v>1059.78</v>
      </c>
      <c r="C158" s="0" t="n">
        <v>36.16</v>
      </c>
      <c r="D158" s="20" t="n">
        <f aca="false">LN(B158/B159)</f>
        <v>0.0179371883291154</v>
      </c>
      <c r="E158" s="20" t="n">
        <f aca="false">LN(C158/C159)</f>
        <v>0.014484932921367</v>
      </c>
    </row>
    <row r="159" customFormat="false" ht="15" hidden="false" customHeight="false" outlineLevel="0" collapsed="false">
      <c r="A159" s="9" t="n">
        <v>37138</v>
      </c>
      <c r="B159" s="0" t="n">
        <v>1040.94</v>
      </c>
      <c r="C159" s="0" t="n">
        <v>35.64</v>
      </c>
      <c r="D159" s="20" t="n">
        <f aca="false">LN(B159/B160)</f>
        <v>-0.0852566152469899</v>
      </c>
      <c r="E159" s="20" t="n">
        <f aca="false">LN(C159/C160)</f>
        <v>-0.037719543795456</v>
      </c>
    </row>
    <row r="160" customFormat="false" ht="15" hidden="false" customHeight="false" outlineLevel="0" collapsed="false">
      <c r="A160" s="9" t="n">
        <v>37104</v>
      </c>
      <c r="B160" s="0" t="n">
        <v>1133.58</v>
      </c>
      <c r="C160" s="0" t="n">
        <v>37.01</v>
      </c>
      <c r="D160" s="20" t="n">
        <f aca="false">LN(B160/B161)</f>
        <v>-0.066255605887467</v>
      </c>
      <c r="E160" s="20" t="n">
        <f aca="false">LN(C160/C161)</f>
        <v>0.0251723277433673</v>
      </c>
    </row>
    <row r="161" customFormat="false" ht="15" hidden="false" customHeight="false" outlineLevel="0" collapsed="false">
      <c r="A161" s="9" t="n">
        <v>37074</v>
      </c>
      <c r="B161" s="0" t="n">
        <v>1211.23</v>
      </c>
      <c r="C161" s="0" t="n">
        <v>36.09</v>
      </c>
      <c r="D161" s="20" t="n">
        <f aca="false">LN(B161/B162)</f>
        <v>-0.0107982212059002</v>
      </c>
      <c r="E161" s="20" t="n">
        <f aca="false">LN(C161/C162)</f>
        <v>-0.0101999505958197</v>
      </c>
    </row>
    <row r="162" customFormat="false" ht="15" hidden="false" customHeight="false" outlineLevel="0" collapsed="false">
      <c r="A162" s="9" t="n">
        <v>37043</v>
      </c>
      <c r="B162" s="0" t="n">
        <v>1224.38</v>
      </c>
      <c r="C162" s="0" t="n">
        <v>36.46</v>
      </c>
      <c r="D162" s="20" t="n">
        <f aca="false">LN(B162/B163)</f>
        <v>-0.025354152249424</v>
      </c>
      <c r="E162" s="20" t="n">
        <f aca="false">LN(C162/C163)</f>
        <v>-0.158685480405416</v>
      </c>
    </row>
    <row r="163" customFormat="false" ht="15" hidden="false" customHeight="false" outlineLevel="0" collapsed="false">
      <c r="A163" s="9" t="n">
        <v>37012</v>
      </c>
      <c r="B163" s="0" t="n">
        <v>1255.82</v>
      </c>
      <c r="C163" s="0" t="n">
        <v>42.73</v>
      </c>
      <c r="D163" s="20" t="n">
        <f aca="false">LN(B163/B164)</f>
        <v>0.00507728769860842</v>
      </c>
      <c r="E163" s="20" t="n">
        <f aca="false">LN(C163/C164)</f>
        <v>-0.016249196890797</v>
      </c>
    </row>
    <row r="164" customFormat="false" ht="15" hidden="false" customHeight="false" outlineLevel="0" collapsed="false">
      <c r="A164" s="9" t="n">
        <v>36983</v>
      </c>
      <c r="B164" s="0" t="n">
        <v>1249.46</v>
      </c>
      <c r="C164" s="0" t="n">
        <v>43.43</v>
      </c>
      <c r="D164" s="20" t="n">
        <f aca="false">LN(B164/B165)</f>
        <v>0.0740070105559805</v>
      </c>
      <c r="E164" s="20" t="n">
        <f aca="false">LN(C164/C165)</f>
        <v>0.0897992588535858</v>
      </c>
    </row>
    <row r="165" customFormat="false" ht="15" hidden="false" customHeight="false" outlineLevel="0" collapsed="false">
      <c r="A165" s="9" t="n">
        <v>36951</v>
      </c>
      <c r="B165" s="0" t="n">
        <v>1160.33</v>
      </c>
      <c r="C165" s="0" t="n">
        <v>39.7</v>
      </c>
      <c r="D165" s="20" t="n">
        <f aca="false">LN(B165/B166)</f>
        <v>-0.0663585439301313</v>
      </c>
      <c r="E165" s="20" t="n">
        <f aca="false">LN(C165/C166)</f>
        <v>0.047720207809687</v>
      </c>
    </row>
    <row r="166" customFormat="false" ht="15" hidden="false" customHeight="false" outlineLevel="0" collapsed="false">
      <c r="A166" s="9" t="n">
        <v>36923</v>
      </c>
      <c r="B166" s="0" t="n">
        <v>1239.94</v>
      </c>
      <c r="C166" s="0" t="n">
        <v>37.85</v>
      </c>
      <c r="D166" s="20" t="n">
        <f aca="false">LN(B166/B167)</f>
        <v>-0.0968310904165412</v>
      </c>
      <c r="E166" s="20" t="n">
        <f aca="false">LN(C166/C167)</f>
        <v>0.114946902765636</v>
      </c>
    </row>
    <row r="167" customFormat="false" ht="15" hidden="false" customHeight="false" outlineLevel="0" collapsed="false">
      <c r="A167" s="9" t="n">
        <v>36893</v>
      </c>
      <c r="B167" s="0" t="n">
        <v>1366.01</v>
      </c>
      <c r="C167" s="0" t="n">
        <v>33.74</v>
      </c>
      <c r="D167" s="20" t="n">
        <f aca="false">LN(B167/B168)</f>
        <v>0.0340502464501418</v>
      </c>
      <c r="E167" s="20" t="n">
        <f aca="false">LN(C167/C168)</f>
        <v>-0.153303509325896</v>
      </c>
    </row>
    <row r="168" customFormat="false" ht="15" hidden="false" customHeight="false" outlineLevel="0" collapsed="false">
      <c r="A168" s="9" t="n">
        <v>36861</v>
      </c>
      <c r="B168" s="0" t="n">
        <v>1320.28</v>
      </c>
      <c r="C168" s="0" t="n">
        <v>39.33</v>
      </c>
      <c r="D168" s="20" t="n">
        <f aca="false">LN(B168/B169)</f>
        <v>0.00404519322272321</v>
      </c>
      <c r="E168" s="20" t="n">
        <f aca="false">LN(C168/C169)</f>
        <v>-0.0534648479010584</v>
      </c>
    </row>
    <row r="169" customFormat="false" ht="15" hidden="false" customHeight="false" outlineLevel="0" collapsed="false">
      <c r="A169" s="9" t="n">
        <v>36831</v>
      </c>
      <c r="B169" s="0" t="n">
        <v>1314.95</v>
      </c>
      <c r="C169" s="0" t="n">
        <v>41.49</v>
      </c>
      <c r="D169" s="20" t="n">
        <f aca="false">LN(B169/B170)</f>
        <v>-0.0834561337105873</v>
      </c>
      <c r="E169" s="20" t="n">
        <f aca="false">LN(C169/C170)</f>
        <v>0.0461183930743718</v>
      </c>
    </row>
    <row r="170" customFormat="false" ht="15" hidden="false" customHeight="false" outlineLevel="0" collapsed="false">
      <c r="A170" s="9" t="n">
        <v>36801</v>
      </c>
      <c r="B170" s="0" t="n">
        <v>1429.4</v>
      </c>
      <c r="C170" s="0" t="n">
        <v>39.62</v>
      </c>
      <c r="D170" s="20" t="n">
        <f aca="false">LN(B170/B171)</f>
        <v>-0.00496178497366294</v>
      </c>
      <c r="E170" s="20" t="n">
        <f aca="false">LN(C170/C171)</f>
        <v>0.00785510183663585</v>
      </c>
    </row>
    <row r="171" customFormat="false" ht="15" hidden="false" customHeight="false" outlineLevel="0" collapsed="false">
      <c r="A171" s="9" t="n">
        <v>36770</v>
      </c>
      <c r="B171" s="0" t="n">
        <v>1436.51</v>
      </c>
      <c r="C171" s="0" t="n">
        <v>39.31</v>
      </c>
      <c r="D171" s="20" t="n">
        <f aca="false">LN(B171/B172)</f>
        <v>-0.0549662922847485</v>
      </c>
      <c r="E171" s="20" t="n">
        <f aca="false">LN(C171/C172)</f>
        <v>0.13662517295894</v>
      </c>
    </row>
    <row r="172" customFormat="false" ht="15" hidden="false" customHeight="false" outlineLevel="0" collapsed="false">
      <c r="A172" s="9" t="n">
        <v>36739</v>
      </c>
      <c r="B172" s="0" t="n">
        <v>1517.68</v>
      </c>
      <c r="C172" s="0" t="n">
        <v>34.29</v>
      </c>
      <c r="D172" s="20" t="n">
        <f aca="false">LN(B172/B173)</f>
        <v>0.0589281575882118</v>
      </c>
      <c r="E172" s="20" t="n">
        <f aca="false">LN(C172/C173)</f>
        <v>0.200865134506124</v>
      </c>
    </row>
    <row r="173" customFormat="false" ht="15" hidden="false" customHeight="false" outlineLevel="0" collapsed="false">
      <c r="A173" s="9" t="n">
        <v>36710</v>
      </c>
      <c r="B173" s="0" t="n">
        <v>1430.83</v>
      </c>
      <c r="C173" s="0" t="n">
        <v>28.05</v>
      </c>
      <c r="D173" s="20" t="n">
        <f aca="false">LN(B173/B174)</f>
        <v>-0.0164762532643622</v>
      </c>
      <c r="E173" s="20" t="n">
        <f aca="false">LN(C173/C174)</f>
        <v>0.0902250915927257</v>
      </c>
    </row>
    <row r="174" customFormat="false" ht="15" hidden="false" customHeight="false" outlineLevel="0" collapsed="false">
      <c r="A174" s="9" t="n">
        <v>36678</v>
      </c>
      <c r="B174" s="0" t="n">
        <v>1454.6</v>
      </c>
      <c r="C174" s="0" t="n">
        <v>25.63</v>
      </c>
      <c r="D174" s="20" t="n">
        <f aca="false">LN(B174/B175)</f>
        <v>0.0236516311567306</v>
      </c>
      <c r="E174" s="20" t="n">
        <f aca="false">LN(C174/C175)</f>
        <v>-0.0330037629079985</v>
      </c>
    </row>
    <row r="175" customFormat="false" ht="15" hidden="false" customHeight="false" outlineLevel="0" collapsed="false">
      <c r="A175" s="9" t="n">
        <v>36647</v>
      </c>
      <c r="B175" s="0" t="n">
        <v>1420.6</v>
      </c>
      <c r="C175" s="0" t="n">
        <v>26.49</v>
      </c>
      <c r="D175" s="20" t="n">
        <f aca="false">LN(B175/B176)</f>
        <v>-0.0221586982299636</v>
      </c>
      <c r="E175" s="20" t="n">
        <f aca="false">LN(C175/C176)</f>
        <v>0.0225243345784863</v>
      </c>
    </row>
    <row r="176" customFormat="false" ht="15" hidden="false" customHeight="false" outlineLevel="0" collapsed="false">
      <c r="A176" s="9" t="n">
        <v>36619</v>
      </c>
      <c r="B176" s="0" t="n">
        <v>1452.43</v>
      </c>
      <c r="C176" s="0" t="n">
        <v>25.9</v>
      </c>
      <c r="D176" s="20" t="n">
        <f aca="false">LN(B176/B177)</f>
        <v>-0.0312799772580779</v>
      </c>
      <c r="E176" s="20" t="n">
        <f aca="false">LN(C176/C177)</f>
        <v>0.0908798537675501</v>
      </c>
    </row>
    <row r="177" customFormat="false" ht="15" hidden="false" customHeight="false" outlineLevel="0" collapsed="false">
      <c r="A177" s="9" t="n">
        <v>36586</v>
      </c>
      <c r="B177" s="0" t="n">
        <v>1498.58</v>
      </c>
      <c r="C177" s="0" t="n">
        <v>23.65</v>
      </c>
      <c r="D177" s="20" t="n">
        <f aca="false">LN(B177/B178)</f>
        <v>0.0923238121222236</v>
      </c>
      <c r="E177" s="20" t="n">
        <f aca="false">LN(C177/C178)</f>
        <v>0.0791621933963428</v>
      </c>
    </row>
    <row r="178" customFormat="false" ht="15" hidden="false" customHeight="false" outlineLevel="0" collapsed="false">
      <c r="A178" s="9" t="n">
        <v>36557</v>
      </c>
      <c r="B178" s="0" t="n">
        <v>1366.42</v>
      </c>
      <c r="C178" s="0" t="n">
        <v>21.85</v>
      </c>
      <c r="D178" s="20" t="n">
        <f aca="false">LN(B178/B179)</f>
        <v>-0.0203130626104484</v>
      </c>
      <c r="E178" s="20" t="n">
        <f aca="false">LN(C178/C179)</f>
        <v>-0.164233705568146</v>
      </c>
    </row>
    <row r="179" customFormat="false" ht="15" hidden="false" customHeight="false" outlineLevel="0" collapsed="false">
      <c r="A179" s="9" t="n">
        <v>36528</v>
      </c>
      <c r="B179" s="0" t="n">
        <v>1394.46</v>
      </c>
      <c r="C179" s="0" t="n">
        <v>25.75</v>
      </c>
      <c r="D179" s="20" t="e">
        <f aca="false">LN(B179/B180)</f>
        <v>#DIV/0!</v>
      </c>
      <c r="E179" s="20" t="e">
        <f aca="false">LN(C179/C180)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LibreOffice/6.0.6.2$Linux_X86_64 LibreOffice_project/00m0$Build-2</Application>
  <Company>Duke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2016-05-26T17:36:05Z</dcterms:created>
  <dc:creator>OCB Lapop</dc:creator>
  <dc:description/>
  <dc:language>en-US</dc:language>
  <cp:lastModifiedBy/>
  <dcterms:modified xsi:type="dcterms:W3CDTF">2018-12-10T20:28:01Z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Duke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