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5fb\AC\Temp\"/>
    </mc:Choice>
  </mc:AlternateContent>
  <xr:revisionPtr revIDLastSave="2624" documentId="114_{B806960D-DC39-4128-A5A3-FC5EEEB1EF29}" xr6:coauthVersionLast="43" xr6:coauthVersionMax="43" xr10:uidLastSave="{210D0C96-22AE-4727-824D-0929402E0727}"/>
  <bookViews>
    <workbookView xWindow="-120" yWindow="-120" windowWidth="29040" windowHeight="15840" activeTab="6" xr2:uid="{BB714234-7027-4BCB-913A-3308F4131E63}"/>
  </bookViews>
  <sheets>
    <sheet name="April 2019" sheetId="1" r:id="rId1"/>
    <sheet name="Report April 2019" sheetId="2" r:id="rId2"/>
    <sheet name="Mai 2019" sheetId="3" r:id="rId3"/>
    <sheet name="Report Mai 2019" sheetId="4" r:id="rId4"/>
    <sheet name="Juni 2019" sheetId="5" r:id="rId5"/>
    <sheet name="Report Juni 2019" sheetId="6" r:id="rId6"/>
    <sheet name="Juli 2019" sheetId="7" r:id="rId7"/>
  </sheets>
  <definedNames>
    <definedName name="_xlnm._FilterDatabase" localSheetId="0" hidden="1">'April 2019'!$C$1:$C$450</definedName>
    <definedName name="_xlnm._FilterDatabase" localSheetId="6" hidden="1">'Juli 2019'!$C$1:$C$425</definedName>
    <definedName name="_xlnm._FilterDatabase" localSheetId="4" hidden="1">'Juni 2019'!$C$1:$C$433</definedName>
    <definedName name="_xlnm._FilterDatabase" localSheetId="2" hidden="1">'Mai 2019'!$C$1:$C$432</definedName>
    <definedName name="_xlnm.Extract" localSheetId="0">'April 2019'!$Y$1:$Y$450</definedName>
    <definedName name="_xlnm.Extract" localSheetId="6">'Juli 2019'!$Z$1:$Z$425</definedName>
    <definedName name="_xlnm.Extract" localSheetId="4">'Juni 2019'!$Z$1:$Z$433</definedName>
    <definedName name="_xlnm.Extract" localSheetId="2">'Mai 2019'!$Z$1:$Z$432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6" i="7" l="1"/>
  <c r="O165" i="7" l="1"/>
  <c r="O174" i="7"/>
  <c r="O175" i="7"/>
  <c r="O176" i="7"/>
  <c r="O354" i="7" l="1"/>
  <c r="O356" i="7"/>
  <c r="O259" i="7" l="1"/>
  <c r="O258" i="7"/>
  <c r="O253" i="7"/>
  <c r="O154" i="7"/>
  <c r="O232" i="7" l="1"/>
  <c r="O231" i="7"/>
  <c r="O26" i="7"/>
  <c r="O27" i="7"/>
  <c r="O28" i="7"/>
  <c r="O29" i="7"/>
  <c r="O261" i="7"/>
  <c r="O260" i="7"/>
  <c r="O251" i="7"/>
  <c r="O252" i="7"/>
  <c r="O254" i="7"/>
  <c r="L435" i="7" l="1"/>
  <c r="F435" i="7"/>
  <c r="B435" i="7"/>
  <c r="I433" i="7"/>
  <c r="B433" i="7"/>
  <c r="L431" i="7"/>
  <c r="F429" i="7"/>
  <c r="B429" i="7"/>
  <c r="L427" i="7"/>
  <c r="I427" i="7"/>
  <c r="F427" i="7"/>
  <c r="B427" i="7"/>
  <c r="O418" i="7"/>
  <c r="O417" i="7"/>
  <c r="O416" i="7"/>
  <c r="O415" i="7"/>
  <c r="O414" i="7"/>
  <c r="O413" i="7"/>
  <c r="O412" i="7"/>
  <c r="O425" i="7"/>
  <c r="O424" i="7"/>
  <c r="O423" i="7"/>
  <c r="O422" i="7"/>
  <c r="O421" i="7"/>
  <c r="O420" i="7"/>
  <c r="O411" i="7"/>
  <c r="O410" i="7"/>
  <c r="O407" i="7"/>
  <c r="O406" i="7"/>
  <c r="O405" i="7"/>
  <c r="O404" i="7"/>
  <c r="O403" i="7"/>
  <c r="O402" i="7"/>
  <c r="O401" i="7"/>
  <c r="O400" i="7"/>
  <c r="O399" i="7"/>
  <c r="O398" i="7"/>
  <c r="O397" i="7"/>
  <c r="O396" i="7"/>
  <c r="O394" i="7"/>
  <c r="O395" i="7"/>
  <c r="O393" i="7"/>
  <c r="O392" i="7"/>
  <c r="O390" i="7"/>
  <c r="O391" i="7"/>
  <c r="O388" i="7"/>
  <c r="O389" i="7"/>
  <c r="O387" i="7"/>
  <c r="O386" i="7"/>
  <c r="O385" i="7"/>
  <c r="O384" i="7"/>
  <c r="O383" i="7"/>
  <c r="O382" i="7"/>
  <c r="O381" i="7"/>
  <c r="O379" i="7"/>
  <c r="O380" i="7"/>
  <c r="O377" i="7"/>
  <c r="O378" i="7"/>
  <c r="O376" i="7"/>
  <c r="O375" i="7"/>
  <c r="O374" i="7"/>
  <c r="O373" i="7"/>
  <c r="O372" i="7"/>
  <c r="O371" i="7"/>
  <c r="O370" i="7"/>
  <c r="O369" i="7"/>
  <c r="O368" i="7"/>
  <c r="O367" i="7"/>
  <c r="O366" i="7"/>
  <c r="O365" i="7"/>
  <c r="O364" i="7"/>
  <c r="O363" i="7"/>
  <c r="O362" i="7"/>
  <c r="O361" i="7"/>
  <c r="O360" i="7"/>
  <c r="O358" i="7"/>
  <c r="O359" i="7"/>
  <c r="O355" i="7"/>
  <c r="O289" i="7"/>
  <c r="O288" i="7"/>
  <c r="O286" i="7"/>
  <c r="O287" i="7"/>
  <c r="O284" i="7"/>
  <c r="O285" i="7"/>
  <c r="O280" i="7"/>
  <c r="O281" i="7"/>
  <c r="O279" i="7"/>
  <c r="O278" i="7"/>
  <c r="O275" i="7"/>
  <c r="O274" i="7"/>
  <c r="O273" i="7"/>
  <c r="O272" i="7"/>
  <c r="O270" i="7"/>
  <c r="O271" i="7"/>
  <c r="O269" i="7"/>
  <c r="O268" i="7"/>
  <c r="O267" i="7"/>
  <c r="O266" i="7"/>
  <c r="O264" i="7"/>
  <c r="O262" i="7"/>
  <c r="O263" i="7"/>
  <c r="O257" i="7"/>
  <c r="O256" i="7"/>
  <c r="O255" i="7"/>
  <c r="O250" i="7"/>
  <c r="O249" i="7"/>
  <c r="O248" i="7"/>
  <c r="O247" i="7"/>
  <c r="O245" i="7"/>
  <c r="O246" i="7"/>
  <c r="O244" i="7"/>
  <c r="O243" i="7"/>
  <c r="O242" i="7"/>
  <c r="O241" i="7"/>
  <c r="O240" i="7"/>
  <c r="O238" i="7"/>
  <c r="O239" i="7"/>
  <c r="O237" i="7"/>
  <c r="O236" i="7"/>
  <c r="O235" i="7"/>
  <c r="O233" i="7"/>
  <c r="O234" i="7"/>
  <c r="O230" i="7"/>
  <c r="O229" i="7"/>
  <c r="O228" i="7"/>
  <c r="O227" i="7"/>
  <c r="O225" i="7"/>
  <c r="O226" i="7"/>
  <c r="O353" i="7"/>
  <c r="O352" i="7"/>
  <c r="O351" i="7"/>
  <c r="O350" i="7"/>
  <c r="O349" i="7"/>
  <c r="O348" i="7"/>
  <c r="O346" i="7"/>
  <c r="O347" i="7"/>
  <c r="O343" i="7"/>
  <c r="O342" i="7"/>
  <c r="O341" i="7"/>
  <c r="O340" i="7"/>
  <c r="O336" i="7"/>
  <c r="O337" i="7"/>
  <c r="O332" i="7"/>
  <c r="O333" i="7"/>
  <c r="O330" i="7"/>
  <c r="O326" i="7"/>
  <c r="O327" i="7"/>
  <c r="O324" i="7"/>
  <c r="O325" i="7"/>
  <c r="O323" i="7"/>
  <c r="O322" i="7"/>
  <c r="O321" i="7"/>
  <c r="O319" i="7"/>
  <c r="O316" i="7"/>
  <c r="O317" i="7"/>
  <c r="O313" i="7"/>
  <c r="O312" i="7"/>
  <c r="O311" i="7"/>
  <c r="O310" i="7"/>
  <c r="O308" i="7"/>
  <c r="O306" i="7"/>
  <c r="O305" i="7"/>
  <c r="O304" i="7"/>
  <c r="O300" i="7"/>
  <c r="O301" i="7"/>
  <c r="O299" i="7"/>
  <c r="O298" i="7"/>
  <c r="O294" i="7"/>
  <c r="O295" i="7"/>
  <c r="O293" i="7"/>
  <c r="O292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89" i="7"/>
  <c r="O88" i="7"/>
  <c r="O87" i="7"/>
  <c r="O86" i="7"/>
  <c r="O85" i="7"/>
  <c r="O84" i="7"/>
  <c r="O83" i="7"/>
  <c r="O77" i="7"/>
  <c r="O78" i="7"/>
  <c r="O76" i="7"/>
  <c r="O75" i="7"/>
  <c r="O74" i="7"/>
  <c r="O73" i="7"/>
  <c r="O71" i="7"/>
  <c r="O70" i="7"/>
  <c r="O69" i="7"/>
  <c r="O68" i="7"/>
  <c r="O67" i="7"/>
  <c r="O66" i="7"/>
  <c r="O65" i="7"/>
  <c r="O64" i="7"/>
  <c r="O63" i="7"/>
  <c r="O61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5" i="7"/>
  <c r="O204" i="7"/>
  <c r="O203" i="7"/>
  <c r="O202" i="7"/>
  <c r="O201" i="7"/>
  <c r="O200" i="7"/>
  <c r="O199" i="7"/>
  <c r="O198" i="7"/>
  <c r="O197" i="7"/>
  <c r="O195" i="7"/>
  <c r="O196" i="7"/>
  <c r="O194" i="7"/>
  <c r="O193" i="7"/>
  <c r="O192" i="7"/>
  <c r="O191" i="7"/>
  <c r="O189" i="7"/>
  <c r="O190" i="7"/>
  <c r="O187" i="7"/>
  <c r="O188" i="7"/>
  <c r="O185" i="7"/>
  <c r="O183" i="7"/>
  <c r="O184" i="7"/>
  <c r="O182" i="7"/>
  <c r="O181" i="7"/>
  <c r="O180" i="7"/>
  <c r="O179" i="7"/>
  <c r="O178" i="7"/>
  <c r="O177" i="7"/>
  <c r="O173" i="7"/>
  <c r="O171" i="7"/>
  <c r="O172" i="7"/>
  <c r="O170" i="7"/>
  <c r="O164" i="7"/>
  <c r="O162" i="7"/>
  <c r="O163" i="7"/>
  <c r="O160" i="7"/>
  <c r="O161" i="7"/>
  <c r="O158" i="7"/>
  <c r="O159" i="7"/>
  <c r="O156" i="7"/>
  <c r="O157" i="7"/>
  <c r="O155" i="7"/>
  <c r="O153" i="7"/>
  <c r="O152" i="7"/>
  <c r="O150" i="7"/>
  <c r="O151" i="7"/>
  <c r="O148" i="7"/>
  <c r="O149" i="7"/>
  <c r="O147" i="7"/>
  <c r="O145" i="7"/>
  <c r="O146" i="7"/>
  <c r="O144" i="7"/>
  <c r="O143" i="7"/>
  <c r="O142" i="7"/>
  <c r="O140" i="7"/>
  <c r="O141" i="7"/>
  <c r="O138" i="7"/>
  <c r="O139" i="7"/>
  <c r="O137" i="7"/>
  <c r="O135" i="7"/>
  <c r="O136" i="7"/>
  <c r="O134" i="7"/>
  <c r="O133" i="7"/>
  <c r="O132" i="7"/>
  <c r="O60" i="7"/>
  <c r="O59" i="7"/>
  <c r="O58" i="7"/>
  <c r="O56" i="7"/>
  <c r="O57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0" i="7"/>
  <c r="O31" i="7"/>
  <c r="O25" i="7"/>
  <c r="O24" i="7"/>
  <c r="O23" i="7"/>
  <c r="O22" i="7"/>
  <c r="O20" i="7"/>
  <c r="O21" i="7"/>
  <c r="O19" i="7"/>
  <c r="O18" i="7"/>
  <c r="O16" i="7"/>
  <c r="O17" i="7"/>
  <c r="O15" i="7"/>
  <c r="O14" i="7"/>
  <c r="O11" i="7"/>
  <c r="O13" i="7"/>
  <c r="O12" i="7"/>
  <c r="O10" i="7"/>
  <c r="O9" i="7"/>
  <c r="O8" i="7"/>
  <c r="O7" i="7"/>
  <c r="O6" i="7"/>
  <c r="O5" i="7"/>
  <c r="O3" i="7"/>
  <c r="O2" i="7"/>
  <c r="O4" i="7"/>
  <c r="L429" i="7" l="1"/>
  <c r="L433" i="7" s="1"/>
  <c r="L437" i="7" s="1"/>
  <c r="F431" i="7"/>
  <c r="I437" i="7" s="1"/>
  <c r="I429" i="7"/>
  <c r="I431" i="7" s="1"/>
  <c r="F437" i="7"/>
  <c r="F435" i="5"/>
  <c r="L439" i="5"/>
  <c r="L435" i="5"/>
  <c r="L443" i="5"/>
  <c r="I441" i="5"/>
  <c r="F433" i="7" l="1"/>
  <c r="I435" i="7"/>
  <c r="F439" i="7"/>
  <c r="F441" i="7" s="1"/>
  <c r="O20" i="5"/>
  <c r="O21" i="5"/>
  <c r="O184" i="5" l="1"/>
  <c r="O185" i="5"/>
  <c r="O183" i="5"/>
  <c r="O182" i="5"/>
  <c r="O179" i="5"/>
  <c r="O178" i="5"/>
  <c r="O138" i="5"/>
  <c r="O17" i="5"/>
  <c r="O41" i="5" l="1"/>
  <c r="O40" i="5" l="1"/>
  <c r="O39" i="5"/>
  <c r="O38" i="5"/>
  <c r="O17" i="3" l="1"/>
  <c r="O20" i="3"/>
  <c r="O21" i="3"/>
  <c r="O40" i="3" l="1"/>
  <c r="O38" i="3" l="1"/>
  <c r="O39" i="3"/>
  <c r="M440" i="3"/>
  <c r="O183" i="3" l="1"/>
  <c r="O184" i="3"/>
  <c r="F443" i="5" l="1"/>
  <c r="B443" i="5"/>
  <c r="B441" i="5"/>
  <c r="F437" i="5"/>
  <c r="B437" i="5"/>
  <c r="I435" i="5"/>
  <c r="B435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84" i="5"/>
  <c r="O383" i="5"/>
  <c r="O382" i="5"/>
  <c r="O381" i="5"/>
  <c r="O380" i="5"/>
  <c r="O379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23" i="5"/>
  <c r="O322" i="5"/>
  <c r="O321" i="5"/>
  <c r="O320" i="5"/>
  <c r="O319" i="5"/>
  <c r="O318" i="5"/>
  <c r="O317" i="5"/>
  <c r="O316" i="5"/>
  <c r="O315" i="5"/>
  <c r="O314" i="5"/>
  <c r="O313" i="5"/>
  <c r="O311" i="5"/>
  <c r="O312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49" i="5"/>
  <c r="O250" i="5"/>
  <c r="O247" i="5"/>
  <c r="O248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1" i="5"/>
  <c r="O180" i="5"/>
  <c r="O177" i="5"/>
  <c r="O176" i="5"/>
  <c r="O174" i="5"/>
  <c r="O175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39" i="5"/>
  <c r="O140" i="5"/>
  <c r="O136" i="5"/>
  <c r="O137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0" i="5"/>
  <c r="O121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5" i="5"/>
  <c r="O56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19" i="5"/>
  <c r="O18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L437" i="5" l="1"/>
  <c r="L441" i="5" s="1"/>
  <c r="L445" i="5" s="1"/>
  <c r="I437" i="5"/>
  <c r="I439" i="5" s="1"/>
  <c r="F439" i="5"/>
  <c r="I443" i="5" s="1"/>
  <c r="F445" i="5"/>
  <c r="M438" i="3"/>
  <c r="M434" i="3"/>
  <c r="F441" i="5" l="1"/>
  <c r="I445" i="5"/>
  <c r="F447" i="5"/>
  <c r="F449" i="5" s="1"/>
  <c r="O348" i="3"/>
  <c r="O432" i="3" l="1"/>
  <c r="I434" i="3" l="1"/>
  <c r="I440" i="3"/>
  <c r="I454" i="1"/>
  <c r="I452" i="1"/>
  <c r="O47" i="3"/>
  <c r="B35" i="4" l="1"/>
  <c r="B35" i="6"/>
  <c r="B33" i="6"/>
  <c r="B436" i="3"/>
  <c r="B440" i="3"/>
  <c r="B442" i="3"/>
  <c r="F436" i="3"/>
  <c r="E31" i="4" l="1"/>
  <c r="E31" i="6"/>
  <c r="E25" i="6"/>
  <c r="B29" i="6"/>
  <c r="B27" i="6"/>
  <c r="N275" i="1"/>
  <c r="N276" i="1"/>
  <c r="N274" i="1"/>
  <c r="N114" i="1"/>
  <c r="N115" i="1"/>
  <c r="N38" i="1" l="1"/>
  <c r="N39" i="1"/>
  <c r="N21" i="1"/>
  <c r="N20" i="1"/>
  <c r="N17" i="1"/>
  <c r="F442" i="3" l="1"/>
  <c r="B29" i="4"/>
  <c r="E25" i="4"/>
  <c r="F434" i="3"/>
  <c r="B434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6" i="3"/>
  <c r="O45" i="3"/>
  <c r="O44" i="3"/>
  <c r="O43" i="3"/>
  <c r="O42" i="3"/>
  <c r="O41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19" i="3"/>
  <c r="O18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F464" i="1"/>
  <c r="F466" i="1"/>
  <c r="F462" i="1"/>
  <c r="F460" i="1"/>
  <c r="F452" i="1"/>
  <c r="E23" i="2" s="1"/>
  <c r="F454" i="1"/>
  <c r="E25" i="2" s="1"/>
  <c r="B454" i="1"/>
  <c r="E31" i="2"/>
  <c r="B452" i="1"/>
  <c r="B23" i="2" s="1"/>
  <c r="B458" i="1"/>
  <c r="B29" i="2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9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M436" i="3" l="1"/>
  <c r="M442" i="3" s="1"/>
  <c r="B23" i="4"/>
  <c r="B23" i="6"/>
  <c r="E23" i="6"/>
  <c r="B25" i="6" s="1"/>
  <c r="E27" i="6" s="1"/>
  <c r="I436" i="3"/>
  <c r="I438" i="3" s="1"/>
  <c r="F444" i="3"/>
  <c r="F438" i="3"/>
  <c r="F440" i="3" s="1"/>
  <c r="B33" i="4"/>
  <c r="E23" i="4"/>
  <c r="B25" i="4" s="1"/>
  <c r="E27" i="4" s="1"/>
  <c r="B25" i="2"/>
  <c r="E27" i="2" s="1"/>
  <c r="B37" i="6" l="1"/>
  <c r="B37" i="4"/>
  <c r="F446" i="3"/>
  <c r="F448" i="3" s="1"/>
  <c r="I444" i="3"/>
  <c r="I442" i="3"/>
  <c r="B27" i="4"/>
  <c r="B35" i="2"/>
  <c r="F456" i="1"/>
  <c r="I456" i="1"/>
  <c r="B41" i="4" l="1"/>
  <c r="B41" i="6"/>
  <c r="B39" i="4"/>
  <c r="B39" i="6"/>
  <c r="B37" i="2"/>
  <c r="B460" i="1"/>
  <c r="B27" i="2" s="1"/>
  <c r="F458" i="1"/>
  <c r="I460" i="1"/>
  <c r="I458" i="1"/>
  <c r="B33" i="2" l="1"/>
  <c r="B39" i="2"/>
  <c r="B41" i="2"/>
</calcChain>
</file>

<file path=xl/sharedStrings.xml><?xml version="1.0" encoding="utf-8"?>
<sst xmlns="http://schemas.openxmlformats.org/spreadsheetml/2006/main" count="12256" uniqueCount="1193">
  <si>
    <t>Nr</t>
  </si>
  <si>
    <t>Etage</t>
  </si>
  <si>
    <t>Raum</t>
  </si>
  <si>
    <t>Alias</t>
  </si>
  <si>
    <t>Bett</t>
  </si>
  <si>
    <t>Name</t>
  </si>
  <si>
    <t>Vorname</t>
  </si>
  <si>
    <t>Bezahlt am</t>
  </si>
  <si>
    <t>A</t>
  </si>
  <si>
    <t>B</t>
  </si>
  <si>
    <t>0.O.12</t>
  </si>
  <si>
    <t>0.O.13</t>
  </si>
  <si>
    <t>A30</t>
  </si>
  <si>
    <t>0.O.14</t>
  </si>
  <si>
    <t>A29</t>
  </si>
  <si>
    <t>0.S.01</t>
  </si>
  <si>
    <t>A28</t>
  </si>
  <si>
    <t>0.S.02</t>
  </si>
  <si>
    <t>A27</t>
  </si>
  <si>
    <t>0.S.03</t>
  </si>
  <si>
    <t>A26</t>
  </si>
  <si>
    <t>0.S.04</t>
  </si>
  <si>
    <t>A25</t>
  </si>
  <si>
    <t>A24</t>
  </si>
  <si>
    <t>0.S.06</t>
  </si>
  <si>
    <t>0.S.07</t>
  </si>
  <si>
    <t>0.S.08</t>
  </si>
  <si>
    <t>A23</t>
  </si>
  <si>
    <t>0.S.09</t>
  </si>
  <si>
    <t>A22</t>
  </si>
  <si>
    <t>0.S.10</t>
  </si>
  <si>
    <t>A21</t>
  </si>
  <si>
    <t>0.S.11</t>
  </si>
  <si>
    <t>A20</t>
  </si>
  <si>
    <t>0.S.12</t>
  </si>
  <si>
    <t>A19</t>
  </si>
  <si>
    <t>0.S.13</t>
  </si>
  <si>
    <t>A18</t>
  </si>
  <si>
    <t>0.S.14</t>
  </si>
  <si>
    <t>A17</t>
  </si>
  <si>
    <t>0.S.15</t>
  </si>
  <si>
    <t>A16</t>
  </si>
  <si>
    <t>0.S.16</t>
  </si>
  <si>
    <t>A15</t>
  </si>
  <si>
    <t>0.S.17</t>
  </si>
  <si>
    <t>A14</t>
  </si>
  <si>
    <t>0.W.01</t>
  </si>
  <si>
    <t>A13</t>
  </si>
  <si>
    <t>0.W.02</t>
  </si>
  <si>
    <t>A35</t>
  </si>
  <si>
    <t>0.W.03</t>
  </si>
  <si>
    <t>A34</t>
  </si>
  <si>
    <t>0.W.04</t>
  </si>
  <si>
    <t>A33</t>
  </si>
  <si>
    <t>0.W.05</t>
  </si>
  <si>
    <t>A32</t>
  </si>
  <si>
    <t>1.S.01</t>
  </si>
  <si>
    <t>A31</t>
  </si>
  <si>
    <t>1.S.02</t>
  </si>
  <si>
    <t>1.S.03</t>
  </si>
  <si>
    <t>1.S.04</t>
  </si>
  <si>
    <t>1.S.05</t>
  </si>
  <si>
    <t>1.S.06</t>
  </si>
  <si>
    <t>1.S.07</t>
  </si>
  <si>
    <t>1.S.08</t>
  </si>
  <si>
    <t>1.S.09</t>
  </si>
  <si>
    <t>1.S.10</t>
  </si>
  <si>
    <t>1.S.11</t>
  </si>
  <si>
    <t>1.S.12</t>
  </si>
  <si>
    <t>1.S.13</t>
  </si>
  <si>
    <t>1.S.14</t>
  </si>
  <si>
    <t>1.S.15</t>
  </si>
  <si>
    <t>1.S.16</t>
  </si>
  <si>
    <t>1.S.17</t>
  </si>
  <si>
    <t>1.S.18</t>
  </si>
  <si>
    <t>1.S.19</t>
  </si>
  <si>
    <t>1.S.20</t>
  </si>
  <si>
    <t>1.S.21</t>
  </si>
  <si>
    <t>1.S.22</t>
  </si>
  <si>
    <t>1.S.23</t>
  </si>
  <si>
    <t>1.S.24</t>
  </si>
  <si>
    <t>1.W.01</t>
  </si>
  <si>
    <t>1.W.02</t>
  </si>
  <si>
    <t>1.W.03</t>
  </si>
  <si>
    <t>1.W.04</t>
  </si>
  <si>
    <t>1.W.05</t>
  </si>
  <si>
    <t>1.W.06</t>
  </si>
  <si>
    <t>1.W.07</t>
  </si>
  <si>
    <t>1.W.08</t>
  </si>
  <si>
    <t>1.W.09</t>
  </si>
  <si>
    <t>1.W.10</t>
  </si>
  <si>
    <t>1.W.11</t>
  </si>
  <si>
    <t>1.W.12</t>
  </si>
  <si>
    <t>1.W.13</t>
  </si>
  <si>
    <t>1.W.14</t>
  </si>
  <si>
    <t>1.W.15</t>
  </si>
  <si>
    <t>1.W.16</t>
  </si>
  <si>
    <t>1.W.17</t>
  </si>
  <si>
    <t>1.W.18</t>
  </si>
  <si>
    <t>1.W.19</t>
  </si>
  <si>
    <t>1.W.20</t>
  </si>
  <si>
    <t>A12</t>
  </si>
  <si>
    <t>1.W.21</t>
  </si>
  <si>
    <t>A11</t>
  </si>
  <si>
    <t>1.W.22</t>
  </si>
  <si>
    <t>A10</t>
  </si>
  <si>
    <t>1.N.01</t>
  </si>
  <si>
    <t>A09</t>
  </si>
  <si>
    <t>1.N.02</t>
  </si>
  <si>
    <t>1.N.03</t>
  </si>
  <si>
    <t>1.N.04</t>
  </si>
  <si>
    <t>1.N.05</t>
  </si>
  <si>
    <t>1.N.06</t>
  </si>
  <si>
    <t>1.N.07</t>
  </si>
  <si>
    <t>1.N.08</t>
  </si>
  <si>
    <t>1.N.09</t>
  </si>
  <si>
    <t>1.N.10</t>
  </si>
  <si>
    <t>1.N.11</t>
  </si>
  <si>
    <t>1.N.12</t>
  </si>
  <si>
    <t>1.N.13</t>
  </si>
  <si>
    <t>1.N.14</t>
  </si>
  <si>
    <t>1.N.15</t>
  </si>
  <si>
    <t>1.N.16</t>
  </si>
  <si>
    <t>1.N.17</t>
  </si>
  <si>
    <t>1.N.18</t>
  </si>
  <si>
    <t>1.O.05</t>
  </si>
  <si>
    <t>1.O.06</t>
  </si>
  <si>
    <t>1.O.07</t>
  </si>
  <si>
    <t>1.O.08</t>
  </si>
  <si>
    <t>1.O.09</t>
  </si>
  <si>
    <t>1.O.10</t>
  </si>
  <si>
    <t>1.O.11</t>
  </si>
  <si>
    <t>1.O.12</t>
  </si>
  <si>
    <t>1.O.13</t>
  </si>
  <si>
    <t>1.O.14</t>
  </si>
  <si>
    <t>1.O.15</t>
  </si>
  <si>
    <t>1.O.16</t>
  </si>
  <si>
    <t>1.O.17</t>
  </si>
  <si>
    <t>1.O.18</t>
  </si>
  <si>
    <t>1.O.19</t>
  </si>
  <si>
    <t>2.S.01</t>
  </si>
  <si>
    <t>2.S.02</t>
  </si>
  <si>
    <t>2.S.03</t>
  </si>
  <si>
    <t>2.S.04</t>
  </si>
  <si>
    <t>2.S.05</t>
  </si>
  <si>
    <t>2.S.06</t>
  </si>
  <si>
    <t>2.S.07</t>
  </si>
  <si>
    <t>2.S.08</t>
  </si>
  <si>
    <t>2.S.09</t>
  </si>
  <si>
    <t>2.S.10</t>
  </si>
  <si>
    <t>2.S.11</t>
  </si>
  <si>
    <t>2.S.12</t>
  </si>
  <si>
    <t>2.S.13</t>
  </si>
  <si>
    <t>2.S.14</t>
  </si>
  <si>
    <t>2.S.15</t>
  </si>
  <si>
    <t>2.S.16</t>
  </si>
  <si>
    <t>2.S.17</t>
  </si>
  <si>
    <t>2.S.18</t>
  </si>
  <si>
    <t>2.W.01</t>
  </si>
  <si>
    <t>2.W.02</t>
  </si>
  <si>
    <t>2.W.03</t>
  </si>
  <si>
    <t>2.W.04</t>
  </si>
  <si>
    <t>2.W.05</t>
  </si>
  <si>
    <t>2.W.06</t>
  </si>
  <si>
    <t>2.W.07</t>
  </si>
  <si>
    <t>2.W.08</t>
  </si>
  <si>
    <t>2.W.09</t>
  </si>
  <si>
    <t>2.W.10</t>
  </si>
  <si>
    <t>2.W.11</t>
  </si>
  <si>
    <t>2.W.12</t>
  </si>
  <si>
    <t>2.W.13</t>
  </si>
  <si>
    <t>2.W.14</t>
  </si>
  <si>
    <t>2.N.01</t>
  </si>
  <si>
    <t>2.N.02</t>
  </si>
  <si>
    <t>2.N.03</t>
  </si>
  <si>
    <t>2.N.04</t>
  </si>
  <si>
    <t>2.N.05</t>
  </si>
  <si>
    <t>2.N.06</t>
  </si>
  <si>
    <t>2.N.07</t>
  </si>
  <si>
    <t>2.N.08</t>
  </si>
  <si>
    <t>2.N.09</t>
  </si>
  <si>
    <t>2.N.10</t>
  </si>
  <si>
    <t>2.N.11</t>
  </si>
  <si>
    <t>2.N.12</t>
  </si>
  <si>
    <t>2.N.13</t>
  </si>
  <si>
    <t>2.N.14</t>
  </si>
  <si>
    <t>2.N.15</t>
  </si>
  <si>
    <t>2.N.16</t>
  </si>
  <si>
    <t>2.N.17</t>
  </si>
  <si>
    <t>2.N.18</t>
  </si>
  <si>
    <t>2.N.19</t>
  </si>
  <si>
    <t>2.N.20</t>
  </si>
  <si>
    <t>2.N.21</t>
  </si>
  <si>
    <t>2.N.22</t>
  </si>
  <si>
    <t>2.N.23</t>
  </si>
  <si>
    <t>2.N.24</t>
  </si>
  <si>
    <t>2.N.25</t>
  </si>
  <si>
    <t>2.N.26</t>
  </si>
  <si>
    <t>2.O.01</t>
  </si>
  <si>
    <t>2.O.02</t>
  </si>
  <si>
    <t>2.O.03</t>
  </si>
  <si>
    <t>2.O.04</t>
  </si>
  <si>
    <t>2.O.05</t>
  </si>
  <si>
    <t>2.O.06</t>
  </si>
  <si>
    <t>2.O.07</t>
  </si>
  <si>
    <t>3.N.01</t>
  </si>
  <si>
    <t>3.N.02</t>
  </si>
  <si>
    <t>3.N.03</t>
  </si>
  <si>
    <t>3.N.04</t>
  </si>
  <si>
    <t>3.N.05</t>
  </si>
  <si>
    <t>3.N.06</t>
  </si>
  <si>
    <t>3.N.07</t>
  </si>
  <si>
    <t>3.N.08</t>
  </si>
  <si>
    <t>3.N.09</t>
  </si>
  <si>
    <t>3.N.10</t>
  </si>
  <si>
    <t>3.N.11</t>
  </si>
  <si>
    <t>3.N.12</t>
  </si>
  <si>
    <t>3.N.13</t>
  </si>
  <si>
    <t>3.N.14</t>
  </si>
  <si>
    <t>3.N.15</t>
  </si>
  <si>
    <t>3.N.16</t>
  </si>
  <si>
    <t>3.N.17</t>
  </si>
  <si>
    <t>3.N.18</t>
  </si>
  <si>
    <t>3.N.19</t>
  </si>
  <si>
    <t>3.N.20</t>
  </si>
  <si>
    <t>3.N.21</t>
  </si>
  <si>
    <t>3.N.22</t>
  </si>
  <si>
    <t>3.S.01</t>
  </si>
  <si>
    <t>3.S.02</t>
  </si>
  <si>
    <t>3.S.03</t>
  </si>
  <si>
    <t>3.S.04</t>
  </si>
  <si>
    <t>3.S.05</t>
  </si>
  <si>
    <t>3.S.06</t>
  </si>
  <si>
    <t>3.S.07</t>
  </si>
  <si>
    <t>3.S.08</t>
  </si>
  <si>
    <t>3.S.09</t>
  </si>
  <si>
    <t>3.S.10</t>
  </si>
  <si>
    <t>3.S.11</t>
  </si>
  <si>
    <t>3.S.12</t>
  </si>
  <si>
    <t>3.S.13</t>
  </si>
  <si>
    <t>3.S.14</t>
  </si>
  <si>
    <t>DG7</t>
  </si>
  <si>
    <t>3.S15</t>
  </si>
  <si>
    <t>DG1</t>
  </si>
  <si>
    <t>3.S16</t>
  </si>
  <si>
    <t>DG2</t>
  </si>
  <si>
    <t>3.S17</t>
  </si>
  <si>
    <t>DG3</t>
  </si>
  <si>
    <t>3.S18</t>
  </si>
  <si>
    <t>DG4</t>
  </si>
  <si>
    <t>3.S19</t>
  </si>
  <si>
    <t>DG5</t>
  </si>
  <si>
    <t>3.S.20</t>
  </si>
  <si>
    <t>DG6</t>
  </si>
  <si>
    <t>3.S.21</t>
  </si>
  <si>
    <t>3.S.22</t>
  </si>
  <si>
    <t>3.S.23</t>
  </si>
  <si>
    <t>3.S.24</t>
  </si>
  <si>
    <t>3.S.25</t>
  </si>
  <si>
    <t>3.S.26</t>
  </si>
  <si>
    <t>3.S.27</t>
  </si>
  <si>
    <t>Summe Betten</t>
  </si>
  <si>
    <t>Summe Gäste</t>
  </si>
  <si>
    <t>Summe Zimmer</t>
  </si>
  <si>
    <t>Belegt</t>
  </si>
  <si>
    <t>Q-Nummer</t>
  </si>
  <si>
    <t>C</t>
  </si>
  <si>
    <t>Ja</t>
  </si>
  <si>
    <t>Stellplatz</t>
  </si>
  <si>
    <t>0.O.01</t>
  </si>
  <si>
    <t>0.O.02</t>
  </si>
  <si>
    <t>0.O.03</t>
  </si>
  <si>
    <t>0.O.04</t>
  </si>
  <si>
    <t>0.O.05</t>
  </si>
  <si>
    <t>0.O.06</t>
  </si>
  <si>
    <t>0.O.07</t>
  </si>
  <si>
    <t>0.O.08</t>
  </si>
  <si>
    <t>0.O.09</t>
  </si>
  <si>
    <t>0.O.10</t>
  </si>
  <si>
    <t>0.O.11</t>
  </si>
  <si>
    <t>Nein</t>
  </si>
  <si>
    <t>D</t>
  </si>
  <si>
    <t>Top Personal</t>
  </si>
  <si>
    <t>?????</t>
  </si>
  <si>
    <t>Abgehauen</t>
  </si>
  <si>
    <t>Bryla</t>
  </si>
  <si>
    <t>Agnieszka</t>
  </si>
  <si>
    <t>Einzelzimmer vermietet</t>
  </si>
  <si>
    <t>Katarzyna</t>
  </si>
  <si>
    <t>Bloch</t>
  </si>
  <si>
    <t>Alicja</t>
  </si>
  <si>
    <t>Zsolt</t>
  </si>
  <si>
    <t>Mitarbeiter Horvath</t>
  </si>
  <si>
    <t>Mitarbeiter Wieslaw</t>
  </si>
  <si>
    <t>Mitarbeiter Bloch</t>
  </si>
  <si>
    <t>Mitarbeiter Nazimek</t>
  </si>
  <si>
    <t>Mitarbeiter Pielawa</t>
  </si>
  <si>
    <t>Einnahmen Firmen</t>
  </si>
  <si>
    <t>Einnahmen Bar</t>
  </si>
  <si>
    <t>Fa. Mit Uns</t>
  </si>
  <si>
    <t>Levai</t>
  </si>
  <si>
    <t>Denes</t>
  </si>
  <si>
    <t>Preis/Monat</t>
  </si>
  <si>
    <t>Preis/Tag</t>
  </si>
  <si>
    <t>Tage</t>
  </si>
  <si>
    <t>EZ</t>
  </si>
  <si>
    <t>kein Name</t>
  </si>
  <si>
    <t>Betten vermietet</t>
  </si>
  <si>
    <t>Fa. Top Personal</t>
  </si>
  <si>
    <t>Fa. Aviation Ontime</t>
  </si>
  <si>
    <t>Fa. STD</t>
  </si>
  <si>
    <t>Fa. DIWA</t>
  </si>
  <si>
    <t>Zahlm.</t>
  </si>
  <si>
    <t>Tagespreis</t>
  </si>
  <si>
    <t>Gesamt Einnahmen</t>
  </si>
  <si>
    <t>Gäste erlaubt</t>
  </si>
  <si>
    <t>ODER</t>
  </si>
  <si>
    <t>Verlust pro Monat durch Unterbelegung Mehrbett</t>
  </si>
  <si>
    <t>Verlust pro Monat durch Unterbelegung EZ</t>
  </si>
  <si>
    <t>Summe Freie Betten</t>
  </si>
  <si>
    <t xml:space="preserve"> Firmen Vermietung</t>
  </si>
  <si>
    <t>Privat Vermietung</t>
  </si>
  <si>
    <t>4-Bett Zimmer</t>
  </si>
  <si>
    <t>3-Bett Zimmer</t>
  </si>
  <si>
    <t>2-Bett Zimmer</t>
  </si>
  <si>
    <t>1-Bett Zimmer</t>
  </si>
  <si>
    <t>Selistean</t>
  </si>
  <si>
    <t>Anisoara</t>
  </si>
  <si>
    <t>Ferstner</t>
  </si>
  <si>
    <t>Robert</t>
  </si>
  <si>
    <t xml:space="preserve">Cosic </t>
  </si>
  <si>
    <t>Elvis</t>
  </si>
  <si>
    <t>Tosic</t>
  </si>
  <si>
    <t>Stanko</t>
  </si>
  <si>
    <t>Milicevic</t>
  </si>
  <si>
    <t>Branimir</t>
  </si>
  <si>
    <t>Szymaniak</t>
  </si>
  <si>
    <t>Zdislaw</t>
  </si>
  <si>
    <t>Srdic</t>
  </si>
  <si>
    <t>Aleksandar</t>
  </si>
  <si>
    <t>Pesut</t>
  </si>
  <si>
    <t>Ivan</t>
  </si>
  <si>
    <t>Suchomel</t>
  </si>
  <si>
    <t>Renate</t>
  </si>
  <si>
    <t xml:space="preserve">Mitrai </t>
  </si>
  <si>
    <t>Joanna</t>
  </si>
  <si>
    <t>Bani</t>
  </si>
  <si>
    <t>Vasilika</t>
  </si>
  <si>
    <t>Dujic</t>
  </si>
  <si>
    <t>Domagoj</t>
  </si>
  <si>
    <t>Matysek</t>
  </si>
  <si>
    <t>On Time Solut.</t>
  </si>
  <si>
    <t xml:space="preserve">Shaalan </t>
  </si>
  <si>
    <t>Ahmed</t>
  </si>
  <si>
    <t>Polmann</t>
  </si>
  <si>
    <t>Krystian</t>
  </si>
  <si>
    <t xml:space="preserve">Kocur </t>
  </si>
  <si>
    <t>Janusz</t>
  </si>
  <si>
    <t>Karamarkovic</t>
  </si>
  <si>
    <t>Zeljko</t>
  </si>
  <si>
    <t>Pospisek</t>
  </si>
  <si>
    <t>Vivien</t>
  </si>
  <si>
    <t>Kola</t>
  </si>
  <si>
    <t>Norbert</t>
  </si>
  <si>
    <t>Obajdin</t>
  </si>
  <si>
    <t>Milan</t>
  </si>
  <si>
    <t>Butescu</t>
  </si>
  <si>
    <t>Simona</t>
  </si>
  <si>
    <t>Miladinovic</t>
  </si>
  <si>
    <t>Grzana</t>
  </si>
  <si>
    <t>Adrian</t>
  </si>
  <si>
    <t>Lipinski</t>
  </si>
  <si>
    <t>Fauru</t>
  </si>
  <si>
    <t>Olivia</t>
  </si>
  <si>
    <t>Stanislav</t>
  </si>
  <si>
    <t>Cvetkov</t>
  </si>
  <si>
    <t>Peshev</t>
  </si>
  <si>
    <t>Ispas</t>
  </si>
  <si>
    <t>Ilie</t>
  </si>
  <si>
    <t>Ludosan</t>
  </si>
  <si>
    <t>Bianca</t>
  </si>
  <si>
    <t>Preda</t>
  </si>
  <si>
    <t>Ion-Madalin</t>
  </si>
  <si>
    <t>Zaric</t>
  </si>
  <si>
    <t>Bojan</t>
  </si>
  <si>
    <t>Zulic</t>
  </si>
  <si>
    <t>Demir</t>
  </si>
  <si>
    <t>Pejic</t>
  </si>
  <si>
    <t>Mirko</t>
  </si>
  <si>
    <t>Bekieszczuk</t>
  </si>
  <si>
    <t>Jan</t>
  </si>
  <si>
    <t>Vrzeszczynski</t>
  </si>
  <si>
    <t>Sebastian</t>
  </si>
  <si>
    <t>Fraszczak</t>
  </si>
  <si>
    <t>Marek</t>
  </si>
  <si>
    <t>Dawidzczuk</t>
  </si>
  <si>
    <t>Dupla</t>
  </si>
  <si>
    <t>Zawada</t>
  </si>
  <si>
    <t>Szewczyk</t>
  </si>
  <si>
    <t>Jacek</t>
  </si>
  <si>
    <t xml:space="preserve">Skugor </t>
  </si>
  <si>
    <t>Zorana</t>
  </si>
  <si>
    <t>Bajo</t>
  </si>
  <si>
    <t>Antonio</t>
  </si>
  <si>
    <t>On Time Aviat.</t>
  </si>
  <si>
    <t>Kein Name</t>
  </si>
  <si>
    <t xml:space="preserve">Agfalvi </t>
  </si>
  <si>
    <t>Richard</t>
  </si>
  <si>
    <t>Sabol Mario</t>
  </si>
  <si>
    <t>Zalasinski Artur</t>
  </si>
  <si>
    <t>Cadar</t>
  </si>
  <si>
    <t>Joan</t>
  </si>
  <si>
    <t>Grkinic</t>
  </si>
  <si>
    <t>Dalibor</t>
  </si>
  <si>
    <t>Loncar</t>
  </si>
  <si>
    <t>Dorner</t>
  </si>
  <si>
    <t>Martin</t>
  </si>
  <si>
    <t>Pavol</t>
  </si>
  <si>
    <t>Dusan</t>
  </si>
  <si>
    <t>Radikovic</t>
  </si>
  <si>
    <t>Svjetlan</t>
  </si>
  <si>
    <t>Denge Bau</t>
  </si>
  <si>
    <t>Hussain</t>
  </si>
  <si>
    <t>Babar</t>
  </si>
  <si>
    <t>Veronica</t>
  </si>
  <si>
    <t>Andrei</t>
  </si>
  <si>
    <t>Severinac</t>
  </si>
  <si>
    <t>Tomislav</t>
  </si>
  <si>
    <t>Radu</t>
  </si>
  <si>
    <t>Stojan</t>
  </si>
  <si>
    <t>Yordanova</t>
  </si>
  <si>
    <t>Milena</t>
  </si>
  <si>
    <t>Fundela</t>
  </si>
  <si>
    <t>Radian</t>
  </si>
  <si>
    <t>Matei</t>
  </si>
  <si>
    <t>Carmela</t>
  </si>
  <si>
    <t>Sliskovic</t>
  </si>
  <si>
    <t>Marin</t>
  </si>
  <si>
    <t>Dimitrov</t>
  </si>
  <si>
    <t>Vujakovic</t>
  </si>
  <si>
    <t>Milenko</t>
  </si>
  <si>
    <t>Barisic</t>
  </si>
  <si>
    <t>Janko</t>
  </si>
  <si>
    <t>Milienkovic</t>
  </si>
  <si>
    <t>Tanevski</t>
  </si>
  <si>
    <t>Ljubco</t>
  </si>
  <si>
    <t>Dutkiewicz</t>
  </si>
  <si>
    <t>Pavel</t>
  </si>
  <si>
    <t>Kwiatkowski</t>
  </si>
  <si>
    <t>Adam</t>
  </si>
  <si>
    <t>Velichkov</t>
  </si>
  <si>
    <t>Dimitri</t>
  </si>
  <si>
    <t>Tudor</t>
  </si>
  <si>
    <t>Ion</t>
  </si>
  <si>
    <t>Lacatusu</t>
  </si>
  <si>
    <t>Sorin</t>
  </si>
  <si>
    <t>Miocic</t>
  </si>
  <si>
    <t>Mladen</t>
  </si>
  <si>
    <t>Habel</t>
  </si>
  <si>
    <t>Danijel</t>
  </si>
  <si>
    <t>Pomorisac</t>
  </si>
  <si>
    <t>Goran</t>
  </si>
  <si>
    <t>Rajkov</t>
  </si>
  <si>
    <t>Miroslav</t>
  </si>
  <si>
    <t>Jekic</t>
  </si>
  <si>
    <t>Sasa</t>
  </si>
  <si>
    <t xml:space="preserve">Miladinovic </t>
  </si>
  <si>
    <t>Vladimir</t>
  </si>
  <si>
    <t>Kojic</t>
  </si>
  <si>
    <t>Savo</t>
  </si>
  <si>
    <t>Radmilo</t>
  </si>
  <si>
    <t>Adnan</t>
  </si>
  <si>
    <t xml:space="preserve">Berbece </t>
  </si>
  <si>
    <t>Nicolai</t>
  </si>
  <si>
    <t>Gatalica</t>
  </si>
  <si>
    <t>Zoran</t>
  </si>
  <si>
    <t>Adamascu</t>
  </si>
  <si>
    <t>Constantin</t>
  </si>
  <si>
    <t>Hadzhiynski</t>
  </si>
  <si>
    <t>Atanas</t>
  </si>
  <si>
    <t>Velichkovski</t>
  </si>
  <si>
    <t>Orlin</t>
  </si>
  <si>
    <t>Ionela</t>
  </si>
  <si>
    <t>Daniel</t>
  </si>
  <si>
    <t>Latifi</t>
  </si>
  <si>
    <t>Mentor</t>
  </si>
  <si>
    <t>Stojanovski</t>
  </si>
  <si>
    <t>Slagjan</t>
  </si>
  <si>
    <t>Maftei</t>
  </si>
  <si>
    <t>Vasilica</t>
  </si>
  <si>
    <t>Plesu</t>
  </si>
  <si>
    <t>Neculai</t>
  </si>
  <si>
    <t>Bialek</t>
  </si>
  <si>
    <t>Krzisztof</t>
  </si>
  <si>
    <t>Miskovic</t>
  </si>
  <si>
    <t>Jadranko</t>
  </si>
  <si>
    <t>Komives</t>
  </si>
  <si>
    <t>Cvijanovic</t>
  </si>
  <si>
    <t>Lucic</t>
  </si>
  <si>
    <t>Dragomir</t>
  </si>
  <si>
    <t>Klimmas</t>
  </si>
  <si>
    <t>Anna</t>
  </si>
  <si>
    <t>Koniczny</t>
  </si>
  <si>
    <t>Krzystof</t>
  </si>
  <si>
    <t>Curca</t>
  </si>
  <si>
    <t>Aurel</t>
  </si>
  <si>
    <t>Maria</t>
  </si>
  <si>
    <t>Valcena</t>
  </si>
  <si>
    <t>Nicolae</t>
  </si>
  <si>
    <t>Jezic</t>
  </si>
  <si>
    <t xml:space="preserve">Colic </t>
  </si>
  <si>
    <t>Ivica</t>
  </si>
  <si>
    <t>Slabek</t>
  </si>
  <si>
    <t>Mario</t>
  </si>
  <si>
    <t>Danilova</t>
  </si>
  <si>
    <t>Tinka</t>
  </si>
  <si>
    <t>Danilov</t>
  </si>
  <si>
    <t>Dimitar</t>
  </si>
  <si>
    <t>Pesteleu</t>
  </si>
  <si>
    <t>Gheoge</t>
  </si>
  <si>
    <t>Vedinas</t>
  </si>
  <si>
    <t>Viorica</t>
  </si>
  <si>
    <t>Raul</t>
  </si>
  <si>
    <t>Jakub</t>
  </si>
  <si>
    <t>Patryk</t>
  </si>
  <si>
    <t>Özdemir</t>
  </si>
  <si>
    <t>Nizamettin</t>
  </si>
  <si>
    <t>Batina</t>
  </si>
  <si>
    <t>Kljucanin</t>
  </si>
  <si>
    <t>Damian</t>
  </si>
  <si>
    <t>Garbacz</t>
  </si>
  <si>
    <t>Artur</t>
  </si>
  <si>
    <t>Jagielski</t>
  </si>
  <si>
    <t>Begic</t>
  </si>
  <si>
    <t>Zdravko</t>
  </si>
  <si>
    <t>Malcic-Pirin</t>
  </si>
  <si>
    <t>Miljenko</t>
  </si>
  <si>
    <t>Cuso</t>
  </si>
  <si>
    <t>Tode</t>
  </si>
  <si>
    <t>Ljubisa</t>
  </si>
  <si>
    <t>Tadic</t>
  </si>
  <si>
    <t>Anto</t>
  </si>
  <si>
    <t>Sabo</t>
  </si>
  <si>
    <t>Caia</t>
  </si>
  <si>
    <t>Claudiu</t>
  </si>
  <si>
    <t>Popa</t>
  </si>
  <si>
    <t>Horatiu</t>
  </si>
  <si>
    <t>Chudzik</t>
  </si>
  <si>
    <t>Uminowicz</t>
  </si>
  <si>
    <t>Jablonski</t>
  </si>
  <si>
    <t>Stawicki</t>
  </si>
  <si>
    <t>Dumitrascu</t>
  </si>
  <si>
    <t>Eugen-Marius</t>
  </si>
  <si>
    <t>Dancescu</t>
  </si>
  <si>
    <t>Catalin</t>
  </si>
  <si>
    <t>Papuga</t>
  </si>
  <si>
    <t>Doru</t>
  </si>
  <si>
    <t>Roman</t>
  </si>
  <si>
    <t>Kasalo</t>
  </si>
  <si>
    <t>Boro</t>
  </si>
  <si>
    <t>Malinowski</t>
  </si>
  <si>
    <t>Czyzyk</t>
  </si>
  <si>
    <t>Dariusz</t>
  </si>
  <si>
    <t>Horvathne</t>
  </si>
  <si>
    <t>Voradi</t>
  </si>
  <si>
    <t>Sarmany</t>
  </si>
  <si>
    <t>Ferencne</t>
  </si>
  <si>
    <t>Kapitan</t>
  </si>
  <si>
    <t>Mihayl</t>
  </si>
  <si>
    <t>Mot</t>
  </si>
  <si>
    <t>Florin</t>
  </si>
  <si>
    <t>Locic</t>
  </si>
  <si>
    <t>Viktor</t>
  </si>
  <si>
    <t>Juraszek</t>
  </si>
  <si>
    <t>Rafal</t>
  </si>
  <si>
    <t>Stanisic</t>
  </si>
  <si>
    <t>Stevic</t>
  </si>
  <si>
    <t>Igor</t>
  </si>
  <si>
    <t>Obrusnik</t>
  </si>
  <si>
    <t>Norbetr</t>
  </si>
  <si>
    <t>Sovic</t>
  </si>
  <si>
    <t>Vjekoslav</t>
  </si>
  <si>
    <t>Mustafi</t>
  </si>
  <si>
    <t>Vebi</t>
  </si>
  <si>
    <t>Cvitic</t>
  </si>
  <si>
    <t>Bliznac</t>
  </si>
  <si>
    <t>Ivo</t>
  </si>
  <si>
    <t>Schedan</t>
  </si>
  <si>
    <t>Nita</t>
  </si>
  <si>
    <t>Marinel</t>
  </si>
  <si>
    <t>Filipovic</t>
  </si>
  <si>
    <t>Drazen</t>
  </si>
  <si>
    <t>Mihai</t>
  </si>
  <si>
    <t>Dorin</t>
  </si>
  <si>
    <t>Boncu</t>
  </si>
  <si>
    <t>Camelia</t>
  </si>
  <si>
    <t>Bondar</t>
  </si>
  <si>
    <t>Sebok</t>
  </si>
  <si>
    <t>Josef</t>
  </si>
  <si>
    <t>Kasprzyk</t>
  </si>
  <si>
    <t>Rebisz</t>
  </si>
  <si>
    <t>Jaroslaw</t>
  </si>
  <si>
    <t>Katarina</t>
  </si>
  <si>
    <t>Vedaran</t>
  </si>
  <si>
    <t>Wziatek</t>
  </si>
  <si>
    <t>Bartosz</t>
  </si>
  <si>
    <t>Szczepaniak</t>
  </si>
  <si>
    <t>Szymon</t>
  </si>
  <si>
    <t>Wojdat</t>
  </si>
  <si>
    <t>Slawomir</t>
  </si>
  <si>
    <t>Strabac</t>
  </si>
  <si>
    <t>Radovan</t>
  </si>
  <si>
    <t>Blajut</t>
  </si>
  <si>
    <t>Nelu</t>
  </si>
  <si>
    <t>Hasinovic</t>
  </si>
  <si>
    <t>Amer</t>
  </si>
  <si>
    <t>Amel</t>
  </si>
  <si>
    <t>Veliji</t>
  </si>
  <si>
    <t>Sinisa</t>
  </si>
  <si>
    <t>Novosel</t>
  </si>
  <si>
    <t>Mehmet</t>
  </si>
  <si>
    <t>Ali</t>
  </si>
  <si>
    <t>Hagi</t>
  </si>
  <si>
    <t>Iancu</t>
  </si>
  <si>
    <t>Kachel</t>
  </si>
  <si>
    <t>Dorota</t>
  </si>
  <si>
    <t>Kovac</t>
  </si>
  <si>
    <t>Zorica</t>
  </si>
  <si>
    <t>Knietsch</t>
  </si>
  <si>
    <t>Rajmund</t>
  </si>
  <si>
    <t>Szczucki</t>
  </si>
  <si>
    <t>Piotr</t>
  </si>
  <si>
    <t>Okaz</t>
  </si>
  <si>
    <t>Macura</t>
  </si>
  <si>
    <t>Marko</t>
  </si>
  <si>
    <t>Iwaniak</t>
  </si>
  <si>
    <t>Grzegorz</t>
  </si>
  <si>
    <t>Stanimirova</t>
  </si>
  <si>
    <t>Krasimira</t>
  </si>
  <si>
    <t>Lazarov</t>
  </si>
  <si>
    <t>Lyubomir</t>
  </si>
  <si>
    <t>Tancasz</t>
  </si>
  <si>
    <t>Laszlone</t>
  </si>
  <si>
    <t>Kmetyko</t>
  </si>
  <si>
    <t>Tibor</t>
  </si>
  <si>
    <t>Bubiec</t>
  </si>
  <si>
    <t>Marciszewski</t>
  </si>
  <si>
    <t>Leszek</t>
  </si>
  <si>
    <t>Vasileva</t>
  </si>
  <si>
    <t>Mariana</t>
  </si>
  <si>
    <t>Ungureanu</t>
  </si>
  <si>
    <t>Nicoleta</t>
  </si>
  <si>
    <t>Mukic</t>
  </si>
  <si>
    <t>Szaforz</t>
  </si>
  <si>
    <t>Demarczyk</t>
  </si>
  <si>
    <t>Staszak</t>
  </si>
  <si>
    <t>Konrad</t>
  </si>
  <si>
    <t>Sajak</t>
  </si>
  <si>
    <t>Jerzy</t>
  </si>
  <si>
    <t>Mijic</t>
  </si>
  <si>
    <t>Orsolic</t>
  </si>
  <si>
    <t>Matej</t>
  </si>
  <si>
    <t>Bratanic</t>
  </si>
  <si>
    <t>Rebaz</t>
  </si>
  <si>
    <t>Osman</t>
  </si>
  <si>
    <t>Krzyzaniak</t>
  </si>
  <si>
    <t>Maciej</t>
  </si>
  <si>
    <t>Szlufik</t>
  </si>
  <si>
    <t>Pawel</t>
  </si>
  <si>
    <t>Bromborszcz</t>
  </si>
  <si>
    <t>Lezna</t>
  </si>
  <si>
    <t>Magdalena</t>
  </si>
  <si>
    <t>Jusic</t>
  </si>
  <si>
    <t>Sanel</t>
  </si>
  <si>
    <t>Bozic</t>
  </si>
  <si>
    <t>Snjezana</t>
  </si>
  <si>
    <t>Blasczyk</t>
  </si>
  <si>
    <t>Arsenijevic</t>
  </si>
  <si>
    <t>Dragan</t>
  </si>
  <si>
    <t>Novak</t>
  </si>
  <si>
    <t>Gancarczyk</t>
  </si>
  <si>
    <t>Belkius</t>
  </si>
  <si>
    <t>Nanai</t>
  </si>
  <si>
    <t>Zsoltan</t>
  </si>
  <si>
    <t>Farkas</t>
  </si>
  <si>
    <t>Fruszina</t>
  </si>
  <si>
    <t>Kamil</t>
  </si>
  <si>
    <t>Zwolinski</t>
  </si>
  <si>
    <t>Zwolinska</t>
  </si>
  <si>
    <t>Litwiniuk</t>
  </si>
  <si>
    <t>Zsanna</t>
  </si>
  <si>
    <t>Kunovic</t>
  </si>
  <si>
    <t>Damir</t>
  </si>
  <si>
    <t>Poljakovic</t>
  </si>
  <si>
    <t>Zlatan</t>
  </si>
  <si>
    <t>Davidovic</t>
  </si>
  <si>
    <t>Kata</t>
  </si>
  <si>
    <t>Ferenc</t>
  </si>
  <si>
    <t>Piotrowska</t>
  </si>
  <si>
    <t>Marta</t>
  </si>
  <si>
    <t>Dobreva</t>
  </si>
  <si>
    <t>Stela</t>
  </si>
  <si>
    <t>Sidor</t>
  </si>
  <si>
    <t>Alexandru</t>
  </si>
  <si>
    <t>Kolodziej</t>
  </si>
  <si>
    <t>Miodrag</t>
  </si>
  <si>
    <t>Milenovic</t>
  </si>
  <si>
    <t>Nenad</t>
  </si>
  <si>
    <t>Preisach</t>
  </si>
  <si>
    <t>Hadzic</t>
  </si>
  <si>
    <t>Mehmed</t>
  </si>
  <si>
    <t>Rasima</t>
  </si>
  <si>
    <t>Dombravy</t>
  </si>
  <si>
    <t>Imbre</t>
  </si>
  <si>
    <t>Pascu</t>
  </si>
  <si>
    <t>Delic</t>
  </si>
  <si>
    <t>Brletic</t>
  </si>
  <si>
    <t>Ana</t>
  </si>
  <si>
    <t>Condri</t>
  </si>
  <si>
    <t>Gordana</t>
  </si>
  <si>
    <t>Abramovic</t>
  </si>
  <si>
    <t>Ostoja</t>
  </si>
  <si>
    <t>Ostafin</t>
  </si>
  <si>
    <t>Baltzis</t>
  </si>
  <si>
    <t>Anastasios</t>
  </si>
  <si>
    <t>BAR</t>
  </si>
  <si>
    <t>Lepcsenyi</t>
  </si>
  <si>
    <t>Attila</t>
  </si>
  <si>
    <t>Daranovic</t>
  </si>
  <si>
    <t>IBAN</t>
  </si>
  <si>
    <t>Ma. Horvath</t>
  </si>
  <si>
    <t>Ma. Wieslaw</t>
  </si>
  <si>
    <t>Fa.Denge Bau</t>
  </si>
  <si>
    <t>Buzdaga</t>
  </si>
  <si>
    <t>Marian</t>
  </si>
  <si>
    <t>Ahmadshaai</t>
  </si>
  <si>
    <t>Noori</t>
  </si>
  <si>
    <t>Pop</t>
  </si>
  <si>
    <t>Ma. Bloch</t>
  </si>
  <si>
    <t>Ma. Nazimek</t>
  </si>
  <si>
    <t>Ma. Pielawa</t>
  </si>
  <si>
    <t>lucian</t>
  </si>
  <si>
    <t>Erwartete Einnahmen Monatspauschale</t>
  </si>
  <si>
    <t xml:space="preserve">Erwartete Einnahmen Tagespauschale </t>
  </si>
  <si>
    <t>Erwartet Gesamt Einnahmen</t>
  </si>
  <si>
    <t>Erwartet Davon durch Firmen</t>
  </si>
  <si>
    <t>Vedran</t>
  </si>
  <si>
    <t>Vlasic</t>
  </si>
  <si>
    <t>Darko</t>
  </si>
  <si>
    <t>Bamburac/Vlasic</t>
  </si>
  <si>
    <t>Davor/Darko</t>
  </si>
  <si>
    <t>Danchev!!! Abgehauen</t>
  </si>
  <si>
    <t>Mekic</t>
  </si>
  <si>
    <t>Fuad</t>
  </si>
  <si>
    <t>Witt</t>
  </si>
  <si>
    <t>Marcin-Jozef</t>
  </si>
  <si>
    <t>Dziedzinski</t>
  </si>
  <si>
    <t>Bienkowsk</t>
  </si>
  <si>
    <t>Albert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</si>
  <si>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</si>
  <si>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Elisabeta</t>
  </si>
  <si>
    <t>Rukavina</t>
  </si>
  <si>
    <t>Dimitrije</t>
  </si>
  <si>
    <t>Stojsic-Rukavina</t>
  </si>
  <si>
    <t>Ljiljana</t>
  </si>
  <si>
    <t>Vujic</t>
  </si>
  <si>
    <t>Nebojsa</t>
  </si>
  <si>
    <t>Salajan</t>
  </si>
  <si>
    <t>Eniko</t>
  </si>
  <si>
    <t>Lucian-Florinel</t>
  </si>
  <si>
    <t>Duranovic</t>
  </si>
  <si>
    <t>Cantor</t>
  </si>
  <si>
    <t>Gabriel-Beniamin</t>
  </si>
  <si>
    <t>Tatsächliche Gesamt Einnahmen</t>
  </si>
  <si>
    <t>Tatsächlich davon durch Firmen</t>
  </si>
  <si>
    <t>Tatsächliche Einnahmen Monatspauschale</t>
  </si>
  <si>
    <t xml:space="preserve">Tatsächliche Einnahmen Tagespauschale </t>
  </si>
  <si>
    <t>Tatsächliche Einnahmen Parken</t>
  </si>
  <si>
    <t xml:space="preserve">Mlakic </t>
  </si>
  <si>
    <t>Velimir</t>
  </si>
  <si>
    <t>Alan</t>
  </si>
  <si>
    <t>Krumins</t>
  </si>
  <si>
    <t>Peteris</t>
  </si>
  <si>
    <t>2*Übernachtung</t>
  </si>
  <si>
    <t xml:space="preserve">Alievski </t>
  </si>
  <si>
    <t>Qamili</t>
  </si>
  <si>
    <t>Afet</t>
  </si>
  <si>
    <t>Tamas</t>
  </si>
  <si>
    <t>Szilveszter</t>
  </si>
  <si>
    <t>Fa. Denge Bau</t>
  </si>
  <si>
    <t>Fa. On Time Aviat.</t>
  </si>
  <si>
    <t>Hermanowski</t>
  </si>
  <si>
    <t>Orlowski</t>
  </si>
  <si>
    <t>Senniak</t>
  </si>
  <si>
    <t>Kaszewski</t>
  </si>
  <si>
    <t>0.S.05</t>
  </si>
  <si>
    <t>Botic</t>
  </si>
  <si>
    <t>Ljubina</t>
  </si>
  <si>
    <t>Nikola</t>
  </si>
  <si>
    <t>Savu</t>
  </si>
  <si>
    <t>Catalin-lucian</t>
  </si>
  <si>
    <t xml:space="preserve"> ab 20.05.19</t>
  </si>
  <si>
    <t>ab 20.05.19</t>
  </si>
  <si>
    <t>Tamasz</t>
  </si>
  <si>
    <t>Panche</t>
  </si>
  <si>
    <t xml:space="preserve">Ma. Horvath </t>
  </si>
  <si>
    <t>Putoi</t>
  </si>
  <si>
    <t>Constantin-Ciprian</t>
  </si>
  <si>
    <t>Pupezescu</t>
  </si>
  <si>
    <t>Grudic</t>
  </si>
  <si>
    <t>Gordan</t>
  </si>
  <si>
    <t>Batina/Grudic</t>
  </si>
  <si>
    <t>Ivan/Gordan</t>
  </si>
  <si>
    <t>13393949/13494627</t>
  </si>
  <si>
    <t>ab 28.05.19</t>
  </si>
  <si>
    <t>ab 28.05.20</t>
  </si>
  <si>
    <t>Gabor/Zsoltys Sohn</t>
  </si>
  <si>
    <t>Nils Bogdol</t>
  </si>
  <si>
    <t>Parol</t>
  </si>
  <si>
    <t>Bienkowski</t>
  </si>
  <si>
    <t>Fa. Zeit ist Geld</t>
  </si>
  <si>
    <t xml:space="preserve">Fa. DIWA </t>
  </si>
  <si>
    <t>EC</t>
  </si>
  <si>
    <t xml:space="preserve">Avramovic </t>
  </si>
  <si>
    <t>Slavisa</t>
  </si>
  <si>
    <t>Beqiri</t>
  </si>
  <si>
    <t>Alievski</t>
  </si>
  <si>
    <t>Franjic-Barisic</t>
  </si>
  <si>
    <t>Josip</t>
  </si>
  <si>
    <t>Pavol/Franjic-Barisic</t>
  </si>
  <si>
    <t>Dusan/Josip</t>
  </si>
  <si>
    <t>Firma</t>
  </si>
  <si>
    <t>Stoja</t>
  </si>
  <si>
    <t>Niagra</t>
  </si>
  <si>
    <t>Stan Dorin</t>
  </si>
  <si>
    <t>Nicuraia</t>
  </si>
  <si>
    <t>Sirbu</t>
  </si>
  <si>
    <t>Mirea</t>
  </si>
  <si>
    <t>Stan</t>
  </si>
  <si>
    <t>Ciprian</t>
  </si>
  <si>
    <t>Vasile</t>
  </si>
  <si>
    <t>Szafranski</t>
  </si>
  <si>
    <t>Mako</t>
  </si>
  <si>
    <t>Marcel</t>
  </si>
  <si>
    <t>Ciok</t>
  </si>
  <si>
    <t>Nistor</t>
  </si>
  <si>
    <t>Barta</t>
  </si>
  <si>
    <t>Natasa</t>
  </si>
  <si>
    <t>Lupuesa</t>
  </si>
  <si>
    <t>Polat</t>
  </si>
  <si>
    <t>Mithat</t>
  </si>
  <si>
    <t>Erarslan</t>
  </si>
  <si>
    <t>Turgut</t>
  </si>
  <si>
    <t>Sarikaya</t>
  </si>
  <si>
    <t>Mesut</t>
  </si>
  <si>
    <t>Cahit</t>
  </si>
  <si>
    <t>Tok</t>
  </si>
  <si>
    <t>Musa</t>
  </si>
  <si>
    <t>Murat</t>
  </si>
  <si>
    <t>Ay</t>
  </si>
  <si>
    <t>Ilter</t>
  </si>
  <si>
    <t>Yunis</t>
  </si>
  <si>
    <t>Menduh</t>
  </si>
  <si>
    <t>Yildirim</t>
  </si>
  <si>
    <t>Yahya</t>
  </si>
  <si>
    <t>Cagman</t>
  </si>
  <si>
    <t>Yunus</t>
  </si>
  <si>
    <t>Sahin</t>
  </si>
  <si>
    <t>Sahsuvar</t>
  </si>
  <si>
    <t>Simsek</t>
  </si>
  <si>
    <t>Enver</t>
  </si>
  <si>
    <t>Yilmaz</t>
  </si>
  <si>
    <t>Gültekin</t>
  </si>
  <si>
    <t>Ates</t>
  </si>
  <si>
    <t>Orhan</t>
  </si>
  <si>
    <t>Cabit</t>
  </si>
  <si>
    <t>Korkmaz</t>
  </si>
  <si>
    <t>Senel</t>
  </si>
  <si>
    <t>Mustafa</t>
  </si>
  <si>
    <t>Beyazit</t>
  </si>
  <si>
    <t>Idris</t>
  </si>
  <si>
    <t>Erdem</t>
  </si>
  <si>
    <t>Lütfihan</t>
  </si>
  <si>
    <t>Celik</t>
  </si>
  <si>
    <t>Davut</t>
  </si>
  <si>
    <t>Kocak</t>
  </si>
  <si>
    <t>Bedrettin</t>
  </si>
  <si>
    <t>leer</t>
  </si>
  <si>
    <t>Milinovici</t>
  </si>
  <si>
    <t>Szutor</t>
  </si>
  <si>
    <t>Istvanne</t>
  </si>
  <si>
    <t>Marcik</t>
  </si>
  <si>
    <t>Magdolna</t>
  </si>
  <si>
    <t>Kozar</t>
  </si>
  <si>
    <t>Roland-Attila</t>
  </si>
  <si>
    <t>Stjepan</t>
  </si>
  <si>
    <t>Hollosi</t>
  </si>
  <si>
    <t>Csaba</t>
  </si>
  <si>
    <t>Krause</t>
  </si>
  <si>
    <t>Majczak</t>
  </si>
  <si>
    <t>Marcin</t>
  </si>
  <si>
    <t>Mitarbeiter</t>
  </si>
  <si>
    <t>Pielawa</t>
  </si>
  <si>
    <t>Nazimek</t>
  </si>
  <si>
    <t>Wieslaw</t>
  </si>
  <si>
    <t>Horvath</t>
  </si>
  <si>
    <t>Mit Uns Personaldienst</t>
  </si>
  <si>
    <t xml:space="preserve">DENGE INSAAT </t>
  </si>
  <si>
    <t>On Time Solution</t>
  </si>
  <si>
    <t>STD Logistik</t>
  </si>
  <si>
    <t>Zeit ist Geld</t>
  </si>
  <si>
    <t>On Tima Aviation</t>
  </si>
  <si>
    <t>Jadrtanko</t>
  </si>
  <si>
    <t xml:space="preserve">Petrusic </t>
  </si>
  <si>
    <t>Stipo</t>
  </si>
  <si>
    <t xml:space="preserve">Srdic </t>
  </si>
  <si>
    <t xml:space="preserve">Botic </t>
  </si>
  <si>
    <t>Sechedan</t>
  </si>
  <si>
    <t>Konieczny</t>
  </si>
  <si>
    <t>Tatsächliche Einnahmen Monatspauschale BAR</t>
  </si>
  <si>
    <t>Tatsächliche Einnahmen Tagespauschale BAR</t>
  </si>
  <si>
    <t>Tatsächlich Gesamt Bar</t>
  </si>
  <si>
    <t>Tatsächlich Einnahmen durch Firmen</t>
  </si>
  <si>
    <t>Einzelbetten vermietet</t>
  </si>
  <si>
    <t>Gabor</t>
  </si>
  <si>
    <t>Mitarbeiter Sohn</t>
  </si>
  <si>
    <t>Gemeinde</t>
  </si>
  <si>
    <t>borycki</t>
  </si>
  <si>
    <t>Daniel-Krzysztof</t>
  </si>
  <si>
    <t>Glombik</t>
  </si>
  <si>
    <t>Diwa</t>
  </si>
  <si>
    <t>Spasic</t>
  </si>
  <si>
    <t>Novakovic</t>
  </si>
  <si>
    <t>Stanimir</t>
  </si>
  <si>
    <t xml:space="preserve"> </t>
  </si>
  <si>
    <t>Cocau</t>
  </si>
  <si>
    <t>Alin</t>
  </si>
  <si>
    <t>Nastase</t>
  </si>
  <si>
    <t>Marcel-Ionut</t>
  </si>
  <si>
    <t>Tudor/Kristof</t>
  </si>
  <si>
    <t>Ion/Zoltan</t>
  </si>
  <si>
    <t>695583/0695600</t>
  </si>
  <si>
    <t>Turakulov</t>
  </si>
  <si>
    <t>Shokhboz</t>
  </si>
  <si>
    <t>Fayzulloev</t>
  </si>
  <si>
    <t>Nodirjon</t>
  </si>
  <si>
    <t>Bakhromov</t>
  </si>
  <si>
    <t>Mirshode</t>
  </si>
  <si>
    <t>Askaraliev</t>
  </si>
  <si>
    <t>Otabek</t>
  </si>
  <si>
    <t>Farkhodov</t>
  </si>
  <si>
    <t>Topciu</t>
  </si>
  <si>
    <t>lalama</t>
  </si>
  <si>
    <t>Boris</t>
  </si>
  <si>
    <t>Ahmetovic</t>
  </si>
  <si>
    <t>Alen</t>
  </si>
  <si>
    <t>Daniel-Lucian</t>
  </si>
  <si>
    <t>Gozdz</t>
  </si>
  <si>
    <t>Piotr-Tomasz</t>
  </si>
  <si>
    <t>"12/13"</t>
  </si>
  <si>
    <t>On Time Aviation</t>
  </si>
  <si>
    <t xml:space="preserve">Condrea </t>
  </si>
  <si>
    <t>Ignat</t>
  </si>
  <si>
    <t>Nicoleta-Mirela</t>
  </si>
  <si>
    <t>Samanovic</t>
  </si>
  <si>
    <t>Iablokov</t>
  </si>
  <si>
    <t>Aleksey</t>
  </si>
  <si>
    <t>Ioan</t>
  </si>
  <si>
    <t>Hanko/Bristric</t>
  </si>
  <si>
    <t>Szabolcs/Nasmin</t>
  </si>
  <si>
    <t>695594/15</t>
  </si>
  <si>
    <t>Lozanov</t>
  </si>
  <si>
    <t>Lybomir</t>
  </si>
  <si>
    <t>Paia</t>
  </si>
  <si>
    <t>Dorel</t>
  </si>
  <si>
    <t>Sinziana</t>
  </si>
  <si>
    <t>Rizvan</t>
  </si>
  <si>
    <t>Piatek</t>
  </si>
  <si>
    <t>Renata-Krystyna</t>
  </si>
  <si>
    <t>Kudric</t>
  </si>
  <si>
    <t>Nagy</t>
  </si>
  <si>
    <t>Geszti</t>
  </si>
  <si>
    <t>Klaudia</t>
  </si>
  <si>
    <t>Diwa bis 15.06.19</t>
  </si>
  <si>
    <t>Diwa/Ludosan</t>
  </si>
  <si>
    <t>Diwa/Preda</t>
  </si>
  <si>
    <t>Ismaili</t>
  </si>
  <si>
    <t>Besim</t>
  </si>
  <si>
    <t>Danailov</t>
  </si>
  <si>
    <t>Adamescu</t>
  </si>
  <si>
    <t>Jerkovic</t>
  </si>
  <si>
    <t>Vidakovic/Jerkovic</t>
  </si>
  <si>
    <t>Nikica/Nenad</t>
  </si>
  <si>
    <t>695610/0695641</t>
  </si>
  <si>
    <t>Kovacs</t>
  </si>
  <si>
    <t>Lörinc</t>
  </si>
  <si>
    <t>Nougkzar</t>
  </si>
  <si>
    <t>(Bezahlt Selbst)30,00€</t>
  </si>
  <si>
    <t>Pavliatchek</t>
  </si>
  <si>
    <t>Marusins</t>
  </si>
  <si>
    <t>Dimitijs</t>
  </si>
  <si>
    <t>Krickis</t>
  </si>
  <si>
    <t>Ilmars</t>
  </si>
  <si>
    <t>Rojs</t>
  </si>
  <si>
    <t>Viktors</t>
  </si>
  <si>
    <t>Naydenov</t>
  </si>
  <si>
    <t>Cvetomir</t>
  </si>
  <si>
    <t>Naydenova</t>
  </si>
  <si>
    <t>Ginka</t>
  </si>
  <si>
    <t>Piech</t>
  </si>
  <si>
    <t>Karolina Sylwia</t>
  </si>
  <si>
    <t>Krain</t>
  </si>
  <si>
    <t>Marek Norbert</t>
  </si>
  <si>
    <t>Wojciech Tomasz</t>
  </si>
  <si>
    <t>Krafczyk</t>
  </si>
  <si>
    <t>Martin-Marek</t>
  </si>
  <si>
    <t>Kielbus</t>
  </si>
  <si>
    <t>Ewelina Katarzyna</t>
  </si>
  <si>
    <t>Kolev</t>
  </si>
  <si>
    <t>Stoil</t>
  </si>
  <si>
    <t>"0695656"</t>
  </si>
  <si>
    <t>"0695655"</t>
  </si>
  <si>
    <t>"0695668"</t>
  </si>
  <si>
    <t>"0695648"</t>
  </si>
  <si>
    <t>Kozlawski</t>
  </si>
  <si>
    <t>Boguslaw</t>
  </si>
  <si>
    <t>"18"</t>
  </si>
  <si>
    <t>"17"</t>
  </si>
  <si>
    <t>Buzduga</t>
  </si>
  <si>
    <t>Joszef</t>
  </si>
  <si>
    <t>Georgiev</t>
  </si>
  <si>
    <t>"20"</t>
  </si>
  <si>
    <t>"21"</t>
  </si>
  <si>
    <t>"0695702"</t>
  </si>
  <si>
    <t>Niewora</t>
  </si>
  <si>
    <t>Mateusz Andrzej</t>
  </si>
  <si>
    <t>Batbold</t>
  </si>
  <si>
    <t>Tumur</t>
  </si>
  <si>
    <t>Kodirov</t>
  </si>
  <si>
    <t>Hushidbek</t>
  </si>
  <si>
    <t>Soliev</t>
  </si>
  <si>
    <t>Tokhirjon</t>
  </si>
  <si>
    <t>Buzdra</t>
  </si>
  <si>
    <t>Eriklid</t>
  </si>
  <si>
    <t>Barbu</t>
  </si>
  <si>
    <t>Liviu</t>
  </si>
  <si>
    <t>Arwe</t>
  </si>
  <si>
    <t>Olimov</t>
  </si>
  <si>
    <t>Javokhir</t>
  </si>
  <si>
    <t>"0695733"</t>
  </si>
  <si>
    <t>Parking 0695721</t>
  </si>
  <si>
    <t>Korfuzi</t>
  </si>
  <si>
    <t>Enea</t>
  </si>
  <si>
    <t>Allmuqa</t>
  </si>
  <si>
    <t>Xhoana</t>
  </si>
  <si>
    <t>Lalama</t>
  </si>
  <si>
    <t>Kenanoglu</t>
  </si>
  <si>
    <t>Badr</t>
  </si>
  <si>
    <t>Altaj</t>
  </si>
  <si>
    <t>"0695727"</t>
  </si>
  <si>
    <t>"0695747"</t>
  </si>
  <si>
    <t>Krsteski</t>
  </si>
  <si>
    <t>Filip</t>
  </si>
  <si>
    <t>Krstevska</t>
  </si>
  <si>
    <t>Trajcev</t>
  </si>
  <si>
    <t>Trajkovska</t>
  </si>
  <si>
    <t>Rusomarov</t>
  </si>
  <si>
    <t>"0695728"</t>
  </si>
  <si>
    <t>Dombradi</t>
  </si>
  <si>
    <t>Imre</t>
  </si>
  <si>
    <t>Klimas</t>
  </si>
  <si>
    <t>Kjosevski</t>
  </si>
  <si>
    <t>Tuntevski</t>
  </si>
  <si>
    <t xml:space="preserve">Andic </t>
  </si>
  <si>
    <t>Stefan</t>
  </si>
  <si>
    <t>"1895803"</t>
  </si>
  <si>
    <t>Kopiec</t>
  </si>
  <si>
    <t>Wiktoria</t>
  </si>
  <si>
    <t>"1895800"</t>
  </si>
  <si>
    <t>"1895784"</t>
  </si>
  <si>
    <t>"1895774"</t>
  </si>
  <si>
    <t>Colesa</t>
  </si>
  <si>
    <t>Ioan-Alin</t>
  </si>
  <si>
    <t xml:space="preserve">Ludover </t>
  </si>
  <si>
    <t>Viktoria</t>
  </si>
  <si>
    <t>Man</t>
  </si>
  <si>
    <t>Orsolya</t>
  </si>
  <si>
    <t>Tiberiu-Alexandru</t>
  </si>
  <si>
    <t>Cancarevic</t>
  </si>
  <si>
    <t>Boricki</t>
  </si>
  <si>
    <t>Skupnjak</t>
  </si>
  <si>
    <t>Oliver</t>
  </si>
  <si>
    <t>JT Generalbau</t>
  </si>
  <si>
    <t>Karnowka</t>
  </si>
  <si>
    <t>Anna-Weronika</t>
  </si>
  <si>
    <t>Gulyas</t>
  </si>
  <si>
    <t>Pavljasevic</t>
  </si>
  <si>
    <t xml:space="preserve">Jalolov </t>
  </si>
  <si>
    <t>Dostonbek</t>
  </si>
  <si>
    <t>Ismoilov</t>
  </si>
  <si>
    <t>Bunyodbek</t>
  </si>
  <si>
    <t>Ummatov</t>
  </si>
  <si>
    <t>Kodir</t>
  </si>
  <si>
    <t>Kobiljon</t>
  </si>
  <si>
    <t>Tulkinov</t>
  </si>
  <si>
    <t>Rashid</t>
  </si>
  <si>
    <t>Mirgiyos</t>
  </si>
  <si>
    <t>Bakhrom</t>
  </si>
  <si>
    <t>Khojiakbar</t>
  </si>
  <si>
    <t>Fatullaev</t>
  </si>
  <si>
    <t>Sukhrobjon</t>
  </si>
  <si>
    <t>Sara</t>
  </si>
  <si>
    <t>Malvanova</t>
  </si>
  <si>
    <t>Glunoza</t>
  </si>
  <si>
    <t>Khayrillaev</t>
  </si>
  <si>
    <t>Bakhodir</t>
  </si>
  <si>
    <t>Shukhor</t>
  </si>
  <si>
    <t>Eldor</t>
  </si>
  <si>
    <t>Kulla</t>
  </si>
  <si>
    <t>Kevin</t>
  </si>
  <si>
    <t>Morina</t>
  </si>
  <si>
    <t>Amarildo</t>
  </si>
  <si>
    <t>Delipeev</t>
  </si>
  <si>
    <t>Valentin</t>
  </si>
  <si>
    <t xml:space="preserve">Micevski </t>
  </si>
  <si>
    <t>Negrea</t>
  </si>
  <si>
    <t>Olah</t>
  </si>
  <si>
    <t>Zidaru</t>
  </si>
  <si>
    <t>Jiji</t>
  </si>
  <si>
    <t>Bartha</t>
  </si>
  <si>
    <t>Lupuessa</t>
  </si>
  <si>
    <t>Morodaisz</t>
  </si>
  <si>
    <t>Marius</t>
  </si>
  <si>
    <t>Budai</t>
  </si>
  <si>
    <t>Szandor</t>
  </si>
  <si>
    <t>Mialinger</t>
  </si>
  <si>
    <t>Isvan</t>
  </si>
  <si>
    <t>Matasa</t>
  </si>
  <si>
    <t>Bogdanoski</t>
  </si>
  <si>
    <t>Kostov</t>
  </si>
  <si>
    <t>Koteski</t>
  </si>
  <si>
    <t>Davor</t>
  </si>
  <si>
    <t>Spirkoski</t>
  </si>
  <si>
    <t>Stancho</t>
  </si>
  <si>
    <t>Kjiril</t>
  </si>
  <si>
    <t>Ognenovska</t>
  </si>
  <si>
    <t>Aleksandra</t>
  </si>
  <si>
    <t>Gjorevski</t>
  </si>
  <si>
    <t>Yasar</t>
  </si>
  <si>
    <t>Beytullah</t>
  </si>
  <si>
    <t>Karaer</t>
  </si>
  <si>
    <t>Gayimi</t>
  </si>
  <si>
    <t>Acar</t>
  </si>
  <si>
    <t>Renato</t>
  </si>
  <si>
    <t>Stevanoski</t>
  </si>
  <si>
    <t>Miladinovska</t>
  </si>
  <si>
    <t>Tamara</t>
  </si>
  <si>
    <t>Najdovska</t>
  </si>
  <si>
    <t>Angela</t>
  </si>
  <si>
    <t>Janachkova</t>
  </si>
  <si>
    <t>Stamenovikj</t>
  </si>
  <si>
    <t>Angelov</t>
  </si>
  <si>
    <t>Dejan</t>
  </si>
  <si>
    <t xml:space="preserve">Kochoska </t>
  </si>
  <si>
    <t>Hristina</t>
  </si>
  <si>
    <t>Stojov</t>
  </si>
  <si>
    <t>Jovan</t>
  </si>
  <si>
    <t>Manasieva</t>
  </si>
  <si>
    <t>Anvarov</t>
  </si>
  <si>
    <t>Abdukakhor</t>
  </si>
  <si>
    <t>Ernst</t>
  </si>
  <si>
    <t>Roksana</t>
  </si>
  <si>
    <t>Mihajlov</t>
  </si>
  <si>
    <t>Ilieva</t>
  </si>
  <si>
    <t>Julija</t>
  </si>
  <si>
    <t>Jovanovska</t>
  </si>
  <si>
    <t>Starosta</t>
  </si>
  <si>
    <t>Edyta Anna</t>
  </si>
  <si>
    <t>Tomanek</t>
  </si>
  <si>
    <t>Barbara Agata</t>
  </si>
  <si>
    <t>Miceski</t>
  </si>
  <si>
    <t>Tasev</t>
  </si>
  <si>
    <t>Miki</t>
  </si>
  <si>
    <t>Nacev</t>
  </si>
  <si>
    <t>Sula</t>
  </si>
  <si>
    <t>Euglen</t>
  </si>
  <si>
    <t>Rinyai</t>
  </si>
  <si>
    <t>Kostadinova</t>
  </si>
  <si>
    <t>Emilija</t>
  </si>
  <si>
    <t>Chukarski</t>
  </si>
  <si>
    <t>Mihail</t>
  </si>
  <si>
    <t>Kiselovs</t>
  </si>
  <si>
    <t>Pjotr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</si>
</sst>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i/>
      <sz val="11"/>
      <color theme="1"/>
      <name val="Calibri"/>
      <family val="2"/>
      <scheme val="minor"/>
    </font>
    <font>
      <sz val="15.4"/>
      <color rgb="FF2F2F2F"/>
      <name val="Segoe UI"/>
      <family val="2"/>
    </font>
    <font>
      <b/>
      <i/>
      <u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8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 vertical="top"/>
    </xf>
    <xf numFmtId="0" fontId="2" fillId="0" borderId="3" xfId="0" applyFont="1" applyBorder="1" applyAlignment="1" applyProtection="1">
      <alignment horizontal="left" vertical="top"/>
    </xf>
    <xf numFmtId="0" fontId="2" fillId="0" borderId="3" xfId="0" applyFont="1" applyBorder="1" applyAlignment="1" applyProtection="1">
      <alignment horizontal="left" vertical="center"/>
    </xf>
    <xf numFmtId="0" fontId="0" fillId="0" borderId="0" xfId="0" applyProtection="1"/>
    <xf numFmtId="0" fontId="1" fillId="0" borderId="1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164" fontId="1" fillId="0" borderId="2" xfId="0" applyNumberFormat="1" applyFont="1" applyBorder="1" applyAlignment="1" applyProtection="1">
      <alignment horizontal="center" vertical="center" wrapText="1"/>
    </xf>
    <xf numFmtId="164" fontId="0" fillId="0" borderId="0" xfId="0" applyNumberFormat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2" fillId="0" borderId="3" xfId="0" applyNumberFormat="1" applyFont="1" applyBorder="1" applyAlignment="1" applyProtection="1">
      <alignment horizontal="left" vertical="top"/>
    </xf>
    <xf numFmtId="14" fontId="0" fillId="0" borderId="0" xfId="0" applyNumberFormat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left" vertical="top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 applyProtection="1">
      <alignment horizontal="center" vertical="center" wrapText="1"/>
    </xf>
    <xf numFmtId="164" fontId="1" fillId="3" borderId="2" xfId="0" applyNumberFormat="1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164" fontId="1" fillId="2" borderId="2" xfId="0" applyNumberFormat="1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164" fontId="5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Alignment="1" applyProtection="1">
      <alignment horizontal="center"/>
      <protection locked="0"/>
    </xf>
    <xf numFmtId="0" fontId="0" fillId="0" borderId="3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center"/>
    </xf>
    <xf numFmtId="0" fontId="0" fillId="0" borderId="3" xfId="0" applyFont="1" applyBorder="1" applyAlignment="1" applyProtection="1">
      <alignment horizontal="left"/>
    </xf>
    <xf numFmtId="164" fontId="0" fillId="0" borderId="3" xfId="0" applyNumberFormat="1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/>
    </xf>
    <xf numFmtId="0" fontId="0" fillId="0" borderId="0" xfId="0" applyFont="1" applyAlignment="1" applyProtection="1">
      <alignment horizontal="center" vertical="top"/>
    </xf>
    <xf numFmtId="0" fontId="0" fillId="0" borderId="0" xfId="0" applyFont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8" fontId="0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Font="1" applyAlignment="1" applyProtection="1">
      <alignment horizontal="center"/>
    </xf>
    <xf numFmtId="14" fontId="0" fillId="0" borderId="0" xfId="0" applyNumberFormat="1" applyFont="1" applyAlignment="1" applyProtection="1">
      <alignment horizontal="center"/>
      <protection locked="0"/>
    </xf>
    <xf numFmtId="0" fontId="0" fillId="0" borderId="0" xfId="0" applyFont="1" applyFill="1" applyAlignment="1" applyProtection="1">
      <alignment horizontal="center" vertical="top"/>
    </xf>
    <xf numFmtId="0" fontId="0" fillId="0" borderId="0" xfId="0" applyFont="1" applyFill="1" applyAlignment="1" applyProtection="1">
      <alignment horizont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8" fontId="0" fillId="0" borderId="0" xfId="0" applyNumberFormat="1" applyFont="1" applyFill="1" applyAlignment="1" applyProtection="1">
      <alignment horizontal="center"/>
      <protection locked="0"/>
    </xf>
    <xf numFmtId="164" fontId="0" fillId="0" borderId="0" xfId="0" applyNumberFormat="1" applyFont="1" applyFill="1" applyAlignment="1" applyProtection="1">
      <alignment horizontal="center"/>
    </xf>
    <xf numFmtId="14" fontId="0" fillId="0" borderId="0" xfId="0" applyNumberFormat="1" applyFont="1" applyFill="1" applyAlignment="1" applyProtection="1">
      <alignment horizontal="center"/>
      <protection locked="0"/>
    </xf>
    <xf numFmtId="0" fontId="0" fillId="0" borderId="0" xfId="0" applyFont="1" applyFill="1" applyAlignment="1" applyProtection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" fontId="0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Font="1" applyFill="1" applyAlignment="1" applyProtection="1">
      <alignment horizontal="center"/>
      <protection locked="0"/>
    </xf>
    <xf numFmtId="164" fontId="1" fillId="0" borderId="0" xfId="0" applyNumberFormat="1" applyFont="1" applyBorder="1" applyAlignment="1" applyProtection="1">
      <alignment horizontal="center" vertical="center" wrapText="1"/>
    </xf>
    <xf numFmtId="164" fontId="1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/>
    </xf>
    <xf numFmtId="0" fontId="6" fillId="0" borderId="0" xfId="0" applyFont="1"/>
    <xf numFmtId="17" fontId="0" fillId="0" borderId="0" xfId="0" applyNumberFormat="1" applyFont="1" applyAlignment="1" applyProtection="1">
      <alignment horizontal="center"/>
      <protection locked="0"/>
    </xf>
  </cellXfs>
  <cellStyles count="1">
    <cellStyle name="Standard" xfId="0" builtinId="0"/>
  </cellStyles>
  <dxfs count="22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#,##0.00\ &quot;€&quot;;[Red]\-#,##0.00\ &quot;€&quot;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protection locked="0" hidden="0"/>
    </dxf>
    <dxf>
      <border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general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 style="thick">
          <color indexed="64"/>
        </horizontal>
      </border>
      <protection locked="1" hidden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#,##0.00\ &quot;€&quot;;[Red]\-#,##0.00\ &quot;€&quot;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protection locked="0" hidden="0"/>
    </dxf>
    <dxf>
      <border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general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 style="thick">
          <color indexed="64"/>
        </horizontal>
      </border>
      <protection locked="1" hidden="0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#,##0.00\ &quot;€&quot;;[Red]\-#,##0.00\ &quot;€&quot;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general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 style="thick">
          <color indexed="64"/>
        </horizontal>
      </border>
      <protection locked="1" hidden="0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alignment horizontal="center" textRotation="0" indent="0" justifyLastLine="0" shrinkToFit="0" readingOrder="0"/>
      <protection locked="0" hidden="0"/>
    </dxf>
    <dxf>
      <numFmt numFmtId="19" formatCode="dd/mm/yyyy"/>
      <alignment horizontal="center" vertical="bottom" textRotation="0" wrapText="0" indent="0" justifyLastLine="0" shrinkToFit="0" readingOrder="0"/>
      <protection locked="0" hidden="0"/>
    </dxf>
    <dxf>
      <alignment horizontal="center" textRotation="0" indent="0" justifyLastLine="0" shrinkToFit="0" readingOrder="0"/>
      <protection locked="0" hidden="0"/>
    </dxf>
    <dxf>
      <numFmt numFmtId="164" formatCode="#,##0.00\ &quot;€&quot;"/>
      <alignment horizontal="center" vertical="bottom" textRotation="0" wrapText="0" indent="0" justifyLastLine="0" shrinkToFit="0" readingOrder="0"/>
      <protection locked="1" hidden="0"/>
    </dxf>
    <dxf>
      <numFmt numFmtId="12" formatCode="#,##0.00\ &quot;€&quot;;[Red]\-#,##0.00\ &quot;€&quot;"/>
      <alignment horizontal="center" vertical="bottom" textRotation="0" wrapText="0" indent="0" justifyLastLine="0" shrinkToFit="0" readingOrder="0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alignment horizontal="center" textRotation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textRotation="0" indent="0" justifyLastLine="0" shrinkToFit="0" readingOrder="0"/>
      <protection locked="0" hidden="0"/>
    </dxf>
    <dxf>
      <alignment horizont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protection locked="1" hidden="0"/>
    </dxf>
    <dxf>
      <alignment horizontal="center" textRotation="0" indent="0" justifyLastLine="0" shrinkToFit="0" readingOrder="0"/>
      <protection locked="1" hidden="0"/>
    </dxf>
    <dxf>
      <alignment horizontal="center" textRotation="0" wrapText="0" indent="0" justifyLastLine="0" shrinkToFit="0" readingOrder="0"/>
      <protection locked="1" hidden="0"/>
    </dxf>
    <dxf>
      <protection locked="0" hidden="0"/>
    </dxf>
    <dxf>
      <border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general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 style="thick">
          <color indexed="64"/>
        </horizontal>
      </border>
      <protection locked="1" hidden="0"/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Auslastung Boardinghaus Neufarn</a:t>
            </a:r>
          </a:p>
        </c:rich>
      </c:tx>
      <c:layout>
        <c:manualLayout>
          <c:xMode val="edge"/>
          <c:yMode val="edge"/>
          <c:x val="0.11442046840199223"/>
          <c:y val="6.5949522294783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EC5-45E9-A662-FD6E7DCC970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EC5-45E9-A662-FD6E7DCC9705}"/>
              </c:ext>
            </c:extLst>
          </c:dPt>
          <c:dLbls>
            <c:dLbl>
              <c:idx val="0"/>
              <c:layout>
                <c:manualLayout>
                  <c:x val="0.20202020202020202"/>
                  <c:y val="-0.1162227898350307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Belegung</a:t>
                    </a:r>
                    <a:r>
                      <a:rPr lang="en-US" baseline="0"/>
                      <a:t>
</a:t>
                    </a:r>
                    <a:fld id="{EBCEFA8D-2081-447B-BEBE-642C101A5A7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EC5-45E9-A662-FD6E7DCC9705}"/>
                </c:ext>
              </c:extLst>
            </c:dLbl>
            <c:dLbl>
              <c:idx val="1"/>
              <c:layout>
                <c:manualLayout>
                  <c:x val="-0.27878787878787881"/>
                  <c:y val="0.1162227898350307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Frei</a:t>
                    </a:r>
                    <a:r>
                      <a:rPr lang="en-US" baseline="0"/>
                      <a:t>
</a:t>
                    </a:r>
                    <a:fld id="{918D6B23-D1A4-4067-8480-91DDA7B43E3B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EC5-45E9-A662-FD6E7DCC970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('April 2019'!$E$456,'April 2019'!$E$458)</c:f>
              <c:strCache>
                <c:ptCount val="2"/>
                <c:pt idx="0">
                  <c:v>Summe Gäste</c:v>
                </c:pt>
                <c:pt idx="1">
                  <c:v>Summe Freie Betten</c:v>
                </c:pt>
              </c:strCache>
            </c:strRef>
          </c:cat>
          <c:val>
            <c:numRef>
              <c:f>('April 2019'!$F$456,'April 2019'!$F$458)</c:f>
              <c:numCache>
                <c:formatCode>General</c:formatCode>
                <c:ptCount val="2"/>
                <c:pt idx="0">
                  <c:v>328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C5-45E9-A662-FD6E7DCC9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Verteilung Privat/Fa. Vermietung</a:t>
            </a:r>
          </a:p>
        </c:rich>
      </c:tx>
      <c:layout>
        <c:manualLayout>
          <c:xMode val="edge"/>
          <c:yMode val="edge"/>
          <c:x val="2.3569941331093597E-2"/>
          <c:y val="6.4568216575017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04873229646024"/>
          <c:y val="0.26605460742524317"/>
          <c:w val="0.78390253540707955"/>
          <c:h val="0.49073318989359971"/>
        </c:manualLayout>
      </c:layout>
      <c:pie3D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C95-4B35-B005-885FAE2CEC17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C95-4B35-B005-885FAE2CEC17}"/>
              </c:ext>
            </c:extLst>
          </c:dPt>
          <c:dLbls>
            <c:dLbl>
              <c:idx val="0"/>
              <c:layout>
                <c:manualLayout>
                  <c:x val="0.11172242291053376"/>
                  <c:y val="3.13652001108807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36084683101323"/>
                      <c:h val="0.306043381819152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95-4B35-B005-885FAE2CEC17}"/>
                </c:ext>
              </c:extLst>
            </c:dLbl>
            <c:dLbl>
              <c:idx val="1"/>
              <c:layout>
                <c:manualLayout>
                  <c:x val="-6.9380519614245878E-2"/>
                  <c:y val="-9.77713841631145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1034156036989"/>
                      <c:h val="0.306043178342498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C95-4B35-B005-885FAE2CEC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('April 2019'!$A$458,'April 2019'!$A$460)</c:f>
              <c:strCache>
                <c:ptCount val="2"/>
                <c:pt idx="0">
                  <c:v> Firmen Vermietung</c:v>
                </c:pt>
                <c:pt idx="1">
                  <c:v>Privat Vermietung</c:v>
                </c:pt>
              </c:strCache>
            </c:strRef>
          </c:cat>
          <c:val>
            <c:numRef>
              <c:f>('April 2019'!$B$458,'April 2019'!$B$460)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95-4B35-B005-885FAE2C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Zimmergröße</a:t>
            </a:r>
          </a:p>
        </c:rich>
      </c:tx>
      <c:layout>
        <c:manualLayout>
          <c:xMode val="edge"/>
          <c:yMode val="edge"/>
          <c:x val="0.3121045149446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08-4CEB-A3D2-C12F5F5715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A08-4CEB-A3D2-C12F5F5715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A08-4CEB-A3D2-C12F5F5715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A08-4CEB-A3D2-C12F5F57159B}"/>
              </c:ext>
            </c:extLst>
          </c:dPt>
          <c:dLbls>
            <c:dLbl>
              <c:idx val="0"/>
              <c:layout>
                <c:manualLayout>
                  <c:x val="-0.41490446191195435"/>
                  <c:y val="1.93236714975845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08-4CEB-A3D2-C12F5F57159B}"/>
                </c:ext>
              </c:extLst>
            </c:dLbl>
            <c:dLbl>
              <c:idx val="1"/>
              <c:layout>
                <c:manualLayout>
                  <c:x val="0.23766372090102239"/>
                  <c:y val="6.441223832528188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8-4CEB-A3D2-C12F5F57159B}"/>
                </c:ext>
              </c:extLst>
            </c:dLbl>
            <c:dLbl>
              <c:idx val="2"/>
              <c:layout>
                <c:manualLayout>
                  <c:x val="8.459204246406464E-2"/>
                  <c:y val="4.33735261639297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08-4CEB-A3D2-C12F5F57159B}"/>
                </c:ext>
              </c:extLst>
            </c:dLbl>
            <c:dLbl>
              <c:idx val="3"/>
              <c:layout>
                <c:manualLayout>
                  <c:x val="-6.9170916001966704E-2"/>
                  <c:y val="0.101344597121789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08-4CEB-A3D2-C12F5F57159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('April 2019'!$E$460,'April 2019'!$E$462,'April 2019'!$E$464,'April 2019'!$E$466)</c:f>
              <c:strCache>
                <c:ptCount val="4"/>
                <c:pt idx="0">
                  <c:v>4-Bett Zimmer</c:v>
                </c:pt>
                <c:pt idx="1">
                  <c:v>3-Bett Zimmer</c:v>
                </c:pt>
                <c:pt idx="2">
                  <c:v>2-Bett Zimmer</c:v>
                </c:pt>
                <c:pt idx="3">
                  <c:v>1-Bett Zimmer</c:v>
                </c:pt>
              </c:strCache>
            </c:strRef>
          </c:cat>
          <c:val>
            <c:numRef>
              <c:f>('April 2019'!$F$460,'April 2019'!$F$462,'April 2019'!$F$464,'April 2019'!$F$466)</c:f>
              <c:numCache>
                <c:formatCode>General</c:formatCode>
                <c:ptCount val="4"/>
                <c:pt idx="0">
                  <c:v>14</c:v>
                </c:pt>
                <c:pt idx="1">
                  <c:v>31</c:v>
                </c:pt>
                <c:pt idx="2">
                  <c:v>176</c:v>
                </c:pt>
                <c:pt idx="3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08-4CEB-A3D2-C12F5F571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672790901137353E-2"/>
          <c:y val="0.77173106699550231"/>
          <c:w val="0.94598775153105863"/>
          <c:h val="0.19004855793321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Auslastung Boardinghaus Neufarn</a:t>
            </a:r>
          </a:p>
        </c:rich>
      </c:tx>
      <c:layout>
        <c:manualLayout>
          <c:xMode val="edge"/>
          <c:yMode val="edge"/>
          <c:x val="0.11442046840199223"/>
          <c:y val="6.5949522294783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AF-48AA-8874-CE02F317E23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AF-48AA-8874-CE02F317E231}"/>
              </c:ext>
            </c:extLst>
          </c:dPt>
          <c:dLbls>
            <c:dLbl>
              <c:idx val="0"/>
              <c:layout>
                <c:manualLayout>
                  <c:x val="5.4461885481902637E-2"/>
                  <c:y val="-0.192166517895487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Belegung</a:t>
                    </a:r>
                    <a:r>
                      <a:rPr lang="en-US" baseline="0"/>
                      <a:t>
</a:t>
                    </a:r>
                    <a:fld id="{EBCEFA8D-2081-447B-BEBE-642C101A5A7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8AF-48AA-8874-CE02F317E231}"/>
                </c:ext>
              </c:extLst>
            </c:dLbl>
            <c:dLbl>
              <c:idx val="1"/>
              <c:layout>
                <c:manualLayout>
                  <c:x val="-9.6492431995369388E-2"/>
                  <c:y val="-0.104838560619815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Frei</a:t>
                    </a:r>
                    <a:r>
                      <a:rPr lang="en-US" baseline="0"/>
                      <a:t>
</a:t>
                    </a:r>
                    <a:fld id="{918D6B23-D1A4-4067-8480-91DDA7B43E3B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8AF-48AA-8874-CE02F317E23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('Mai 2019'!$E$438,'Mai 2019'!$E$440)</c:f>
              <c:strCache>
                <c:ptCount val="2"/>
                <c:pt idx="0">
                  <c:v>Summe Gäste</c:v>
                </c:pt>
                <c:pt idx="1">
                  <c:v>Summe Freie Betten</c:v>
                </c:pt>
              </c:strCache>
            </c:strRef>
          </c:cat>
          <c:val>
            <c:numRef>
              <c:f>('Mai 2019'!$F$438,'Mai 2019'!$F$440)</c:f>
              <c:numCache>
                <c:formatCode>General</c:formatCode>
                <c:ptCount val="2"/>
                <c:pt idx="0">
                  <c:v>327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F-48AA-8874-CE02F317E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Verteilung Privat/Fa. Vermietung</a:t>
            </a:r>
          </a:p>
        </c:rich>
      </c:tx>
      <c:layout>
        <c:manualLayout>
          <c:xMode val="edge"/>
          <c:yMode val="edge"/>
          <c:x val="2.3569941331093597E-2"/>
          <c:y val="6.4568216575017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04873229646024"/>
          <c:y val="0.26605460742524317"/>
          <c:w val="0.78390253540707955"/>
          <c:h val="0.49073318989359971"/>
        </c:manualLayout>
      </c:layout>
      <c:pie3D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A5D-4810-B290-6FDA1CC00055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A5D-4810-B290-6FDA1CC00055}"/>
              </c:ext>
            </c:extLst>
          </c:dPt>
          <c:dLbls>
            <c:dLbl>
              <c:idx val="0"/>
              <c:layout>
                <c:manualLayout>
                  <c:x val="0.34908082245690436"/>
                  <c:y val="5.21144947165542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36084683101323"/>
                      <c:h val="0.306043381819152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A5D-4810-B290-6FDA1CC00055}"/>
                </c:ext>
              </c:extLst>
            </c:dLbl>
            <c:dLbl>
              <c:idx val="1"/>
              <c:layout>
                <c:manualLayout>
                  <c:x val="-4.4017270635828526E-2"/>
                  <c:y val="-0.1185206787687879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1034156036989"/>
                      <c:h val="0.306043178342498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A5D-4810-B290-6FDA1CC0005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('Mai 2019'!$A$440,'Mai 2019'!$A$442)</c:f>
              <c:strCache>
                <c:ptCount val="2"/>
                <c:pt idx="0">
                  <c:v> Firmen Vermietung</c:v>
                </c:pt>
                <c:pt idx="1">
                  <c:v>Privat Vermietung</c:v>
                </c:pt>
              </c:strCache>
            </c:strRef>
          </c:cat>
          <c:val>
            <c:numRef>
              <c:f>('Mai 2019'!$B$440,'Mai 2019'!$B$442)</c:f>
              <c:numCache>
                <c:formatCode>General</c:formatCode>
                <c:ptCount val="2"/>
                <c:pt idx="0">
                  <c:v>66</c:v>
                </c:pt>
                <c:pt idx="1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D-4810-B290-6FDA1CC0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Zimmergröße</a:t>
            </a:r>
          </a:p>
        </c:rich>
      </c:tx>
      <c:layout>
        <c:manualLayout>
          <c:xMode val="edge"/>
          <c:yMode val="edge"/>
          <c:x val="0.3121045149446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B9-4124-85D4-38A889637A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4B9-4124-85D4-38A889637A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4B9-4124-85D4-38A889637A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4B9-4124-85D4-38A889637AF6}"/>
              </c:ext>
            </c:extLst>
          </c:dPt>
          <c:dLbls>
            <c:dLbl>
              <c:idx val="0"/>
              <c:layout>
                <c:manualLayout>
                  <c:x val="-0.41490446191195435"/>
                  <c:y val="1.93236714975845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B9-4124-85D4-38A889637AF6}"/>
                </c:ext>
              </c:extLst>
            </c:dLbl>
            <c:dLbl>
              <c:idx val="1"/>
              <c:layout>
                <c:manualLayout>
                  <c:x val="0.23766372090102239"/>
                  <c:y val="6.441223832528188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B9-4124-85D4-38A889637AF6}"/>
                </c:ext>
              </c:extLst>
            </c:dLbl>
            <c:dLbl>
              <c:idx val="2"/>
              <c:layout>
                <c:manualLayout>
                  <c:x val="0.13196498878156401"/>
                  <c:y val="-0.147479339578954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B9-4124-85D4-38A889637AF6}"/>
                </c:ext>
              </c:extLst>
            </c:dLbl>
            <c:dLbl>
              <c:idx val="3"/>
              <c:layout>
                <c:manualLayout>
                  <c:x val="-0.1118064945698294"/>
                  <c:y val="0.320471961493249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B9-4124-85D4-38A889637AF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('Mai 2019'!$E$442,'Mai 2019'!$E$444,'Mai 2019'!$E$446,'Mai 2019'!$E$448)</c:f>
              <c:strCache>
                <c:ptCount val="4"/>
                <c:pt idx="0">
                  <c:v>4-Bett Zimmer</c:v>
                </c:pt>
                <c:pt idx="1">
                  <c:v>3-Bett Zimmer</c:v>
                </c:pt>
                <c:pt idx="2">
                  <c:v>2-Bett Zimmer</c:v>
                </c:pt>
                <c:pt idx="3">
                  <c:v>1-Bett Zimmer</c:v>
                </c:pt>
              </c:strCache>
            </c:strRef>
          </c:cat>
          <c:val>
            <c:numRef>
              <c:f>('Mai 2019'!$F$442,'Mai 2019'!$F$444,'Mai 2019'!$F$446,'Mai 2019'!$F$448)</c:f>
              <c:numCache>
                <c:formatCode>General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148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B9-4124-85D4-38A88963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672790901137353E-2"/>
          <c:y val="0.77173106699550231"/>
          <c:w val="0.94598775153105863"/>
          <c:h val="0.19004855793321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Auslastung Boardinghaus Neufarn</a:t>
            </a:r>
          </a:p>
        </c:rich>
      </c:tx>
      <c:layout>
        <c:manualLayout>
          <c:xMode val="edge"/>
          <c:yMode val="edge"/>
          <c:x val="0.11442046840199223"/>
          <c:y val="6.5949522294783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02-4D39-A972-8694243A4CE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102-4D39-A972-8694243A4CEF}"/>
              </c:ext>
            </c:extLst>
          </c:dPt>
          <c:dLbls>
            <c:dLbl>
              <c:idx val="0"/>
              <c:layout>
                <c:manualLayout>
                  <c:x val="5.4461885481902637E-2"/>
                  <c:y val="-0.192166517895487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Belegung</a:t>
                    </a:r>
                    <a:r>
                      <a:rPr lang="en-US" baseline="0"/>
                      <a:t>
</a:t>
                    </a:r>
                    <a:fld id="{EBCEFA8D-2081-447B-BEBE-642C101A5A7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102-4D39-A972-8694243A4CEF}"/>
                </c:ext>
              </c:extLst>
            </c:dLbl>
            <c:dLbl>
              <c:idx val="1"/>
              <c:layout>
                <c:manualLayout>
                  <c:x val="-9.6492431995369388E-2"/>
                  <c:y val="-0.104838560619815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Frei</a:t>
                    </a:r>
                    <a:r>
                      <a:rPr lang="en-US" baseline="0"/>
                      <a:t>
</a:t>
                    </a:r>
                    <a:fld id="{918D6B23-D1A4-4067-8480-91DDA7B43E3B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102-4D39-A972-8694243A4C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('Mai 2019'!$E$438,'Mai 2019'!$E$440)</c:f>
              <c:strCache>
                <c:ptCount val="2"/>
                <c:pt idx="0">
                  <c:v>Summe Gäste</c:v>
                </c:pt>
                <c:pt idx="1">
                  <c:v>Summe Freie Betten</c:v>
                </c:pt>
              </c:strCache>
            </c:strRef>
          </c:cat>
          <c:val>
            <c:numRef>
              <c:f>('Mai 2019'!$F$438,'Mai 2019'!$F$440)</c:f>
              <c:numCache>
                <c:formatCode>General</c:formatCode>
                <c:ptCount val="2"/>
                <c:pt idx="0">
                  <c:v>327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02-4D39-A972-8694243A4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Verteilung Privat/Fa. Vermietung</a:t>
            </a:r>
          </a:p>
        </c:rich>
      </c:tx>
      <c:layout>
        <c:manualLayout>
          <c:xMode val="edge"/>
          <c:yMode val="edge"/>
          <c:x val="2.3569941331093597E-2"/>
          <c:y val="6.4568216575017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04873229646024"/>
          <c:y val="0.26605460742524317"/>
          <c:w val="0.78390253540707955"/>
          <c:h val="0.49073318989359971"/>
        </c:manualLayout>
      </c:layout>
      <c:pie3D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250-45D0-A024-613BD46DF0A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250-45D0-A024-613BD46DF0A9}"/>
              </c:ext>
            </c:extLst>
          </c:dPt>
          <c:dLbls>
            <c:dLbl>
              <c:idx val="0"/>
              <c:layout>
                <c:manualLayout>
                  <c:x val="0.34908082245690436"/>
                  <c:y val="5.21144947165542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36084683101323"/>
                      <c:h val="0.306043381819152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250-45D0-A024-613BD46DF0A9}"/>
                </c:ext>
              </c:extLst>
            </c:dLbl>
            <c:dLbl>
              <c:idx val="1"/>
              <c:layout>
                <c:manualLayout>
                  <c:x val="-4.4017270635828526E-2"/>
                  <c:y val="-0.1185206787687879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1034156036989"/>
                      <c:h val="0.306043178342498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250-45D0-A024-613BD46DF0A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('Mai 2019'!$A$440,'Mai 2019'!$A$442)</c:f>
              <c:strCache>
                <c:ptCount val="2"/>
                <c:pt idx="0">
                  <c:v> Firmen Vermietung</c:v>
                </c:pt>
                <c:pt idx="1">
                  <c:v>Privat Vermietung</c:v>
                </c:pt>
              </c:strCache>
            </c:strRef>
          </c:cat>
          <c:val>
            <c:numRef>
              <c:f>('Mai 2019'!$B$440,'Mai 2019'!$B$442)</c:f>
              <c:numCache>
                <c:formatCode>General</c:formatCode>
                <c:ptCount val="2"/>
                <c:pt idx="0">
                  <c:v>66</c:v>
                </c:pt>
                <c:pt idx="1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0-45D0-A024-613BD46DF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Zimmergröße</a:t>
            </a:r>
          </a:p>
        </c:rich>
      </c:tx>
      <c:layout>
        <c:manualLayout>
          <c:xMode val="edge"/>
          <c:yMode val="edge"/>
          <c:x val="0.3121045149446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1B4-4548-8FA0-FDC68765C1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1B4-4548-8FA0-FDC68765C1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1B4-4548-8FA0-FDC68765C1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1B4-4548-8FA0-FDC68765C11F}"/>
              </c:ext>
            </c:extLst>
          </c:dPt>
          <c:dLbls>
            <c:dLbl>
              <c:idx val="0"/>
              <c:layout>
                <c:manualLayout>
                  <c:x val="-0.41490446191195435"/>
                  <c:y val="1.93236714975845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B4-4548-8FA0-FDC68765C11F}"/>
                </c:ext>
              </c:extLst>
            </c:dLbl>
            <c:dLbl>
              <c:idx val="1"/>
              <c:layout>
                <c:manualLayout>
                  <c:x val="0.23766372090102239"/>
                  <c:y val="6.441223832528188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B4-4548-8FA0-FDC68765C11F}"/>
                </c:ext>
              </c:extLst>
            </c:dLbl>
            <c:dLbl>
              <c:idx val="2"/>
              <c:layout>
                <c:manualLayout>
                  <c:x val="0.13196498878156401"/>
                  <c:y val="-0.147479339578954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B4-4548-8FA0-FDC68765C11F}"/>
                </c:ext>
              </c:extLst>
            </c:dLbl>
            <c:dLbl>
              <c:idx val="3"/>
              <c:layout>
                <c:manualLayout>
                  <c:x val="-0.1118064945698294"/>
                  <c:y val="0.320471961493249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B4-4548-8FA0-FDC68765C11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('Mai 2019'!$E$442,'Mai 2019'!$E$444,'Mai 2019'!$E$446,'Mai 2019'!$E$448)</c:f>
              <c:strCache>
                <c:ptCount val="4"/>
                <c:pt idx="0">
                  <c:v>4-Bett Zimmer</c:v>
                </c:pt>
                <c:pt idx="1">
                  <c:v>3-Bett Zimmer</c:v>
                </c:pt>
                <c:pt idx="2">
                  <c:v>2-Bett Zimmer</c:v>
                </c:pt>
                <c:pt idx="3">
                  <c:v>1-Bett Zimmer</c:v>
                </c:pt>
              </c:strCache>
            </c:strRef>
          </c:cat>
          <c:val>
            <c:numRef>
              <c:f>('Mai 2019'!$F$442,'Mai 2019'!$F$444,'Mai 2019'!$F$446,'Mai 2019'!$F$448)</c:f>
              <c:numCache>
                <c:formatCode>General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148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B4-4548-8FA0-FDC68765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672790901137353E-2"/>
          <c:y val="0.77173106699550231"/>
          <c:w val="0.94598775153105863"/>
          <c:h val="0.19004855793321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</xdr:col>
      <xdr:colOff>171450</xdr:colOff>
      <xdr:row>10</xdr:row>
      <xdr:rowOff>29765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6CD024F-658F-4D72-AFBD-C6373C42B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169341</xdr:colOff>
      <xdr:row>0</xdr:row>
      <xdr:rowOff>1</xdr:rowOff>
    </xdr:from>
    <xdr:to>
      <xdr:col>4</xdr:col>
      <xdr:colOff>752475</xdr:colOff>
      <xdr:row>10</xdr:row>
      <xdr:rowOff>26458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89A9EB6-D9B5-4DC9-8061-08F7854B5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27367</xdr:rowOff>
    </xdr:from>
    <xdr:to>
      <xdr:col>2</xdr:col>
      <xdr:colOff>171017</xdr:colOff>
      <xdr:row>20</xdr:row>
      <xdr:rowOff>14289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9DFF60D-36D1-4945-8E55-18B6F7E8A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</xdr:col>
      <xdr:colOff>171450</xdr:colOff>
      <xdr:row>10</xdr:row>
      <xdr:rowOff>29765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D04F01-74D9-46EA-B459-B6D90B1A0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169341</xdr:colOff>
      <xdr:row>0</xdr:row>
      <xdr:rowOff>1</xdr:rowOff>
    </xdr:from>
    <xdr:to>
      <xdr:col>4</xdr:col>
      <xdr:colOff>752475</xdr:colOff>
      <xdr:row>10</xdr:row>
      <xdr:rowOff>26458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6C9901-9B73-47DC-AB4A-CC0AAF9C3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27367</xdr:rowOff>
    </xdr:from>
    <xdr:to>
      <xdr:col>2</xdr:col>
      <xdr:colOff>171017</xdr:colOff>
      <xdr:row>20</xdr:row>
      <xdr:rowOff>14289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204B11-B072-40CD-88FC-438355EB5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</xdr:col>
      <xdr:colOff>171450</xdr:colOff>
      <xdr:row>10</xdr:row>
      <xdr:rowOff>29765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01E273-1EAF-4D4A-B4EC-3FA3BBE9A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169341</xdr:colOff>
      <xdr:row>0</xdr:row>
      <xdr:rowOff>1</xdr:rowOff>
    </xdr:from>
    <xdr:to>
      <xdr:col>4</xdr:col>
      <xdr:colOff>752475</xdr:colOff>
      <xdr:row>10</xdr:row>
      <xdr:rowOff>26458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D0FAC14-4A43-4CB9-814E-2507C9177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27367</xdr:rowOff>
    </xdr:from>
    <xdr:to>
      <xdr:col>2</xdr:col>
      <xdr:colOff>171017</xdr:colOff>
      <xdr:row>20</xdr:row>
      <xdr:rowOff>14289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33B5CF6-5FDF-4D8E-BD0D-606E78A6F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C26D57-B424-497C-B560-0EA3B6495CFE}" name="Tabelle13" displayName="Tabelle13" ref="A1:Q450" totalsRowShown="0" headerRowDxfId="181" dataDxfId="179" headerRowBorderDxfId="180">
  <autoFilter ref="A1:Q450" xr:uid="{52413EF8-9512-465A-ABF4-E40F4CC41555}"/>
  <tableColumns count="17">
    <tableColumn id="1" xr3:uid="{B91B31FE-4BA6-4C32-9CA2-85D88E6915A1}" name="Nr" dataDxfId="178"/>
    <tableColumn id="23" xr3:uid="{58F08EE5-298C-4DF7-A77F-1A79F6507AF5}" name="Etage" dataDxfId="177"/>
    <tableColumn id="2" xr3:uid="{907D5ABC-C2CC-44C6-B805-D7F5051B26F7}" name="Raum" dataDxfId="176"/>
    <tableColumn id="25" xr3:uid="{E39E77A6-E745-4803-9298-11BF924181C1}" name="Alias" dataDxfId="175"/>
    <tableColumn id="3" xr3:uid="{581A4863-7446-4C19-BE35-5CE7A45D0A1B}" name="Bett" dataDxfId="174"/>
    <tableColumn id="9" xr3:uid="{89D10A09-7DAF-4363-AD26-FBCEABD123B9}" name="Belegt" dataDxfId="173"/>
    <tableColumn id="36" xr3:uid="{9E391A30-EFF5-494E-91B0-DE13ED4F1390}" name="EZ" dataDxfId="172"/>
    <tableColumn id="5" xr3:uid="{EF16D41F-1E27-4475-A141-7BF376F8110A}" name="Name" dataDxfId="171"/>
    <tableColumn id="6" xr3:uid="{D087E649-8389-4A21-BA6A-92A6422D0B8C}" name="Vorname" dataDxfId="170"/>
    <tableColumn id="17" xr3:uid="{352F8FD2-6995-4A0A-A9A1-6EBCD43B2EC6}" name="Stellplatz" dataDxfId="169"/>
    <tableColumn id="4" xr3:uid="{D89D829F-B896-4B69-8E8E-CD3DDE1FBFDD}" name="Preis/Monat" dataDxfId="168"/>
    <tableColumn id="12" xr3:uid="{343A6610-5EE7-4F82-AC45-BEAAB8987A92}" name="Tage" dataDxfId="167"/>
    <tableColumn id="11" xr3:uid="{862DDB76-B98D-4D3A-A9E2-00AA8C78C0D4}" name="Tagespreis" dataDxfId="166"/>
    <tableColumn id="16" xr3:uid="{76C8744A-C821-4CA2-9D2E-BE7CCB8B835A}" name="Preis/Tag" dataDxfId="165">
      <calculatedColumnFormula>SUM(Tabelle13[[#This Row],[Tage]]*Tabelle13[[#This Row],[Tagespreis]])</calculatedColumnFormula>
    </tableColumn>
    <tableColumn id="7" xr3:uid="{B9885F92-2174-4293-913B-EC0B5E33C35B}" name="Zahlm." dataDxfId="164"/>
    <tableColumn id="14" xr3:uid="{4276F0B0-A81A-47E2-918A-D4E3688AD998}" name="Bezahlt am" dataDxfId="163"/>
    <tableColumn id="10" xr3:uid="{F47CAD37-BC3C-4397-9D19-DE5D1FF16A58}" name="Q-Nummer" dataDxfId="16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839F29-D12E-4B66-8063-5D8DC88B810C}" name="Tabelle133" displayName="Tabelle133" ref="A1:R432" totalsRowShown="0" headerRowDxfId="129" dataDxfId="127" headerRowBorderDxfId="128">
  <autoFilter ref="A1:R432" xr:uid="{52413EF8-9512-465A-ABF4-E40F4CC41555}"/>
  <tableColumns count="18">
    <tableColumn id="1" xr3:uid="{8DEC5328-B088-4961-8742-3F9F80050367}" name="Nr" dataDxfId="126"/>
    <tableColumn id="23" xr3:uid="{15BA3499-2AAC-4CBF-B7B8-AA7E8D9D4F4F}" name="Etage" dataDxfId="125"/>
    <tableColumn id="2" xr3:uid="{9761C861-9E3C-4381-BD23-23D9DF29F6A0}" name="Raum" dataDxfId="124"/>
    <tableColumn id="25" xr3:uid="{32551281-7851-4A8C-AF57-812250FC0FB6}" name="Alias" dataDxfId="123"/>
    <tableColumn id="3" xr3:uid="{DDC6F98F-CF8C-40B1-ACCB-EF86AE7D9B2D}" name="Bett" dataDxfId="122"/>
    <tableColumn id="9" xr3:uid="{A05D7569-2E71-4E40-8D65-C8EE97ECD183}" name="Belegt" dataDxfId="121"/>
    <tableColumn id="36" xr3:uid="{61F6A4BC-3787-4A83-BC6A-78E299C7A538}" name="EZ" dataDxfId="120"/>
    <tableColumn id="5" xr3:uid="{1A487E96-AD0E-47AB-97AF-F5AE7C0A3E49}" name="Name" dataDxfId="119"/>
    <tableColumn id="6" xr3:uid="{9F9C968A-D760-4FE8-B974-30855B262EBE}" name="Vorname" dataDxfId="118"/>
    <tableColumn id="8" xr3:uid="{5685A089-426A-4200-8A34-BCA5DC99EBB1}" name="Firma" dataDxfId="117"/>
    <tableColumn id="17" xr3:uid="{F4BC46C1-D310-4EF7-90CB-A45894714467}" name="Stellplatz" dataDxfId="116"/>
    <tableColumn id="4" xr3:uid="{3065542D-327E-4632-8103-81DCA6D7377D}" name="Preis/Monat" dataDxfId="115"/>
    <tableColumn id="12" xr3:uid="{451B83A4-7557-4063-A433-2D5D57ED7B76}" name="Tage" dataDxfId="114"/>
    <tableColumn id="11" xr3:uid="{24575649-65FB-488C-BDFB-E8ADE165DF55}" name="Tagespreis" dataDxfId="113"/>
    <tableColumn id="16" xr3:uid="{B4E81CCE-2B11-4C12-8A8A-1EE0345AB7C0}" name="Preis/Tag" dataDxfId="112">
      <calculatedColumnFormula>SUM(Tabelle133[[#This Row],[Tage]]*Tabelle133[[#This Row],[Tagespreis]])</calculatedColumnFormula>
    </tableColumn>
    <tableColumn id="7" xr3:uid="{2DF8CE16-B34C-448D-8EB1-F33ED52A69F0}" name="Zahlm." dataDxfId="111"/>
    <tableColumn id="14" xr3:uid="{7945EBBD-407A-47EC-AD94-D9E3071B782F}" name="Bezahlt am" dataDxfId="110"/>
    <tableColumn id="10" xr3:uid="{941EE1E3-1E9E-45A1-9CB2-AC714FC47637}" name="Q-Nummer" dataDxfId="10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A3DBF0-F3F7-4774-B899-EB5E6F39430A}" name="Tabelle1334" displayName="Tabelle1334" ref="A1:R433" totalsRowShown="0" headerRowDxfId="74" dataDxfId="72" headerRowBorderDxfId="73">
  <autoFilter ref="A1:R433" xr:uid="{52413EF8-9512-465A-ABF4-E40F4CC41555}"/>
  <sortState xmlns:xlrd2="http://schemas.microsoft.com/office/spreadsheetml/2017/richdata2" ref="A2:R432">
    <sortCondition ref="G1:G433"/>
  </sortState>
  <tableColumns count="18">
    <tableColumn id="1" xr3:uid="{B3A4C287-781B-40EC-B996-6036E7224AE1}" name="Nr" dataDxfId="71"/>
    <tableColumn id="23" xr3:uid="{5298517A-7D13-4B40-A52D-5070805C2872}" name="Etage" dataDxfId="70"/>
    <tableColumn id="2" xr3:uid="{565DDA46-79AB-4CB1-A654-81D03528A3D0}" name="Raum" dataDxfId="69"/>
    <tableColumn id="25" xr3:uid="{E0FDF431-99CC-4728-A4F3-47575DBA7BBE}" name="Alias" dataDxfId="68"/>
    <tableColumn id="3" xr3:uid="{401673C7-C4D4-45D6-AA45-BDAAE57E9E6E}" name="Bett" dataDxfId="67"/>
    <tableColumn id="9" xr3:uid="{BA3DFE00-C10C-41DD-8D5C-6C88DD9732DA}" name="Belegt" dataDxfId="66"/>
    <tableColumn id="36" xr3:uid="{C9F26A30-52AA-4ECA-923B-A0708FCA3775}" name="EZ" dataDxfId="65"/>
    <tableColumn id="5" xr3:uid="{CC90614A-78C6-4B49-86CC-CC2AD27DB50A}" name="Name" dataDxfId="64"/>
    <tableColumn id="6" xr3:uid="{8826BD1C-B5A0-4C3E-AABA-1FF9E47E1F5B}" name="Vorname" dataDxfId="63"/>
    <tableColumn id="8" xr3:uid="{C9163B97-D875-4B34-B935-BFB536CA14EF}" name="Firma" dataDxfId="62"/>
    <tableColumn id="17" xr3:uid="{0DBBB7C8-CF1E-4881-9BBC-A63A7A4EEC9C}" name="Stellplatz" dataDxfId="61"/>
    <tableColumn id="4" xr3:uid="{43AF96CF-0391-4C78-B445-6A187438EEBC}" name="Preis/Monat" dataDxfId="60"/>
    <tableColumn id="12" xr3:uid="{6BA59171-03DD-48C2-B2DC-1EF846DEB6FF}" name="Tage" dataDxfId="59"/>
    <tableColumn id="11" xr3:uid="{06F8EB46-459D-4B24-80B3-2141C8B687D5}" name="Tagespreis" dataDxfId="58"/>
    <tableColumn id="16" xr3:uid="{A7F568DC-AE5A-49C1-A378-2D9968DAE600}" name="Preis/Tag" dataDxfId="57">
      <calculatedColumnFormula>SUM(Tabelle1334[[#This Row],[Tage]]*Tabelle1334[[#This Row],[Tagespreis]])</calculatedColumnFormula>
    </tableColumn>
    <tableColumn id="7" xr3:uid="{8D0E8853-79C1-4F7E-878D-0F0D7E6E1791}" name="Zahlm." dataDxfId="56"/>
    <tableColumn id="14" xr3:uid="{EB02D42C-57BD-453D-98C8-C14935BE24E8}" name="Bezahlt am" dataDxfId="55"/>
    <tableColumn id="10" xr3:uid="{FDEF7ED2-189A-493B-8B98-18A115262094}" name="Q-Nummer" dataDxfId="5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AD1C1D-7674-4520-80C8-1EACF533384B}" name="Tabelle13345" displayName="Tabelle13345" ref="A1:R425" totalsRowShown="0" headerRowDxfId="20" dataDxfId="18" headerRowBorderDxfId="19">
  <autoFilter ref="A1:R425" xr:uid="{52413EF8-9512-465A-ABF4-E40F4CC41555}"/>
  <sortState xmlns:xlrd2="http://schemas.microsoft.com/office/spreadsheetml/2017/richdata2" ref="A148:R148">
    <sortCondition ref="H1:H425"/>
  </sortState>
  <tableColumns count="18">
    <tableColumn id="1" xr3:uid="{112167B2-19F1-443D-B854-D2512794A73F}" name="Nr" dataDxfId="17"/>
    <tableColumn id="23" xr3:uid="{65911EF0-DEBD-4BBA-ACA5-4B746CC87892}" name="Etage" dataDxfId="16"/>
    <tableColumn id="2" xr3:uid="{FB1F529B-BBA6-4EAF-A5C1-5C4AD8118E22}" name="Raum" dataDxfId="15"/>
    <tableColumn id="25" xr3:uid="{1A0196CF-9693-4AD5-8D64-2F23B86AADDE}" name="Alias" dataDxfId="14"/>
    <tableColumn id="3" xr3:uid="{53DB5E9E-3D30-4ABC-A18C-95953EC07014}" name="Bett" dataDxfId="13"/>
    <tableColumn id="9" xr3:uid="{624DBA3F-5853-42C1-B8FF-BCD4D3910D19}" name="Belegt" dataDxfId="12"/>
    <tableColumn id="36" xr3:uid="{E38DC3A1-7735-4325-8FF5-CA7C1D5BA2FF}" name="EZ" dataDxfId="11"/>
    <tableColumn id="5" xr3:uid="{4382E770-B39A-424B-B692-48BAB673A120}" name="Name" dataDxfId="10"/>
    <tableColumn id="6" xr3:uid="{DD9DDF2B-D7B8-494D-936A-C9D2E0CEE224}" name="Vorname" dataDxfId="9"/>
    <tableColumn id="8" xr3:uid="{4C1F0501-2C62-4BA8-8EAD-1F27B18CDC31}" name="Firma" dataDxfId="8"/>
    <tableColumn id="17" xr3:uid="{41B0FB2D-6D03-4AE0-B431-F196367EC76A}" name="Stellplatz" dataDxfId="7"/>
    <tableColumn id="4" xr3:uid="{483E79A2-2C39-4FE7-BD55-2B4D34BE7B58}" name="Preis/Monat" dataDxfId="6"/>
    <tableColumn id="12" xr3:uid="{9C0F7122-E484-4575-A7CE-962863166FEB}" name="Tage" dataDxfId="5"/>
    <tableColumn id="11" xr3:uid="{72D84473-B210-485C-BA0C-85AC853E6EC4}" name="Tagespreis" dataDxfId="4"/>
    <tableColumn id="16" xr3:uid="{8416CC1F-34A8-4DC8-94EF-20171197ADB9}" name="Preis/Tag" dataDxfId="3">
      <calculatedColumnFormula>SUM(Tabelle13345[[#This Row],[Tage]]*Tabelle13345[[#This Row],[Tagespreis]])</calculatedColumnFormula>
    </tableColumn>
    <tableColumn id="7" xr3:uid="{13FD921F-09F9-4DE5-97A6-D8AE5A6A5899}" name="Zahlm." dataDxfId="2"/>
    <tableColumn id="14" xr3:uid="{C252F0E2-F58C-4CEB-B80B-C290D56EF0F3}" name="Bezahlt am" dataDxfId="1"/>
    <tableColumn id="10" xr3:uid="{3499585C-0030-495A-BD4D-3D7B980314AC}" name="Q-Numme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D0C1-559D-40F9-BA47-75DC8E293CB0}">
  <dimension ref="A1:Z467"/>
  <sheetViews>
    <sheetView zoomScale="80" zoomScaleNormal="80" workbookViewId="0">
      <selection activeCell="J32" sqref="J32"/>
    </sheetView>
  </sheetViews>
  <sheetFormatPr baseColWidth="10" defaultColWidth="10.7109375" defaultRowHeight="15" x14ac:dyDescent="0.25"/>
  <cols>
    <col min="1" max="1" width="11" style="1" customWidth="1"/>
    <col min="2" max="2" width="9.28515625" style="1" customWidth="1"/>
    <col min="3" max="3" width="9" style="1" customWidth="1"/>
    <col min="4" max="4" width="5.85546875" customWidth="1"/>
    <col min="5" max="5" width="12" customWidth="1"/>
    <col min="6" max="6" width="7.5703125" customWidth="1"/>
    <col min="7" max="7" width="10.5703125" style="2"/>
    <col min="8" max="8" width="26" style="1" customWidth="1"/>
    <col min="9" max="9" width="21.28515625" style="1" customWidth="1"/>
    <col min="10" max="10" width="13.28515625" style="1" customWidth="1"/>
    <col min="11" max="11" width="12.28515625" style="1" customWidth="1"/>
    <col min="12" max="12" width="17.28515625" style="1" customWidth="1"/>
    <col min="13" max="13" width="9.5703125" style="1" customWidth="1"/>
    <col min="14" max="14" width="15" style="1" customWidth="1"/>
    <col min="15" max="15" width="13.28515625" style="19" bestFit="1" customWidth="1"/>
    <col min="16" max="16" width="16.7109375" customWidth="1"/>
    <col min="17" max="17" width="22" style="1" customWidth="1"/>
    <col min="18" max="18" width="48" bestFit="1" customWidth="1"/>
  </cols>
  <sheetData>
    <row r="1" spans="1:25" ht="16.5" thickTop="1" thickBot="1" x14ac:dyDescent="0.3">
      <c r="A1" s="12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2" t="s">
        <v>264</v>
      </c>
      <c r="G1" s="13" t="s">
        <v>305</v>
      </c>
      <c r="H1" s="22" t="s">
        <v>5</v>
      </c>
      <c r="I1" s="22" t="s">
        <v>6</v>
      </c>
      <c r="J1" s="22" t="s">
        <v>268</v>
      </c>
      <c r="K1" s="12" t="s">
        <v>302</v>
      </c>
      <c r="L1" s="12" t="s">
        <v>304</v>
      </c>
      <c r="M1" s="12" t="s">
        <v>313</v>
      </c>
      <c r="N1" s="20" t="s">
        <v>303</v>
      </c>
      <c r="O1" s="12" t="s">
        <v>312</v>
      </c>
      <c r="P1" s="12" t="s">
        <v>7</v>
      </c>
      <c r="Q1" s="23" t="s">
        <v>265</v>
      </c>
      <c r="Y1" s="9" t="s">
        <v>2</v>
      </c>
    </row>
    <row r="2" spans="1:25" ht="15.75" thickTop="1" x14ac:dyDescent="0.25">
      <c r="A2" s="11">
        <v>1</v>
      </c>
      <c r="B2" s="7">
        <v>0</v>
      </c>
      <c r="C2" s="7" t="s">
        <v>269</v>
      </c>
      <c r="D2" s="25"/>
      <c r="E2" s="7" t="s">
        <v>8</v>
      </c>
      <c r="F2" s="4" t="s">
        <v>280</v>
      </c>
      <c r="G2" s="5" t="s">
        <v>280</v>
      </c>
      <c r="H2" s="4" t="s">
        <v>299</v>
      </c>
      <c r="I2" s="4" t="s">
        <v>306</v>
      </c>
      <c r="J2" s="4"/>
      <c r="K2" s="6">
        <v>415</v>
      </c>
      <c r="L2" s="40"/>
      <c r="M2" s="6"/>
      <c r="N2" s="18">
        <f>SUM(Tabelle13[[#This Row],[Tage]]*Tabelle13[[#This Row],[Tagespreis]])</f>
        <v>0</v>
      </c>
      <c r="O2" s="3" t="s">
        <v>729</v>
      </c>
      <c r="P2" s="21"/>
      <c r="Q2" s="3"/>
      <c r="Y2" s="3" t="s">
        <v>269</v>
      </c>
    </row>
    <row r="3" spans="1:25" x14ac:dyDescent="0.25">
      <c r="A3" s="11">
        <v>1</v>
      </c>
      <c r="B3" s="7">
        <v>0</v>
      </c>
      <c r="C3" s="7" t="s">
        <v>269</v>
      </c>
      <c r="D3" s="25"/>
      <c r="E3" s="7" t="s">
        <v>9</v>
      </c>
      <c r="F3" s="4" t="s">
        <v>280</v>
      </c>
      <c r="G3" s="5" t="s">
        <v>280</v>
      </c>
      <c r="H3" s="4" t="s">
        <v>299</v>
      </c>
      <c r="I3" s="4" t="s">
        <v>306</v>
      </c>
      <c r="J3" s="4"/>
      <c r="K3" s="6">
        <v>415</v>
      </c>
      <c r="L3" s="40"/>
      <c r="M3" s="3"/>
      <c r="N3" s="18">
        <f>SUM(Tabelle13[[#This Row],[Tage]]*Tabelle13[[#This Row],[Tagespreis]])</f>
        <v>0</v>
      </c>
      <c r="O3" s="3" t="s">
        <v>729</v>
      </c>
      <c r="P3" s="21"/>
      <c r="Q3" s="3"/>
      <c r="Y3" s="3" t="s">
        <v>270</v>
      </c>
    </row>
    <row r="4" spans="1:25" x14ac:dyDescent="0.25">
      <c r="A4" s="11">
        <v>1</v>
      </c>
      <c r="B4" s="7">
        <v>0</v>
      </c>
      <c r="C4" s="7" t="s">
        <v>269</v>
      </c>
      <c r="D4" s="25"/>
      <c r="E4" s="7" t="s">
        <v>266</v>
      </c>
      <c r="F4" s="4" t="s">
        <v>280</v>
      </c>
      <c r="G4" s="5" t="s">
        <v>280</v>
      </c>
      <c r="H4" s="4" t="s">
        <v>299</v>
      </c>
      <c r="I4" s="4" t="s">
        <v>306</v>
      </c>
      <c r="J4" s="4"/>
      <c r="K4" s="6">
        <v>415</v>
      </c>
      <c r="L4" s="40"/>
      <c r="M4" s="3"/>
      <c r="N4" s="18">
        <f>SUM(Tabelle13[[#This Row],[Tage]]*Tabelle13[[#This Row],[Tagespreis]])</f>
        <v>0</v>
      </c>
      <c r="O4" s="3" t="s">
        <v>729</v>
      </c>
      <c r="P4" s="21"/>
      <c r="Q4" s="3"/>
      <c r="Y4" s="3" t="s">
        <v>271</v>
      </c>
    </row>
    <row r="5" spans="1:25" x14ac:dyDescent="0.25">
      <c r="A5" s="11">
        <v>2</v>
      </c>
      <c r="B5" s="7">
        <v>0</v>
      </c>
      <c r="C5" s="7" t="s">
        <v>270</v>
      </c>
      <c r="D5" s="25"/>
      <c r="E5" s="7" t="s">
        <v>8</v>
      </c>
      <c r="F5" s="4" t="s">
        <v>267</v>
      </c>
      <c r="G5" s="5" t="s">
        <v>280</v>
      </c>
      <c r="H5" s="4" t="s">
        <v>299</v>
      </c>
      <c r="I5" s="4" t="s">
        <v>306</v>
      </c>
      <c r="J5" s="4"/>
      <c r="K5" s="6">
        <v>415</v>
      </c>
      <c r="L5" s="40"/>
      <c r="M5" s="6"/>
      <c r="N5" s="18">
        <f>SUM(Tabelle13[[#This Row],[Tage]]*Tabelle13[[#This Row],[Tagespreis]])</f>
        <v>0</v>
      </c>
      <c r="O5" s="3" t="s">
        <v>729</v>
      </c>
      <c r="P5" s="21"/>
      <c r="Q5" s="3"/>
      <c r="Y5" s="3" t="s">
        <v>272</v>
      </c>
    </row>
    <row r="6" spans="1:25" x14ac:dyDescent="0.25">
      <c r="A6" s="11">
        <v>2</v>
      </c>
      <c r="B6" s="7">
        <v>0</v>
      </c>
      <c r="C6" s="7" t="s">
        <v>270</v>
      </c>
      <c r="D6" s="25"/>
      <c r="E6" s="7" t="s">
        <v>9</v>
      </c>
      <c r="F6" s="4" t="s">
        <v>267</v>
      </c>
      <c r="G6" s="5" t="s">
        <v>280</v>
      </c>
      <c r="H6" s="4" t="s">
        <v>299</v>
      </c>
      <c r="I6" s="4" t="s">
        <v>306</v>
      </c>
      <c r="J6" s="4"/>
      <c r="K6" s="6">
        <v>415</v>
      </c>
      <c r="L6" s="40"/>
      <c r="M6" s="6"/>
      <c r="N6" s="18">
        <f>SUM(Tabelle13[[#This Row],[Tage]]*Tabelle13[[#This Row],[Tagespreis]])</f>
        <v>0</v>
      </c>
      <c r="O6" s="3" t="s">
        <v>729</v>
      </c>
      <c r="P6" s="21"/>
      <c r="Q6" s="3"/>
      <c r="Y6" s="3" t="s">
        <v>273</v>
      </c>
    </row>
    <row r="7" spans="1:25" x14ac:dyDescent="0.25">
      <c r="A7" s="11">
        <v>3</v>
      </c>
      <c r="B7" s="7">
        <v>0</v>
      </c>
      <c r="C7" s="7" t="s">
        <v>271</v>
      </c>
      <c r="D7" s="25"/>
      <c r="E7" s="7" t="s">
        <v>8</v>
      </c>
      <c r="F7" s="4" t="s">
        <v>267</v>
      </c>
      <c r="G7" s="5" t="s">
        <v>280</v>
      </c>
      <c r="H7" s="4" t="s">
        <v>299</v>
      </c>
      <c r="I7" s="4" t="s">
        <v>306</v>
      </c>
      <c r="J7" s="4"/>
      <c r="K7" s="6">
        <v>415</v>
      </c>
      <c r="L7" s="40"/>
      <c r="M7" s="6"/>
      <c r="N7" s="18">
        <f>SUM(Tabelle13[[#This Row],[Tage]]*Tabelle13[[#This Row],[Tagespreis]])</f>
        <v>0</v>
      </c>
      <c r="O7" s="3" t="s">
        <v>729</v>
      </c>
      <c r="P7" s="21"/>
      <c r="Q7" s="3"/>
      <c r="Y7" s="3" t="s">
        <v>274</v>
      </c>
    </row>
    <row r="8" spans="1:25" x14ac:dyDescent="0.25">
      <c r="A8" s="11">
        <v>3</v>
      </c>
      <c r="B8" s="7">
        <v>0</v>
      </c>
      <c r="C8" s="7" t="s">
        <v>271</v>
      </c>
      <c r="D8" s="25"/>
      <c r="E8" s="7" t="s">
        <v>9</v>
      </c>
      <c r="F8" s="4" t="s">
        <v>267</v>
      </c>
      <c r="G8" s="5" t="s">
        <v>280</v>
      </c>
      <c r="H8" s="4" t="s">
        <v>299</v>
      </c>
      <c r="I8" s="4" t="s">
        <v>306</v>
      </c>
      <c r="J8" s="4"/>
      <c r="K8" s="6">
        <v>415</v>
      </c>
      <c r="L8" s="40"/>
      <c r="M8" s="6"/>
      <c r="N8" s="18">
        <f>SUM(Tabelle13[[#This Row],[Tage]]*Tabelle13[[#This Row],[Tagespreis]])</f>
        <v>0</v>
      </c>
      <c r="O8" s="3" t="s">
        <v>729</v>
      </c>
      <c r="P8" s="21"/>
      <c r="Q8" s="3"/>
      <c r="Y8" s="3" t="s">
        <v>275</v>
      </c>
    </row>
    <row r="9" spans="1:25" x14ac:dyDescent="0.25">
      <c r="A9" s="11">
        <v>4</v>
      </c>
      <c r="B9" s="7">
        <v>0</v>
      </c>
      <c r="C9" s="7" t="s">
        <v>272</v>
      </c>
      <c r="D9" s="25"/>
      <c r="E9" s="7" t="s">
        <v>8</v>
      </c>
      <c r="F9" s="4" t="s">
        <v>267</v>
      </c>
      <c r="G9" s="5" t="s">
        <v>280</v>
      </c>
      <c r="H9" s="4" t="s">
        <v>726</v>
      </c>
      <c r="I9" s="4" t="s">
        <v>727</v>
      </c>
      <c r="J9" s="4"/>
      <c r="K9" s="6"/>
      <c r="L9" s="40">
        <v>15</v>
      </c>
      <c r="M9" s="6">
        <v>15</v>
      </c>
      <c r="N9" s="18">
        <f>SUM(Tabelle13[[#This Row],[Tage]]*Tabelle13[[#This Row],[Tagespreis]])</f>
        <v>225</v>
      </c>
      <c r="O9" s="3" t="s">
        <v>725</v>
      </c>
      <c r="P9" s="21">
        <v>43571</v>
      </c>
      <c r="Q9" s="3">
        <v>13393815</v>
      </c>
      <c r="Y9" s="3" t="s">
        <v>276</v>
      </c>
    </row>
    <row r="10" spans="1:25" x14ac:dyDescent="0.25">
      <c r="A10" s="11">
        <v>4</v>
      </c>
      <c r="B10" s="7">
        <v>0</v>
      </c>
      <c r="C10" s="7" t="s">
        <v>272</v>
      </c>
      <c r="D10" s="25"/>
      <c r="E10" s="7" t="s">
        <v>9</v>
      </c>
      <c r="F10" s="4" t="s">
        <v>280</v>
      </c>
      <c r="G10" s="5" t="s">
        <v>280</v>
      </c>
      <c r="H10" s="4"/>
      <c r="I10" s="4"/>
      <c r="J10" s="4"/>
      <c r="K10" s="3"/>
      <c r="L10" s="40"/>
      <c r="M10" s="3"/>
      <c r="N10" s="18">
        <f>SUM(Tabelle13[[#This Row],[Tage]]*Tabelle13[[#This Row],[Tagespreis]])</f>
        <v>0</v>
      </c>
      <c r="O10" s="3"/>
      <c r="P10" s="21"/>
      <c r="Q10" s="3"/>
      <c r="Y10" s="3" t="s">
        <v>277</v>
      </c>
    </row>
    <row r="11" spans="1:25" x14ac:dyDescent="0.25">
      <c r="A11" s="11">
        <v>5</v>
      </c>
      <c r="B11" s="7">
        <v>0</v>
      </c>
      <c r="C11" s="7" t="s">
        <v>273</v>
      </c>
      <c r="D11" s="25"/>
      <c r="E11" s="7" t="s">
        <v>8</v>
      </c>
      <c r="F11" s="4" t="s">
        <v>267</v>
      </c>
      <c r="G11" s="5" t="s">
        <v>280</v>
      </c>
      <c r="H11" s="4" t="s">
        <v>299</v>
      </c>
      <c r="I11" s="4" t="s">
        <v>306</v>
      </c>
      <c r="J11" s="4"/>
      <c r="K11" s="6">
        <v>415</v>
      </c>
      <c r="L11" s="40"/>
      <c r="M11" s="6"/>
      <c r="N11" s="18">
        <f>SUM(Tabelle13[[#This Row],[Tage]]*Tabelle13[[#This Row],[Tagespreis]])</f>
        <v>0</v>
      </c>
      <c r="O11" s="3" t="s">
        <v>729</v>
      </c>
      <c r="P11" s="21"/>
      <c r="Q11" s="3"/>
      <c r="Y11" s="3" t="s">
        <v>278</v>
      </c>
    </row>
    <row r="12" spans="1:25" x14ac:dyDescent="0.25">
      <c r="A12" s="11">
        <v>5</v>
      </c>
      <c r="B12" s="7">
        <v>0</v>
      </c>
      <c r="C12" s="7" t="s">
        <v>273</v>
      </c>
      <c r="D12" s="25"/>
      <c r="E12" s="7" t="s">
        <v>9</v>
      </c>
      <c r="F12" s="4" t="s">
        <v>267</v>
      </c>
      <c r="G12" s="5" t="s">
        <v>280</v>
      </c>
      <c r="H12" s="4" t="s">
        <v>299</v>
      </c>
      <c r="I12" s="4" t="s">
        <v>306</v>
      </c>
      <c r="J12" s="4"/>
      <c r="K12" s="6">
        <v>415</v>
      </c>
      <c r="L12" s="40"/>
      <c r="M12" s="6"/>
      <c r="N12" s="18">
        <f>SUM(Tabelle13[[#This Row],[Tage]]*Tabelle13[[#This Row],[Tagespreis]])</f>
        <v>0</v>
      </c>
      <c r="O12" s="3" t="s">
        <v>729</v>
      </c>
      <c r="P12" s="21"/>
      <c r="Q12" s="3"/>
      <c r="Y12" s="3" t="s">
        <v>279</v>
      </c>
    </row>
    <row r="13" spans="1:25" x14ac:dyDescent="0.25">
      <c r="A13" s="11">
        <v>5</v>
      </c>
      <c r="B13" s="7">
        <v>0</v>
      </c>
      <c r="C13" s="7" t="s">
        <v>273</v>
      </c>
      <c r="D13" s="25"/>
      <c r="E13" s="7" t="s">
        <v>266</v>
      </c>
      <c r="F13" s="4" t="s">
        <v>267</v>
      </c>
      <c r="G13" s="5" t="s">
        <v>280</v>
      </c>
      <c r="H13" s="4" t="s">
        <v>299</v>
      </c>
      <c r="I13" s="4" t="s">
        <v>306</v>
      </c>
      <c r="J13" s="4"/>
      <c r="K13" s="6">
        <v>415</v>
      </c>
      <c r="L13" s="40"/>
      <c r="M13" s="6"/>
      <c r="N13" s="18">
        <f>SUM(Tabelle13[[#This Row],[Tage]]*Tabelle13[[#This Row],[Tagespreis]])</f>
        <v>0</v>
      </c>
      <c r="O13" s="3" t="s">
        <v>729</v>
      </c>
      <c r="P13" s="21"/>
      <c r="Q13" s="3"/>
      <c r="Y13" s="3" t="s">
        <v>10</v>
      </c>
    </row>
    <row r="14" spans="1:25" x14ac:dyDescent="0.25">
      <c r="A14" s="11">
        <v>5</v>
      </c>
      <c r="B14" s="7">
        <v>0</v>
      </c>
      <c r="C14" s="7" t="s">
        <v>273</v>
      </c>
      <c r="D14" s="25"/>
      <c r="E14" s="7" t="s">
        <v>281</v>
      </c>
      <c r="F14" s="4" t="s">
        <v>267</v>
      </c>
      <c r="G14" s="5" t="s">
        <v>280</v>
      </c>
      <c r="H14" s="4" t="s">
        <v>299</v>
      </c>
      <c r="I14" s="4" t="s">
        <v>306</v>
      </c>
      <c r="J14" s="4"/>
      <c r="K14" s="6">
        <v>415</v>
      </c>
      <c r="L14" s="40"/>
      <c r="M14" s="6"/>
      <c r="N14" s="18">
        <f>SUM(Tabelle13[[#This Row],[Tage]]*Tabelle13[[#This Row],[Tagespreis]])</f>
        <v>0</v>
      </c>
      <c r="O14" s="3" t="s">
        <v>729</v>
      </c>
      <c r="P14" s="21"/>
      <c r="Q14" s="3"/>
      <c r="Y14" s="3" t="s">
        <v>11</v>
      </c>
    </row>
    <row r="15" spans="1:25" x14ac:dyDescent="0.25">
      <c r="A15" s="11">
        <v>6</v>
      </c>
      <c r="B15" s="7">
        <v>0</v>
      </c>
      <c r="C15" s="7" t="s">
        <v>274</v>
      </c>
      <c r="D15" s="25"/>
      <c r="E15" s="7" t="s">
        <v>8</v>
      </c>
      <c r="F15" s="4" t="s">
        <v>267</v>
      </c>
      <c r="G15" s="5" t="s">
        <v>280</v>
      </c>
      <c r="H15" s="4" t="s">
        <v>299</v>
      </c>
      <c r="I15" s="4" t="s">
        <v>306</v>
      </c>
      <c r="J15" s="4"/>
      <c r="K15" s="6">
        <v>415</v>
      </c>
      <c r="L15" s="40"/>
      <c r="M15" s="6"/>
      <c r="N15" s="18">
        <f>SUM(Tabelle13[[#This Row],[Tage]]*Tabelle13[[#This Row],[Tagespreis]])</f>
        <v>0</v>
      </c>
      <c r="O15" s="3" t="s">
        <v>729</v>
      </c>
      <c r="P15" s="21"/>
      <c r="Q15" s="3"/>
      <c r="Y15" s="3" t="s">
        <v>13</v>
      </c>
    </row>
    <row r="16" spans="1:25" x14ac:dyDescent="0.25">
      <c r="A16" s="11">
        <v>6</v>
      </c>
      <c r="B16" s="7">
        <v>0</v>
      </c>
      <c r="C16" s="7" t="s">
        <v>274</v>
      </c>
      <c r="D16" s="25"/>
      <c r="E16" s="7" t="s">
        <v>9</v>
      </c>
      <c r="F16" s="4" t="s">
        <v>267</v>
      </c>
      <c r="G16" s="5" t="s">
        <v>280</v>
      </c>
      <c r="H16" s="4" t="s">
        <v>299</v>
      </c>
      <c r="I16" s="4" t="s">
        <v>306</v>
      </c>
      <c r="J16" s="4"/>
      <c r="K16" s="6">
        <v>415</v>
      </c>
      <c r="L16" s="40"/>
      <c r="M16" s="6"/>
      <c r="N16" s="18">
        <f>SUM(Tabelle13[[#This Row],[Tage]]*Tabelle13[[#This Row],[Tagespreis]])</f>
        <v>0</v>
      </c>
      <c r="O16" s="3" t="s">
        <v>729</v>
      </c>
      <c r="P16" s="21"/>
      <c r="Q16" s="3"/>
      <c r="Y16" s="3" t="s">
        <v>15</v>
      </c>
    </row>
    <row r="17" spans="1:25" x14ac:dyDescent="0.25">
      <c r="A17" s="11">
        <v>6</v>
      </c>
      <c r="B17" s="7">
        <v>0</v>
      </c>
      <c r="C17" s="7" t="s">
        <v>274</v>
      </c>
      <c r="D17" s="25"/>
      <c r="E17" s="7" t="s">
        <v>266</v>
      </c>
      <c r="F17" s="4" t="s">
        <v>267</v>
      </c>
      <c r="G17" s="5" t="s">
        <v>280</v>
      </c>
      <c r="H17" s="4" t="s">
        <v>299</v>
      </c>
      <c r="I17" s="4" t="s">
        <v>306</v>
      </c>
      <c r="J17" s="4"/>
      <c r="K17" s="6">
        <v>415</v>
      </c>
      <c r="L17" s="40"/>
      <c r="M17" s="6"/>
      <c r="N17" s="18">
        <f>SUM(Tabelle13[[#This Row],[Tage]]*Tabelle13[[#This Row],[Tagespreis]])</f>
        <v>0</v>
      </c>
      <c r="O17" s="3" t="s">
        <v>729</v>
      </c>
      <c r="P17" s="21"/>
      <c r="Q17" s="3"/>
      <c r="Y17" s="3"/>
    </row>
    <row r="18" spans="1:25" x14ac:dyDescent="0.25">
      <c r="A18" s="11">
        <v>7</v>
      </c>
      <c r="B18" s="7">
        <v>0</v>
      </c>
      <c r="C18" s="7" t="s">
        <v>275</v>
      </c>
      <c r="D18" s="25"/>
      <c r="E18" s="7" t="s">
        <v>8</v>
      </c>
      <c r="F18" s="4" t="s">
        <v>267</v>
      </c>
      <c r="G18" s="5" t="s">
        <v>280</v>
      </c>
      <c r="H18" s="4" t="s">
        <v>299</v>
      </c>
      <c r="I18" s="4" t="s">
        <v>306</v>
      </c>
      <c r="J18" s="4"/>
      <c r="K18" s="6">
        <v>415</v>
      </c>
      <c r="L18" s="40"/>
      <c r="M18" s="6"/>
      <c r="N18" s="18">
        <f>SUM(Tabelle13[[#This Row],[Tage]]*Tabelle13[[#This Row],[Tagespreis]])</f>
        <v>0</v>
      </c>
      <c r="O18" s="3" t="s">
        <v>729</v>
      </c>
      <c r="P18" s="21"/>
      <c r="Q18" s="3"/>
      <c r="Y18" s="3" t="s">
        <v>17</v>
      </c>
    </row>
    <row r="19" spans="1:25" x14ac:dyDescent="0.25">
      <c r="A19" s="11">
        <v>7</v>
      </c>
      <c r="B19" s="7">
        <v>0</v>
      </c>
      <c r="C19" s="7" t="s">
        <v>275</v>
      </c>
      <c r="D19" s="25"/>
      <c r="E19" s="7" t="s">
        <v>9</v>
      </c>
      <c r="F19" s="4" t="s">
        <v>267</v>
      </c>
      <c r="G19" s="5" t="s">
        <v>280</v>
      </c>
      <c r="H19" s="4" t="s">
        <v>299</v>
      </c>
      <c r="I19" s="4" t="s">
        <v>306</v>
      </c>
      <c r="J19" s="4"/>
      <c r="K19" s="6">
        <v>415</v>
      </c>
      <c r="L19" s="40"/>
      <c r="M19" s="6"/>
      <c r="N19" s="18">
        <f>SUM(Tabelle13[[#This Row],[Tage]]*Tabelle13[[#This Row],[Tagespreis]])</f>
        <v>0</v>
      </c>
      <c r="O19" s="3" t="s">
        <v>729</v>
      </c>
      <c r="P19" s="21"/>
      <c r="Q19" s="3"/>
      <c r="Y19" s="3" t="s">
        <v>19</v>
      </c>
    </row>
    <row r="20" spans="1:25" x14ac:dyDescent="0.25">
      <c r="A20" s="11">
        <v>7</v>
      </c>
      <c r="B20" s="7">
        <v>0</v>
      </c>
      <c r="C20" s="7" t="s">
        <v>275</v>
      </c>
      <c r="D20" s="25"/>
      <c r="E20" s="7" t="s">
        <v>266</v>
      </c>
      <c r="F20" s="4" t="s">
        <v>267</v>
      </c>
      <c r="G20" s="5" t="s">
        <v>280</v>
      </c>
      <c r="H20" s="4" t="s">
        <v>299</v>
      </c>
      <c r="I20" s="4" t="s">
        <v>306</v>
      </c>
      <c r="J20" s="4"/>
      <c r="K20" s="6">
        <v>415</v>
      </c>
      <c r="L20" s="40"/>
      <c r="M20" s="6"/>
      <c r="N20" s="18">
        <f>SUM(Tabelle13[[#This Row],[Tage]]*Tabelle13[[#This Row],[Tagespreis]])</f>
        <v>0</v>
      </c>
      <c r="O20" s="3" t="s">
        <v>729</v>
      </c>
      <c r="P20" s="21"/>
      <c r="Q20" s="3"/>
      <c r="Y20" s="3"/>
    </row>
    <row r="21" spans="1:25" x14ac:dyDescent="0.25">
      <c r="A21" s="11">
        <v>7</v>
      </c>
      <c r="B21" s="7">
        <v>0</v>
      </c>
      <c r="C21" s="7" t="s">
        <v>275</v>
      </c>
      <c r="D21" s="25"/>
      <c r="E21" s="7" t="s">
        <v>281</v>
      </c>
      <c r="F21" s="4" t="s">
        <v>267</v>
      </c>
      <c r="G21" s="5" t="s">
        <v>280</v>
      </c>
      <c r="H21" s="4" t="s">
        <v>299</v>
      </c>
      <c r="I21" s="4" t="s">
        <v>306</v>
      </c>
      <c r="J21" s="4"/>
      <c r="K21" s="6">
        <v>415</v>
      </c>
      <c r="L21" s="40"/>
      <c r="M21" s="6"/>
      <c r="N21" s="18">
        <f>SUM(Tabelle13[[#This Row],[Tage]]*Tabelle13[[#This Row],[Tagespreis]])</f>
        <v>0</v>
      </c>
      <c r="O21" s="3" t="s">
        <v>729</v>
      </c>
      <c r="P21" s="21"/>
      <c r="Q21" s="3"/>
      <c r="Y21" s="3"/>
    </row>
    <row r="22" spans="1:25" x14ac:dyDescent="0.25">
      <c r="A22" s="11">
        <v>8</v>
      </c>
      <c r="B22" s="7">
        <v>0</v>
      </c>
      <c r="C22" s="7" t="s">
        <v>276</v>
      </c>
      <c r="D22" s="25"/>
      <c r="E22" s="7" t="s">
        <v>8</v>
      </c>
      <c r="F22" s="4" t="s">
        <v>280</v>
      </c>
      <c r="G22" s="5" t="s">
        <v>267</v>
      </c>
      <c r="H22" s="4"/>
      <c r="I22" s="4"/>
      <c r="J22" s="4"/>
      <c r="K22" s="6"/>
      <c r="L22" s="40"/>
      <c r="M22" s="6"/>
      <c r="N22" s="18">
        <f>SUM(Tabelle13[[#This Row],[Tage]]*Tabelle13[[#This Row],[Tagespreis]])</f>
        <v>0</v>
      </c>
      <c r="O22" s="3"/>
      <c r="P22" s="21"/>
      <c r="Q22" s="3"/>
      <c r="Y22" s="3" t="s">
        <v>21</v>
      </c>
    </row>
    <row r="23" spans="1:25" x14ac:dyDescent="0.25">
      <c r="A23" s="11">
        <v>9</v>
      </c>
      <c r="B23" s="7">
        <v>0</v>
      </c>
      <c r="C23" s="7" t="s">
        <v>277</v>
      </c>
      <c r="D23" s="25"/>
      <c r="E23" s="7" t="s">
        <v>8</v>
      </c>
      <c r="F23" s="4" t="s">
        <v>267</v>
      </c>
      <c r="G23" s="5" t="s">
        <v>267</v>
      </c>
      <c r="H23" s="4" t="s">
        <v>300</v>
      </c>
      <c r="I23" s="4" t="s">
        <v>301</v>
      </c>
      <c r="J23" s="4"/>
      <c r="K23" s="6">
        <v>530</v>
      </c>
      <c r="L23" s="40"/>
      <c r="M23" s="3"/>
      <c r="N23" s="18">
        <f>SUM(Tabelle13[[#This Row],[Tage]]*Tabelle13[[#This Row],[Tagespreis]])</f>
        <v>0</v>
      </c>
      <c r="O23" s="3" t="s">
        <v>725</v>
      </c>
      <c r="P23" s="21"/>
      <c r="Q23" s="3"/>
      <c r="Y23" s="3" t="s">
        <v>24</v>
      </c>
    </row>
    <row r="24" spans="1:25" x14ac:dyDescent="0.25">
      <c r="A24" s="11">
        <v>10</v>
      </c>
      <c r="B24" s="7">
        <v>0</v>
      </c>
      <c r="C24" s="7" t="s">
        <v>278</v>
      </c>
      <c r="D24" s="25"/>
      <c r="E24" s="7" t="s">
        <v>8</v>
      </c>
      <c r="F24" s="4" t="s">
        <v>267</v>
      </c>
      <c r="G24" s="5" t="s">
        <v>267</v>
      </c>
      <c r="H24" s="4" t="s">
        <v>330</v>
      </c>
      <c r="I24" s="4" t="s">
        <v>331</v>
      </c>
      <c r="J24" s="4"/>
      <c r="K24" s="6">
        <v>530</v>
      </c>
      <c r="L24" s="40"/>
      <c r="M24" s="6"/>
      <c r="N24" s="18">
        <f>SUM(Tabelle13[[#This Row],[Tage]]*Tabelle13[[#This Row],[Tagespreis]])</f>
        <v>0</v>
      </c>
      <c r="O24" s="3" t="s">
        <v>725</v>
      </c>
      <c r="P24" s="21"/>
      <c r="Q24" s="3"/>
      <c r="Y24" s="3" t="s">
        <v>25</v>
      </c>
    </row>
    <row r="25" spans="1:25" x14ac:dyDescent="0.25">
      <c r="A25" s="11">
        <v>11</v>
      </c>
      <c r="B25" s="7">
        <v>0</v>
      </c>
      <c r="C25" s="7" t="s">
        <v>279</v>
      </c>
      <c r="D25" s="25"/>
      <c r="E25" s="7" t="s">
        <v>8</v>
      </c>
      <c r="F25" s="4" t="s">
        <v>267</v>
      </c>
      <c r="G25" s="5" t="s">
        <v>267</v>
      </c>
      <c r="H25" s="4" t="s">
        <v>332</v>
      </c>
      <c r="I25" s="4" t="s">
        <v>333</v>
      </c>
      <c r="J25" s="4"/>
      <c r="K25" s="6">
        <v>530</v>
      </c>
      <c r="L25" s="40"/>
      <c r="M25" s="6"/>
      <c r="N25" s="18">
        <f>SUM(Tabelle13[[#This Row],[Tage]]*Tabelle13[[#This Row],[Tagespreis]])</f>
        <v>0</v>
      </c>
      <c r="O25" s="3" t="s">
        <v>725</v>
      </c>
      <c r="P25" s="21"/>
      <c r="Q25" s="3"/>
      <c r="Y25" s="3" t="s">
        <v>26</v>
      </c>
    </row>
    <row r="26" spans="1:25" x14ac:dyDescent="0.25">
      <c r="A26" s="11">
        <v>12</v>
      </c>
      <c r="B26" s="7">
        <v>0</v>
      </c>
      <c r="C26" s="7" t="s">
        <v>10</v>
      </c>
      <c r="D26" s="25" t="s">
        <v>12</v>
      </c>
      <c r="E26" s="7" t="s">
        <v>8</v>
      </c>
      <c r="F26" s="4" t="s">
        <v>267</v>
      </c>
      <c r="G26" s="5" t="s">
        <v>280</v>
      </c>
      <c r="H26" s="4" t="s">
        <v>732</v>
      </c>
      <c r="I26" s="4" t="s">
        <v>306</v>
      </c>
      <c r="J26" s="4"/>
      <c r="K26" s="6">
        <v>415</v>
      </c>
      <c r="L26" s="40"/>
      <c r="M26" s="6"/>
      <c r="N26" s="18">
        <f>SUM(Tabelle13[[#This Row],[Tage]]*Tabelle13[[#This Row],[Tagespreis]])</f>
        <v>0</v>
      </c>
      <c r="O26" s="3" t="s">
        <v>729</v>
      </c>
      <c r="P26" s="21"/>
      <c r="Q26" s="3"/>
      <c r="Y26" s="3" t="s">
        <v>28</v>
      </c>
    </row>
    <row r="27" spans="1:25" x14ac:dyDescent="0.25">
      <c r="A27" s="11">
        <v>12</v>
      </c>
      <c r="B27" s="7">
        <v>0</v>
      </c>
      <c r="C27" s="7" t="s">
        <v>10</v>
      </c>
      <c r="D27" s="25"/>
      <c r="E27" s="7" t="s">
        <v>9</v>
      </c>
      <c r="F27" s="4" t="s">
        <v>267</v>
      </c>
      <c r="G27" s="5" t="s">
        <v>280</v>
      </c>
      <c r="H27" s="4" t="s">
        <v>732</v>
      </c>
      <c r="I27" s="4" t="s">
        <v>306</v>
      </c>
      <c r="J27" s="4"/>
      <c r="K27" s="6">
        <v>415</v>
      </c>
      <c r="L27" s="40"/>
      <c r="M27" s="6"/>
      <c r="N27" s="18">
        <f>SUM(Tabelle13[[#This Row],[Tage]]*Tabelle13[[#This Row],[Tagespreis]])</f>
        <v>0</v>
      </c>
      <c r="O27" s="3" t="s">
        <v>729</v>
      </c>
      <c r="P27" s="21"/>
      <c r="Q27" s="3"/>
      <c r="Y27" s="3" t="s">
        <v>30</v>
      </c>
    </row>
    <row r="28" spans="1:25" x14ac:dyDescent="0.25">
      <c r="A28" s="11">
        <v>12</v>
      </c>
      <c r="B28" s="7">
        <v>0</v>
      </c>
      <c r="C28" s="7" t="s">
        <v>10</v>
      </c>
      <c r="D28" s="25"/>
      <c r="E28" s="7" t="s">
        <v>266</v>
      </c>
      <c r="F28" s="4" t="s">
        <v>267</v>
      </c>
      <c r="G28" s="5" t="s">
        <v>280</v>
      </c>
      <c r="H28" s="4" t="s">
        <v>732</v>
      </c>
      <c r="I28" s="4" t="s">
        <v>306</v>
      </c>
      <c r="J28" s="4"/>
      <c r="K28" s="6">
        <v>415</v>
      </c>
      <c r="L28" s="40"/>
      <c r="M28" s="6"/>
      <c r="N28" s="18">
        <f>SUM(Tabelle13[[#This Row],[Tage]]*Tabelle13[[#This Row],[Tagespreis]])</f>
        <v>0</v>
      </c>
      <c r="O28" s="3" t="s">
        <v>729</v>
      </c>
      <c r="P28" s="21"/>
      <c r="Q28" s="3"/>
      <c r="Y28" s="3" t="s">
        <v>32</v>
      </c>
    </row>
    <row r="29" spans="1:25" x14ac:dyDescent="0.25">
      <c r="A29" s="11">
        <v>12</v>
      </c>
      <c r="B29" s="7">
        <v>0</v>
      </c>
      <c r="C29" s="7" t="s">
        <v>10</v>
      </c>
      <c r="D29" s="25"/>
      <c r="E29" s="7" t="s">
        <v>281</v>
      </c>
      <c r="F29" s="4" t="s">
        <v>267</v>
      </c>
      <c r="G29" s="5" t="s">
        <v>280</v>
      </c>
      <c r="H29" s="4" t="s">
        <v>732</v>
      </c>
      <c r="I29" s="4" t="s">
        <v>306</v>
      </c>
      <c r="J29" s="4"/>
      <c r="K29" s="6">
        <v>415</v>
      </c>
      <c r="L29" s="40"/>
      <c r="M29" s="6"/>
      <c r="N29" s="18">
        <f>SUM(Tabelle13[[#This Row],[Tage]]*Tabelle13[[#This Row],[Tagespreis]])</f>
        <v>0</v>
      </c>
      <c r="O29" s="3" t="s">
        <v>729</v>
      </c>
      <c r="P29" s="21"/>
      <c r="Q29" s="3"/>
      <c r="Y29" s="3" t="s">
        <v>34</v>
      </c>
    </row>
    <row r="30" spans="1:25" x14ac:dyDescent="0.25">
      <c r="A30" s="11">
        <v>13</v>
      </c>
      <c r="B30" s="7">
        <v>0</v>
      </c>
      <c r="C30" s="7" t="s">
        <v>11</v>
      </c>
      <c r="D30" s="25" t="s">
        <v>14</v>
      </c>
      <c r="E30" s="7" t="s">
        <v>8</v>
      </c>
      <c r="F30" s="4" t="s">
        <v>267</v>
      </c>
      <c r="G30" s="5" t="s">
        <v>280</v>
      </c>
      <c r="H30" s="4" t="s">
        <v>308</v>
      </c>
      <c r="I30" s="4" t="s">
        <v>306</v>
      </c>
      <c r="J30" s="4"/>
      <c r="K30" s="6">
        <v>415</v>
      </c>
      <c r="L30" s="40"/>
      <c r="M30" s="6"/>
      <c r="N30" s="18">
        <f>SUM(Tabelle13[[#This Row],[Tage]]*Tabelle13[[#This Row],[Tagespreis]])</f>
        <v>0</v>
      </c>
      <c r="O30" s="3" t="s">
        <v>729</v>
      </c>
      <c r="P30" s="21"/>
      <c r="Q30" s="3"/>
      <c r="Y30" s="3" t="s">
        <v>36</v>
      </c>
    </row>
    <row r="31" spans="1:25" x14ac:dyDescent="0.25">
      <c r="A31" s="11">
        <v>13</v>
      </c>
      <c r="B31" s="7">
        <v>0</v>
      </c>
      <c r="C31" s="7" t="s">
        <v>11</v>
      </c>
      <c r="D31" s="25"/>
      <c r="E31" s="7" t="s">
        <v>9</v>
      </c>
      <c r="F31" s="4" t="s">
        <v>267</v>
      </c>
      <c r="G31" s="5" t="s">
        <v>280</v>
      </c>
      <c r="H31" s="4" t="s">
        <v>308</v>
      </c>
      <c r="I31" s="4" t="s">
        <v>306</v>
      </c>
      <c r="J31" s="4"/>
      <c r="K31" s="6">
        <v>415</v>
      </c>
      <c r="L31" s="40"/>
      <c r="M31" s="6"/>
      <c r="N31" s="18">
        <f>SUM(Tabelle13[[#This Row],[Tage]]*Tabelle13[[#This Row],[Tagespreis]])</f>
        <v>0</v>
      </c>
      <c r="O31" s="3" t="s">
        <v>729</v>
      </c>
      <c r="P31" s="21"/>
      <c r="Q31" s="3"/>
      <c r="Y31" s="3" t="s">
        <v>38</v>
      </c>
    </row>
    <row r="32" spans="1:25" x14ac:dyDescent="0.25">
      <c r="A32" s="11">
        <v>14</v>
      </c>
      <c r="B32" s="7">
        <v>0</v>
      </c>
      <c r="C32" s="7" t="s">
        <v>13</v>
      </c>
      <c r="D32" s="25" t="s">
        <v>16</v>
      </c>
      <c r="E32" s="7" t="s">
        <v>8</v>
      </c>
      <c r="F32" s="4" t="s">
        <v>280</v>
      </c>
      <c r="G32" s="5" t="s">
        <v>280</v>
      </c>
      <c r="H32" s="4"/>
      <c r="I32" s="4"/>
      <c r="J32" s="4"/>
      <c r="K32" s="3"/>
      <c r="L32" s="40"/>
      <c r="M32" s="3"/>
      <c r="N32" s="18">
        <f>SUM(Tabelle13[[#This Row],[Tage]]*Tabelle13[[#This Row],[Tagespreis]])</f>
        <v>0</v>
      </c>
      <c r="O32" s="3"/>
      <c r="P32" s="21"/>
      <c r="Q32" s="3"/>
      <c r="Y32" s="3" t="s">
        <v>40</v>
      </c>
    </row>
    <row r="33" spans="1:25" x14ac:dyDescent="0.25">
      <c r="A33" s="11">
        <v>14</v>
      </c>
      <c r="B33" s="7">
        <v>0</v>
      </c>
      <c r="C33" s="7" t="s">
        <v>13</v>
      </c>
      <c r="D33" s="25"/>
      <c r="E33" s="7" t="s">
        <v>9</v>
      </c>
      <c r="F33" s="4" t="s">
        <v>280</v>
      </c>
      <c r="G33" s="5" t="s">
        <v>280</v>
      </c>
      <c r="H33" s="4"/>
      <c r="I33" s="4"/>
      <c r="J33" s="4"/>
      <c r="K33" s="3"/>
      <c r="L33" s="40"/>
      <c r="M33" s="3"/>
      <c r="N33" s="18">
        <f>SUM(Tabelle13[[#This Row],[Tage]]*Tabelle13[[#This Row],[Tagespreis]])</f>
        <v>0</v>
      </c>
      <c r="O33" s="3"/>
      <c r="P33" s="21"/>
      <c r="Q33" s="3"/>
      <c r="Y33" s="3" t="s">
        <v>42</v>
      </c>
    </row>
    <row r="34" spans="1:25" x14ac:dyDescent="0.25">
      <c r="A34" s="11">
        <v>15</v>
      </c>
      <c r="B34" s="7">
        <v>0</v>
      </c>
      <c r="C34" s="7" t="s">
        <v>15</v>
      </c>
      <c r="D34" s="25" t="s">
        <v>18</v>
      </c>
      <c r="E34" s="7" t="s">
        <v>8</v>
      </c>
      <c r="F34" s="4" t="s">
        <v>267</v>
      </c>
      <c r="G34" s="5" t="s">
        <v>267</v>
      </c>
      <c r="H34" s="4" t="s">
        <v>326</v>
      </c>
      <c r="I34" s="4" t="s">
        <v>327</v>
      </c>
      <c r="J34" s="4"/>
      <c r="K34" s="6">
        <v>530</v>
      </c>
      <c r="L34" s="40"/>
      <c r="M34" s="6"/>
      <c r="N34" s="18">
        <f>SUM(Tabelle13[[#This Row],[Tage]]*Tabelle13[[#This Row],[Tagespreis]])</f>
        <v>0</v>
      </c>
      <c r="O34" s="3" t="s">
        <v>725</v>
      </c>
      <c r="P34" s="21"/>
      <c r="Q34" s="3"/>
      <c r="Y34" s="3" t="s">
        <v>44</v>
      </c>
    </row>
    <row r="35" spans="1:25" x14ac:dyDescent="0.25">
      <c r="A35" s="11">
        <v>16</v>
      </c>
      <c r="B35" s="7">
        <v>0</v>
      </c>
      <c r="C35" s="7" t="s">
        <v>17</v>
      </c>
      <c r="D35" s="25" t="s">
        <v>20</v>
      </c>
      <c r="E35" s="7" t="s">
        <v>8</v>
      </c>
      <c r="F35" s="4" t="s">
        <v>267</v>
      </c>
      <c r="G35" s="5" t="s">
        <v>267</v>
      </c>
      <c r="H35" s="4" t="s">
        <v>328</v>
      </c>
      <c r="I35" s="4" t="s">
        <v>329</v>
      </c>
      <c r="J35" s="4"/>
      <c r="K35" s="6">
        <v>530</v>
      </c>
      <c r="L35" s="40"/>
      <c r="M35" s="6"/>
      <c r="N35" s="18">
        <f>SUM(Tabelle13[[#This Row],[Tage]]*Tabelle13[[#This Row],[Tagespreis]])</f>
        <v>0</v>
      </c>
      <c r="O35" s="3" t="s">
        <v>725</v>
      </c>
      <c r="P35" s="21"/>
      <c r="Q35" s="3"/>
      <c r="Y35" s="3" t="s">
        <v>46</v>
      </c>
    </row>
    <row r="36" spans="1:25" x14ac:dyDescent="0.25">
      <c r="A36" s="11">
        <v>17</v>
      </c>
      <c r="B36" s="7">
        <v>0</v>
      </c>
      <c r="C36" s="7" t="s">
        <v>19</v>
      </c>
      <c r="D36" s="25" t="s">
        <v>22</v>
      </c>
      <c r="E36" s="7" t="s">
        <v>8</v>
      </c>
      <c r="F36" s="4" t="s">
        <v>267</v>
      </c>
      <c r="G36" s="5" t="s">
        <v>267</v>
      </c>
      <c r="H36" s="4" t="s">
        <v>334</v>
      </c>
      <c r="I36" s="4" t="s">
        <v>335</v>
      </c>
      <c r="J36" s="4"/>
      <c r="K36" s="6">
        <v>530</v>
      </c>
      <c r="L36" s="40"/>
      <c r="M36" s="6"/>
      <c r="N36" s="18">
        <f>SUM(Tabelle13[[#This Row],[Tage]]*Tabelle13[[#This Row],[Tagespreis]])</f>
        <v>0</v>
      </c>
      <c r="O36" s="3" t="s">
        <v>725</v>
      </c>
      <c r="P36" s="21"/>
      <c r="Q36" s="3"/>
      <c r="Y36" s="3" t="s">
        <v>48</v>
      </c>
    </row>
    <row r="37" spans="1:25" x14ac:dyDescent="0.25">
      <c r="A37" s="11">
        <v>18</v>
      </c>
      <c r="B37" s="7">
        <v>0</v>
      </c>
      <c r="C37" s="7" t="s">
        <v>21</v>
      </c>
      <c r="D37" s="25" t="s">
        <v>23</v>
      </c>
      <c r="E37" s="7" t="s">
        <v>8</v>
      </c>
      <c r="F37" s="4" t="s">
        <v>267</v>
      </c>
      <c r="G37" s="5" t="s">
        <v>267</v>
      </c>
      <c r="H37" s="4" t="s">
        <v>336</v>
      </c>
      <c r="I37" s="4" t="s">
        <v>337</v>
      </c>
      <c r="J37" s="4"/>
      <c r="K37" s="6">
        <v>530</v>
      </c>
      <c r="L37" s="40"/>
      <c r="M37" s="6"/>
      <c r="N37" s="18">
        <f>SUM(Tabelle13[[#This Row],[Tage]]*Tabelle13[[#This Row],[Tagespreis]])</f>
        <v>0</v>
      </c>
      <c r="O37" s="3" t="s">
        <v>725</v>
      </c>
      <c r="P37" s="21"/>
      <c r="Q37" s="3"/>
      <c r="Y37" s="3" t="s">
        <v>50</v>
      </c>
    </row>
    <row r="38" spans="1:25" x14ac:dyDescent="0.25">
      <c r="A38" s="11">
        <v>21</v>
      </c>
      <c r="B38" s="7">
        <v>0</v>
      </c>
      <c r="C38" s="7" t="s">
        <v>25</v>
      </c>
      <c r="D38" s="25" t="s">
        <v>27</v>
      </c>
      <c r="E38" s="7" t="s">
        <v>8</v>
      </c>
      <c r="F38" s="4" t="s">
        <v>267</v>
      </c>
      <c r="G38" s="5" t="s">
        <v>267</v>
      </c>
      <c r="H38" s="4" t="s">
        <v>338</v>
      </c>
      <c r="I38" s="4" t="s">
        <v>339</v>
      </c>
      <c r="J38" s="4"/>
      <c r="K38" s="6">
        <v>530</v>
      </c>
      <c r="L38" s="40"/>
      <c r="M38" s="6"/>
      <c r="N38" s="18">
        <f>SUM(Tabelle13[[#This Row],[Tage]]*Tabelle13[[#This Row],[Tagespreis]])</f>
        <v>0</v>
      </c>
      <c r="O38" s="3" t="s">
        <v>725</v>
      </c>
      <c r="P38" s="21"/>
      <c r="Q38" s="3"/>
      <c r="Y38" s="3" t="s">
        <v>56</v>
      </c>
    </row>
    <row r="39" spans="1:25" ht="16.149999999999999" customHeight="1" x14ac:dyDescent="0.25">
      <c r="A39" s="11">
        <v>22</v>
      </c>
      <c r="B39" s="7">
        <v>0</v>
      </c>
      <c r="C39" s="7" t="s">
        <v>26</v>
      </c>
      <c r="D39" s="25" t="s">
        <v>29</v>
      </c>
      <c r="E39" s="7" t="s">
        <v>8</v>
      </c>
      <c r="F39" s="4" t="s">
        <v>267</v>
      </c>
      <c r="G39" s="5" t="s">
        <v>280</v>
      </c>
      <c r="H39" s="4" t="s">
        <v>308</v>
      </c>
      <c r="I39" s="4" t="s">
        <v>306</v>
      </c>
      <c r="J39" s="4"/>
      <c r="K39" s="6">
        <v>415</v>
      </c>
      <c r="L39" s="40"/>
      <c r="M39" s="6"/>
      <c r="N39" s="18">
        <f>SUM(Tabelle13[[#This Row],[Tage]]*Tabelle13[[#This Row],[Tagespreis]])</f>
        <v>0</v>
      </c>
      <c r="O39" s="3" t="s">
        <v>725</v>
      </c>
      <c r="P39" s="21"/>
      <c r="Q39" s="3"/>
      <c r="Y39" s="3" t="s">
        <v>58</v>
      </c>
    </row>
    <row r="40" spans="1:25" ht="16.149999999999999" customHeight="1" x14ac:dyDescent="0.25">
      <c r="A40" s="11">
        <v>22</v>
      </c>
      <c r="B40" s="7">
        <v>0</v>
      </c>
      <c r="C40" s="7" t="s">
        <v>26</v>
      </c>
      <c r="D40" s="25"/>
      <c r="E40" s="7" t="s">
        <v>9</v>
      </c>
      <c r="F40" s="4" t="s">
        <v>267</v>
      </c>
      <c r="G40" s="5" t="s">
        <v>280</v>
      </c>
      <c r="H40" s="4" t="s">
        <v>308</v>
      </c>
      <c r="I40" s="4" t="s">
        <v>306</v>
      </c>
      <c r="J40" s="4"/>
      <c r="K40" s="6">
        <v>415</v>
      </c>
      <c r="L40" s="40"/>
      <c r="M40" s="6"/>
      <c r="N40" s="18">
        <f>SUM(Tabelle13[[#This Row],[Tage]]*Tabelle13[[#This Row],[Tagespreis]])</f>
        <v>0</v>
      </c>
      <c r="O40" s="3" t="s">
        <v>725</v>
      </c>
      <c r="P40" s="21"/>
      <c r="Q40" s="3"/>
      <c r="Y40" s="3" t="s">
        <v>59</v>
      </c>
    </row>
    <row r="41" spans="1:25" x14ac:dyDescent="0.25">
      <c r="A41" s="11">
        <v>23</v>
      </c>
      <c r="B41" s="7">
        <v>0</v>
      </c>
      <c r="C41" s="7" t="s">
        <v>28</v>
      </c>
      <c r="D41" s="25" t="s">
        <v>31</v>
      </c>
      <c r="E41" s="7" t="s">
        <v>8</v>
      </c>
      <c r="F41" s="4" t="s">
        <v>267</v>
      </c>
      <c r="G41" s="5" t="s">
        <v>280</v>
      </c>
      <c r="H41" s="4" t="s">
        <v>340</v>
      </c>
      <c r="I41" s="4" t="s">
        <v>341</v>
      </c>
      <c r="J41" s="4"/>
      <c r="K41" s="6">
        <v>415</v>
      </c>
      <c r="L41" s="40"/>
      <c r="M41" s="6"/>
      <c r="N41" s="18">
        <f>SUM(Tabelle13[[#This Row],[Tage]]*Tabelle13[[#This Row],[Tagespreis]])</f>
        <v>0</v>
      </c>
      <c r="O41" s="3" t="s">
        <v>725</v>
      </c>
      <c r="P41" s="21"/>
      <c r="Q41" s="3"/>
      <c r="Y41" s="3" t="s">
        <v>60</v>
      </c>
    </row>
    <row r="42" spans="1:25" x14ac:dyDescent="0.25">
      <c r="A42" s="11">
        <v>23</v>
      </c>
      <c r="B42" s="7">
        <v>0</v>
      </c>
      <c r="C42" s="7" t="s">
        <v>28</v>
      </c>
      <c r="D42" s="25"/>
      <c r="E42" s="7" t="s">
        <v>9</v>
      </c>
      <c r="F42" s="4" t="s">
        <v>280</v>
      </c>
      <c r="G42" s="5" t="s">
        <v>280</v>
      </c>
      <c r="H42" s="4"/>
      <c r="I42" s="4"/>
      <c r="J42" s="4"/>
      <c r="K42" s="3"/>
      <c r="L42" s="40"/>
      <c r="M42" s="3"/>
      <c r="N42" s="18">
        <f>SUM(Tabelle13[[#This Row],[Tage]]*Tabelle13[[#This Row],[Tagespreis]])</f>
        <v>0</v>
      </c>
      <c r="O42" s="3" t="s">
        <v>725</v>
      </c>
      <c r="P42" s="21"/>
      <c r="Q42" s="3"/>
      <c r="Y42" s="3" t="s">
        <v>61</v>
      </c>
    </row>
    <row r="43" spans="1:25" x14ac:dyDescent="0.25">
      <c r="A43" s="11">
        <v>24</v>
      </c>
      <c r="B43" s="7">
        <v>0</v>
      </c>
      <c r="C43" s="7" t="s">
        <v>30</v>
      </c>
      <c r="D43" s="25" t="s">
        <v>33</v>
      </c>
      <c r="E43" s="7" t="s">
        <v>8</v>
      </c>
      <c r="F43" s="4" t="s">
        <v>267</v>
      </c>
      <c r="G43" s="5" t="s">
        <v>267</v>
      </c>
      <c r="H43" s="4" t="s">
        <v>342</v>
      </c>
      <c r="I43" s="4" t="s">
        <v>343</v>
      </c>
      <c r="J43" s="4"/>
      <c r="K43" s="6">
        <v>530</v>
      </c>
      <c r="L43" s="40"/>
      <c r="M43" s="6"/>
      <c r="N43" s="18">
        <f>SUM(Tabelle13[[#This Row],[Tage]]*Tabelle13[[#This Row],[Tagespreis]])</f>
        <v>0</v>
      </c>
      <c r="O43" s="3" t="s">
        <v>725</v>
      </c>
      <c r="P43" s="21"/>
      <c r="Q43" s="3"/>
      <c r="Y43" s="3" t="s">
        <v>62</v>
      </c>
    </row>
    <row r="44" spans="1:25" x14ac:dyDescent="0.25">
      <c r="A44" s="11">
        <v>25</v>
      </c>
      <c r="B44" s="7">
        <v>0</v>
      </c>
      <c r="C44" s="7" t="s">
        <v>32</v>
      </c>
      <c r="D44" s="25" t="s">
        <v>35</v>
      </c>
      <c r="E44" s="7" t="s">
        <v>8</v>
      </c>
      <c r="F44" s="4" t="s">
        <v>267</v>
      </c>
      <c r="G44" s="5" t="s">
        <v>280</v>
      </c>
      <c r="H44" s="4" t="s">
        <v>344</v>
      </c>
      <c r="I44" s="4" t="s">
        <v>345</v>
      </c>
      <c r="J44" s="4"/>
      <c r="K44" s="6">
        <v>415</v>
      </c>
      <c r="L44" s="40"/>
      <c r="M44" s="6"/>
      <c r="N44" s="18">
        <f>SUM(Tabelle13[[#This Row],[Tage]]*Tabelle13[[#This Row],[Tagespreis]])</f>
        <v>0</v>
      </c>
      <c r="O44" s="3" t="s">
        <v>725</v>
      </c>
      <c r="P44" s="21"/>
      <c r="Q44" s="3"/>
      <c r="Y44" s="3" t="s">
        <v>63</v>
      </c>
    </row>
    <row r="45" spans="1:25" x14ac:dyDescent="0.25">
      <c r="A45" s="11">
        <v>26</v>
      </c>
      <c r="B45" s="7">
        <v>0</v>
      </c>
      <c r="C45" s="7" t="s">
        <v>34</v>
      </c>
      <c r="D45" s="25" t="s">
        <v>37</v>
      </c>
      <c r="E45" s="7" t="s">
        <v>8</v>
      </c>
      <c r="F45" s="4" t="s">
        <v>267</v>
      </c>
      <c r="G45" s="5" t="s">
        <v>280</v>
      </c>
      <c r="H45" s="4" t="s">
        <v>344</v>
      </c>
      <c r="I45" s="4" t="s">
        <v>346</v>
      </c>
      <c r="J45" s="4"/>
      <c r="K45" s="6">
        <v>415</v>
      </c>
      <c r="L45" s="40"/>
      <c r="M45" s="6"/>
      <c r="N45" s="18">
        <f>SUM(Tabelle13[[#This Row],[Tage]]*Tabelle13[[#This Row],[Tagespreis]])</f>
        <v>0</v>
      </c>
      <c r="O45" s="3" t="s">
        <v>725</v>
      </c>
      <c r="P45" s="21"/>
      <c r="Q45" s="3"/>
      <c r="Y45" s="3" t="s">
        <v>64</v>
      </c>
    </row>
    <row r="46" spans="1:25" x14ac:dyDescent="0.25">
      <c r="A46" s="11">
        <v>26</v>
      </c>
      <c r="B46" s="7">
        <v>0</v>
      </c>
      <c r="C46" s="7" t="s">
        <v>34</v>
      </c>
      <c r="D46" s="25"/>
      <c r="E46" s="7" t="s">
        <v>9</v>
      </c>
      <c r="F46" s="4" t="s">
        <v>267</v>
      </c>
      <c r="G46" s="5" t="s">
        <v>280</v>
      </c>
      <c r="H46" s="4" t="s">
        <v>344</v>
      </c>
      <c r="I46" s="4" t="s">
        <v>347</v>
      </c>
      <c r="J46" s="4"/>
      <c r="K46" s="6">
        <v>415</v>
      </c>
      <c r="L46" s="40"/>
      <c r="M46" s="6"/>
      <c r="N46" s="18">
        <f>SUM(Tabelle13[[#This Row],[Tage]]*Tabelle13[[#This Row],[Tagespreis]])</f>
        <v>0</v>
      </c>
      <c r="O46" s="3" t="s">
        <v>725</v>
      </c>
      <c r="P46" s="21"/>
      <c r="Q46" s="3"/>
      <c r="Y46" s="3" t="s">
        <v>65</v>
      </c>
    </row>
    <row r="47" spans="1:25" x14ac:dyDescent="0.25">
      <c r="A47" s="11">
        <v>27</v>
      </c>
      <c r="B47" s="7">
        <v>0</v>
      </c>
      <c r="C47" s="7" t="s">
        <v>36</v>
      </c>
      <c r="D47" s="25" t="s">
        <v>39</v>
      </c>
      <c r="E47" s="7" t="s">
        <v>8</v>
      </c>
      <c r="F47" s="4" t="s">
        <v>267</v>
      </c>
      <c r="G47" s="5" t="s">
        <v>267</v>
      </c>
      <c r="H47" s="4" t="s">
        <v>348</v>
      </c>
      <c r="I47" s="4" t="s">
        <v>349</v>
      </c>
      <c r="J47" s="4"/>
      <c r="K47" s="6">
        <v>530</v>
      </c>
      <c r="L47" s="40"/>
      <c r="M47" s="6"/>
      <c r="N47" s="18">
        <f>SUM(Tabelle13[[#This Row],[Tage]]*Tabelle13[[#This Row],[Tagespreis]])</f>
        <v>0</v>
      </c>
      <c r="O47" s="3" t="s">
        <v>725</v>
      </c>
      <c r="P47" s="21"/>
      <c r="Q47" s="3"/>
      <c r="Y47" s="3" t="s">
        <v>66</v>
      </c>
    </row>
    <row r="48" spans="1:25" x14ac:dyDescent="0.25">
      <c r="A48" s="11">
        <v>27</v>
      </c>
      <c r="B48" s="7">
        <v>0</v>
      </c>
      <c r="C48" s="7" t="s">
        <v>36</v>
      </c>
      <c r="D48" s="25"/>
      <c r="E48" s="7" t="s">
        <v>9</v>
      </c>
      <c r="F48" s="4" t="s">
        <v>280</v>
      </c>
      <c r="G48" s="5" t="s">
        <v>267</v>
      </c>
      <c r="H48" s="4"/>
      <c r="I48" s="4"/>
      <c r="J48" s="4"/>
      <c r="K48" s="3"/>
      <c r="L48" s="40"/>
      <c r="M48" s="3"/>
      <c r="N48" s="18">
        <f>SUM(Tabelle13[[#This Row],[Tage]]*Tabelle13[[#This Row],[Tagespreis]])</f>
        <v>0</v>
      </c>
      <c r="O48" s="3"/>
      <c r="P48" s="21"/>
      <c r="Q48" s="3"/>
      <c r="Y48" s="3" t="s">
        <v>67</v>
      </c>
    </row>
    <row r="49" spans="1:25" x14ac:dyDescent="0.25">
      <c r="A49" s="11">
        <v>28</v>
      </c>
      <c r="B49" s="7">
        <v>0</v>
      </c>
      <c r="C49" s="7" t="s">
        <v>38</v>
      </c>
      <c r="D49" s="25" t="s">
        <v>41</v>
      </c>
      <c r="E49" s="7" t="s">
        <v>8</v>
      </c>
      <c r="F49" s="4" t="s">
        <v>267</v>
      </c>
      <c r="G49" s="5" t="s">
        <v>280</v>
      </c>
      <c r="H49" s="4" t="s">
        <v>350</v>
      </c>
      <c r="I49" s="4"/>
      <c r="J49" s="4"/>
      <c r="K49" s="6">
        <v>415</v>
      </c>
      <c r="L49" s="40"/>
      <c r="M49" s="6"/>
      <c r="N49" s="18">
        <f>SUM(Tabelle13[[#This Row],[Tage]]*Tabelle13[[#This Row],[Tagespreis]])</f>
        <v>0</v>
      </c>
      <c r="O49" s="3" t="s">
        <v>725</v>
      </c>
      <c r="P49" s="21"/>
      <c r="Q49" s="3"/>
      <c r="Y49" s="3" t="s">
        <v>68</v>
      </c>
    </row>
    <row r="50" spans="1:25" x14ac:dyDescent="0.25">
      <c r="A50" s="11">
        <v>28</v>
      </c>
      <c r="B50" s="7">
        <v>0</v>
      </c>
      <c r="C50" s="7" t="s">
        <v>38</v>
      </c>
      <c r="D50" s="25"/>
      <c r="E50" s="7" t="s">
        <v>9</v>
      </c>
      <c r="F50" s="4" t="s">
        <v>267</v>
      </c>
      <c r="G50" s="5" t="s">
        <v>280</v>
      </c>
      <c r="H50" s="4" t="s">
        <v>351</v>
      </c>
      <c r="I50" s="4" t="s">
        <v>306</v>
      </c>
      <c r="J50" s="4"/>
      <c r="K50" s="6"/>
      <c r="L50" s="40">
        <v>23</v>
      </c>
      <c r="M50" s="6">
        <v>15</v>
      </c>
      <c r="N50" s="18">
        <f>SUM(Tabelle13[[#This Row],[Tage]]*Tabelle13[[#This Row],[Tagespreis]])</f>
        <v>345</v>
      </c>
      <c r="O50" s="3" t="s">
        <v>725</v>
      </c>
      <c r="P50" s="21"/>
      <c r="Q50" s="3"/>
      <c r="Y50" s="3" t="s">
        <v>69</v>
      </c>
    </row>
    <row r="51" spans="1:25" x14ac:dyDescent="0.25">
      <c r="A51" s="11">
        <v>29</v>
      </c>
      <c r="B51" s="7">
        <v>0</v>
      </c>
      <c r="C51" s="7" t="s">
        <v>40</v>
      </c>
      <c r="D51" s="25" t="s">
        <v>43</v>
      </c>
      <c r="E51" s="7" t="s">
        <v>8</v>
      </c>
      <c r="F51" s="4" t="s">
        <v>267</v>
      </c>
      <c r="G51" s="5" t="s">
        <v>267</v>
      </c>
      <c r="H51" s="4" t="s">
        <v>352</v>
      </c>
      <c r="I51" s="4" t="s">
        <v>353</v>
      </c>
      <c r="J51" s="4"/>
      <c r="K51" s="6">
        <v>530</v>
      </c>
      <c r="L51" s="40"/>
      <c r="M51" s="6"/>
      <c r="N51" s="18">
        <f>SUM(Tabelle13[[#This Row],[Tage]]*Tabelle13[[#This Row],[Tagespreis]])</f>
        <v>0</v>
      </c>
      <c r="O51" s="3" t="s">
        <v>725</v>
      </c>
      <c r="P51" s="21"/>
      <c r="Q51" s="3"/>
      <c r="Y51" s="3" t="s">
        <v>70</v>
      </c>
    </row>
    <row r="52" spans="1:25" x14ac:dyDescent="0.25">
      <c r="A52" s="11">
        <v>30</v>
      </c>
      <c r="B52" s="7">
        <v>0</v>
      </c>
      <c r="C52" s="7" t="s">
        <v>42</v>
      </c>
      <c r="D52" s="25" t="s">
        <v>45</v>
      </c>
      <c r="E52" s="7" t="s">
        <v>8</v>
      </c>
      <c r="F52" s="4" t="s">
        <v>267</v>
      </c>
      <c r="G52" s="5" t="s">
        <v>267</v>
      </c>
      <c r="H52" s="4" t="s">
        <v>354</v>
      </c>
      <c r="I52" s="4" t="s">
        <v>355</v>
      </c>
      <c r="J52" s="4"/>
      <c r="K52" s="6">
        <v>530</v>
      </c>
      <c r="L52" s="40"/>
      <c r="M52" s="6"/>
      <c r="N52" s="18">
        <f>SUM(Tabelle13[[#This Row],[Tage]]*Tabelle13[[#This Row],[Tagespreis]])</f>
        <v>0</v>
      </c>
      <c r="O52" s="3" t="s">
        <v>725</v>
      </c>
      <c r="P52" s="21"/>
      <c r="Q52" s="3"/>
      <c r="Y52" s="3" t="s">
        <v>71</v>
      </c>
    </row>
    <row r="53" spans="1:25" x14ac:dyDescent="0.25">
      <c r="A53" s="11">
        <v>31</v>
      </c>
      <c r="B53" s="7">
        <v>0</v>
      </c>
      <c r="C53" s="7" t="s">
        <v>44</v>
      </c>
      <c r="D53" s="25" t="s">
        <v>47</v>
      </c>
      <c r="E53" s="7" t="s">
        <v>8</v>
      </c>
      <c r="F53" s="4" t="s">
        <v>267</v>
      </c>
      <c r="G53" s="5" t="s">
        <v>280</v>
      </c>
      <c r="H53" s="4" t="s">
        <v>356</v>
      </c>
      <c r="I53" s="4" t="s">
        <v>357</v>
      </c>
      <c r="J53" s="4"/>
      <c r="K53" s="6">
        <v>415</v>
      </c>
      <c r="L53" s="40"/>
      <c r="M53" s="6"/>
      <c r="N53" s="18">
        <f>SUM(Tabelle13[[#This Row],[Tage]]*Tabelle13[[#This Row],[Tagespreis]])</f>
        <v>0</v>
      </c>
      <c r="O53" s="3" t="s">
        <v>725</v>
      </c>
      <c r="P53" s="21"/>
      <c r="Q53" s="3"/>
      <c r="Y53" s="3" t="s">
        <v>72</v>
      </c>
    </row>
    <row r="54" spans="1:25" x14ac:dyDescent="0.25">
      <c r="A54" s="11">
        <v>31</v>
      </c>
      <c r="B54" s="7">
        <v>0</v>
      </c>
      <c r="C54" s="7" t="s">
        <v>44</v>
      </c>
      <c r="D54" s="25"/>
      <c r="E54" s="7" t="s">
        <v>9</v>
      </c>
      <c r="F54" s="4" t="s">
        <v>280</v>
      </c>
      <c r="G54" s="5" t="s">
        <v>280</v>
      </c>
      <c r="H54" s="4"/>
      <c r="I54" s="4"/>
      <c r="J54" s="4"/>
      <c r="K54" s="3"/>
      <c r="L54" s="40"/>
      <c r="M54" s="3"/>
      <c r="N54" s="18">
        <f>SUM(Tabelle13[[#This Row],[Tage]]*Tabelle13[[#This Row],[Tagespreis]])</f>
        <v>0</v>
      </c>
      <c r="O54" s="3"/>
      <c r="P54" s="21"/>
      <c r="Q54" s="3"/>
      <c r="Y54" s="3" t="s">
        <v>73</v>
      </c>
    </row>
    <row r="55" spans="1:25" x14ac:dyDescent="0.25">
      <c r="A55" s="11">
        <v>32</v>
      </c>
      <c r="B55" s="7">
        <v>0</v>
      </c>
      <c r="C55" s="7" t="s">
        <v>46</v>
      </c>
      <c r="D55" s="25" t="s">
        <v>49</v>
      </c>
      <c r="E55" s="7" t="s">
        <v>8</v>
      </c>
      <c r="F55" s="4" t="s">
        <v>267</v>
      </c>
      <c r="G55" s="5" t="s">
        <v>267</v>
      </c>
      <c r="H55" s="4" t="s">
        <v>358</v>
      </c>
      <c r="I55" s="4" t="s">
        <v>359</v>
      </c>
      <c r="J55" s="4"/>
      <c r="K55" s="6">
        <v>530</v>
      </c>
      <c r="L55" s="40"/>
      <c r="M55" s="6"/>
      <c r="N55" s="18">
        <f>SUM(Tabelle13[[#This Row],[Tage]]*Tabelle13[[#This Row],[Tagespreis]])</f>
        <v>0</v>
      </c>
      <c r="O55" s="3"/>
      <c r="P55" s="21"/>
      <c r="Q55" s="3"/>
      <c r="Y55" s="3" t="s">
        <v>74</v>
      </c>
    </row>
    <row r="56" spans="1:25" x14ac:dyDescent="0.25">
      <c r="A56" s="11">
        <v>33</v>
      </c>
      <c r="B56" s="7">
        <v>0</v>
      </c>
      <c r="C56" s="7" t="s">
        <v>48</v>
      </c>
      <c r="D56" s="25" t="s">
        <v>51</v>
      </c>
      <c r="E56" s="7" t="s">
        <v>8</v>
      </c>
      <c r="F56" s="4" t="s">
        <v>267</v>
      </c>
      <c r="G56" s="5" t="s">
        <v>280</v>
      </c>
      <c r="H56" s="4" t="s">
        <v>360</v>
      </c>
      <c r="I56" s="4" t="s">
        <v>361</v>
      </c>
      <c r="J56" s="4"/>
      <c r="K56" s="6">
        <v>415</v>
      </c>
      <c r="L56" s="40"/>
      <c r="M56" s="6"/>
      <c r="N56" s="18">
        <f>SUM(Tabelle13[[#This Row],[Tage]]*Tabelle13[[#This Row],[Tagespreis]])</f>
        <v>0</v>
      </c>
      <c r="O56" s="3"/>
      <c r="P56" s="21"/>
      <c r="Q56" s="3"/>
      <c r="Y56" s="3" t="s">
        <v>75</v>
      </c>
    </row>
    <row r="57" spans="1:25" x14ac:dyDescent="0.25">
      <c r="A57" s="11">
        <v>33</v>
      </c>
      <c r="B57" s="7">
        <v>0</v>
      </c>
      <c r="C57" s="7" t="s">
        <v>48</v>
      </c>
      <c r="D57" s="25"/>
      <c r="E57" s="7" t="s">
        <v>9</v>
      </c>
      <c r="F57" s="4" t="s">
        <v>267</v>
      </c>
      <c r="G57" s="5" t="s">
        <v>280</v>
      </c>
      <c r="H57" s="4" t="s">
        <v>362</v>
      </c>
      <c r="I57" s="4" t="s">
        <v>363</v>
      </c>
      <c r="J57" s="4"/>
      <c r="K57" s="6">
        <v>415</v>
      </c>
      <c r="L57" s="40"/>
      <c r="M57" s="6"/>
      <c r="N57" s="18">
        <f>SUM(Tabelle13[[#This Row],[Tage]]*Tabelle13[[#This Row],[Tagespreis]])</f>
        <v>0</v>
      </c>
      <c r="O57" s="3"/>
      <c r="P57" s="21"/>
      <c r="Q57" s="3"/>
      <c r="Y57" s="3" t="s">
        <v>76</v>
      </c>
    </row>
    <row r="58" spans="1:25" x14ac:dyDescent="0.25">
      <c r="A58" s="11">
        <v>34</v>
      </c>
      <c r="B58" s="7">
        <v>0</v>
      </c>
      <c r="C58" s="7" t="s">
        <v>50</v>
      </c>
      <c r="D58" s="25" t="s">
        <v>53</v>
      </c>
      <c r="E58" s="7" t="s">
        <v>8</v>
      </c>
      <c r="F58" s="4" t="s">
        <v>267</v>
      </c>
      <c r="G58" s="5" t="s">
        <v>267</v>
      </c>
      <c r="H58" s="4" t="s">
        <v>364</v>
      </c>
      <c r="I58" s="4" t="s">
        <v>365</v>
      </c>
      <c r="J58" s="4"/>
      <c r="K58" s="6">
        <v>530</v>
      </c>
      <c r="L58" s="40"/>
      <c r="M58" s="6"/>
      <c r="N58" s="18">
        <f>SUM(Tabelle13[[#This Row],[Tage]]*Tabelle13[[#This Row],[Tagespreis]])</f>
        <v>0</v>
      </c>
      <c r="O58" s="3"/>
      <c r="P58" s="21"/>
      <c r="Q58" s="3"/>
      <c r="Y58" s="3" t="s">
        <v>77</v>
      </c>
    </row>
    <row r="59" spans="1:25" x14ac:dyDescent="0.25">
      <c r="A59" s="11">
        <v>35</v>
      </c>
      <c r="B59" s="7">
        <v>0</v>
      </c>
      <c r="C59" s="7" t="s">
        <v>52</v>
      </c>
      <c r="D59" s="25" t="s">
        <v>55</v>
      </c>
      <c r="E59" s="7" t="s">
        <v>8</v>
      </c>
      <c r="F59" s="4" t="s">
        <v>267</v>
      </c>
      <c r="G59" s="5" t="s">
        <v>267</v>
      </c>
      <c r="H59" s="4" t="s">
        <v>366</v>
      </c>
      <c r="I59" s="4" t="s">
        <v>367</v>
      </c>
      <c r="J59" s="4"/>
      <c r="K59" s="6">
        <v>530</v>
      </c>
      <c r="L59" s="40"/>
      <c r="M59" s="6"/>
      <c r="N59" s="18">
        <f>SUM(Tabelle13[[#This Row],[Tage]]*Tabelle13[[#This Row],[Tagespreis]])</f>
        <v>0</v>
      </c>
      <c r="O59" s="3"/>
      <c r="P59" s="21"/>
      <c r="Q59" s="3"/>
      <c r="Y59" s="3" t="s">
        <v>78</v>
      </c>
    </row>
    <row r="60" spans="1:25" x14ac:dyDescent="0.25">
      <c r="A60" s="11">
        <v>36</v>
      </c>
      <c r="B60" s="7">
        <v>0</v>
      </c>
      <c r="C60" s="7" t="s">
        <v>54</v>
      </c>
      <c r="D60" s="25" t="s">
        <v>57</v>
      </c>
      <c r="E60" s="7" t="s">
        <v>8</v>
      </c>
      <c r="F60" s="4" t="s">
        <v>267</v>
      </c>
      <c r="G60" s="5" t="s">
        <v>267</v>
      </c>
      <c r="H60" s="4" t="s">
        <v>368</v>
      </c>
      <c r="I60" s="4" t="s">
        <v>339</v>
      </c>
      <c r="J60" s="4"/>
      <c r="K60" s="6">
        <v>530</v>
      </c>
      <c r="L60" s="40"/>
      <c r="M60" s="6"/>
      <c r="N60" s="18">
        <f>SUM(Tabelle13[[#This Row],[Tage]]*Tabelle13[[#This Row],[Tagespreis]])</f>
        <v>0</v>
      </c>
      <c r="O60" s="3"/>
      <c r="P60" s="21"/>
      <c r="Q60" s="3"/>
      <c r="Y60" s="3" t="s">
        <v>79</v>
      </c>
    </row>
    <row r="61" spans="1:25" x14ac:dyDescent="0.25">
      <c r="A61" s="11">
        <v>37</v>
      </c>
      <c r="B61" s="7">
        <v>1</v>
      </c>
      <c r="C61" s="7" t="s">
        <v>56</v>
      </c>
      <c r="D61" s="25"/>
      <c r="E61" s="7" t="s">
        <v>8</v>
      </c>
      <c r="F61" s="4" t="s">
        <v>267</v>
      </c>
      <c r="G61" s="5" t="s">
        <v>280</v>
      </c>
      <c r="H61" s="3" t="s">
        <v>369</v>
      </c>
      <c r="I61" s="3" t="s">
        <v>370</v>
      </c>
      <c r="J61" s="3"/>
      <c r="K61" s="6">
        <v>415</v>
      </c>
      <c r="L61" s="40"/>
      <c r="M61" s="6"/>
      <c r="N61" s="18">
        <f>SUM(Tabelle13[[#This Row],[Tage]]*Tabelle13[[#This Row],[Tagespreis]])</f>
        <v>0</v>
      </c>
      <c r="O61" s="3"/>
      <c r="P61" s="21"/>
      <c r="Q61" s="3"/>
      <c r="Y61" s="3" t="s">
        <v>80</v>
      </c>
    </row>
    <row r="62" spans="1:25" x14ac:dyDescent="0.25">
      <c r="A62" s="11">
        <v>37</v>
      </c>
      <c r="B62" s="7">
        <v>1</v>
      </c>
      <c r="C62" s="7" t="s">
        <v>56</v>
      </c>
      <c r="D62" s="25"/>
      <c r="E62" s="7" t="s">
        <v>9</v>
      </c>
      <c r="F62" s="4" t="s">
        <v>267</v>
      </c>
      <c r="G62" s="5" t="s">
        <v>280</v>
      </c>
      <c r="H62" s="3" t="s">
        <v>371</v>
      </c>
      <c r="I62" s="3" t="s">
        <v>357</v>
      </c>
      <c r="J62" s="3"/>
      <c r="K62" s="6">
        <v>415</v>
      </c>
      <c r="L62" s="40"/>
      <c r="M62" s="6"/>
      <c r="N62" s="18">
        <f>SUM(Tabelle13[[#This Row],[Tage]]*Tabelle13[[#This Row],[Tagespreis]])</f>
        <v>0</v>
      </c>
      <c r="O62" s="3"/>
      <c r="P62" s="21"/>
      <c r="Q62" s="3"/>
      <c r="Y62" s="3" t="s">
        <v>81</v>
      </c>
    </row>
    <row r="63" spans="1:25" x14ac:dyDescent="0.25">
      <c r="A63" s="11">
        <v>38</v>
      </c>
      <c r="B63" s="7">
        <v>1</v>
      </c>
      <c r="C63" s="7" t="s">
        <v>58</v>
      </c>
      <c r="D63" s="25"/>
      <c r="E63" s="7" t="s">
        <v>8</v>
      </c>
      <c r="F63" s="4" t="s">
        <v>267</v>
      </c>
      <c r="G63" s="5" t="s">
        <v>267</v>
      </c>
      <c r="H63" s="3" t="s">
        <v>372</v>
      </c>
      <c r="I63" s="3" t="s">
        <v>373</v>
      </c>
      <c r="J63" s="3"/>
      <c r="K63" s="6">
        <v>530</v>
      </c>
      <c r="L63" s="40"/>
      <c r="M63" s="6"/>
      <c r="N63" s="18">
        <f>SUM(Tabelle13[[#This Row],[Tage]]*Tabelle13[[#This Row],[Tagespreis]])</f>
        <v>0</v>
      </c>
      <c r="O63" s="3"/>
      <c r="P63" s="21"/>
      <c r="Q63" s="3"/>
      <c r="Y63" s="3" t="s">
        <v>82</v>
      </c>
    </row>
    <row r="64" spans="1:25" x14ac:dyDescent="0.25">
      <c r="A64" s="11">
        <v>39</v>
      </c>
      <c r="B64" s="7">
        <v>1</v>
      </c>
      <c r="C64" s="7" t="s">
        <v>59</v>
      </c>
      <c r="D64" s="25"/>
      <c r="E64" s="7" t="s">
        <v>8</v>
      </c>
      <c r="F64" s="4" t="s">
        <v>267</v>
      </c>
      <c r="G64" s="5" t="s">
        <v>280</v>
      </c>
      <c r="H64" s="4" t="s">
        <v>308</v>
      </c>
      <c r="I64" s="4" t="s">
        <v>306</v>
      </c>
      <c r="J64" s="3"/>
      <c r="K64" s="6">
        <v>415</v>
      </c>
      <c r="L64" s="40"/>
      <c r="M64" s="6"/>
      <c r="N64" s="18">
        <f>SUM(Tabelle13[[#This Row],[Tage]]*Tabelle13[[#This Row],[Tagespreis]])</f>
        <v>0</v>
      </c>
      <c r="O64" s="3"/>
      <c r="P64" s="21"/>
      <c r="Q64" s="3"/>
      <c r="Y64" s="3" t="s">
        <v>83</v>
      </c>
    </row>
    <row r="65" spans="1:25" x14ac:dyDescent="0.25">
      <c r="A65" s="11">
        <v>39</v>
      </c>
      <c r="B65" s="7">
        <v>1</v>
      </c>
      <c r="C65" s="7" t="s">
        <v>59</v>
      </c>
      <c r="D65" s="25"/>
      <c r="E65" s="7" t="s">
        <v>9</v>
      </c>
      <c r="F65" s="4" t="s">
        <v>267</v>
      </c>
      <c r="G65" s="5" t="s">
        <v>280</v>
      </c>
      <c r="H65" s="4" t="s">
        <v>308</v>
      </c>
      <c r="I65" s="4" t="s">
        <v>306</v>
      </c>
      <c r="J65" s="3"/>
      <c r="K65" s="6">
        <v>415</v>
      </c>
      <c r="L65" s="40"/>
      <c r="M65" s="6"/>
      <c r="N65" s="18">
        <f>SUM(Tabelle13[[#This Row],[Tage]]*Tabelle13[[#This Row],[Tagespreis]])</f>
        <v>0</v>
      </c>
      <c r="O65" s="3"/>
      <c r="P65" s="21"/>
      <c r="Q65" s="3"/>
      <c r="Y65" s="3" t="s">
        <v>84</v>
      </c>
    </row>
    <row r="66" spans="1:25" x14ac:dyDescent="0.25">
      <c r="A66" s="11">
        <v>40</v>
      </c>
      <c r="B66" s="7">
        <v>1</v>
      </c>
      <c r="C66" s="7" t="s">
        <v>60</v>
      </c>
      <c r="D66" s="25"/>
      <c r="E66" s="7" t="s">
        <v>8</v>
      </c>
      <c r="F66" s="4" t="s">
        <v>267</v>
      </c>
      <c r="G66" s="5" t="s">
        <v>280</v>
      </c>
      <c r="H66" s="3" t="s">
        <v>751</v>
      </c>
      <c r="I66" s="3" t="s">
        <v>374</v>
      </c>
      <c r="J66" s="3"/>
      <c r="K66" s="6"/>
      <c r="L66" s="40"/>
      <c r="M66" s="6"/>
      <c r="N66" s="18">
        <f>SUM(Tabelle13[[#This Row],[Tage]]*Tabelle13[[#This Row],[Tagespreis]])</f>
        <v>0</v>
      </c>
      <c r="O66" s="3"/>
      <c r="P66" s="21"/>
      <c r="Q66" s="3"/>
      <c r="Y66" s="3" t="s">
        <v>85</v>
      </c>
    </row>
    <row r="67" spans="1:25" x14ac:dyDescent="0.25">
      <c r="A67" s="11">
        <v>40</v>
      </c>
      <c r="B67" s="7">
        <v>1</v>
      </c>
      <c r="C67" s="7" t="s">
        <v>60</v>
      </c>
      <c r="D67" s="25"/>
      <c r="E67" s="7" t="s">
        <v>9</v>
      </c>
      <c r="F67" s="4" t="s">
        <v>267</v>
      </c>
      <c r="G67" s="5" t="s">
        <v>280</v>
      </c>
      <c r="H67" s="3" t="s">
        <v>375</v>
      </c>
      <c r="I67" s="3" t="s">
        <v>339</v>
      </c>
      <c r="J67" s="3"/>
      <c r="K67" s="6">
        <v>415</v>
      </c>
      <c r="L67" s="40"/>
      <c r="M67" s="6"/>
      <c r="N67" s="18">
        <f>SUM(Tabelle13[[#This Row],[Tage]]*Tabelle13[[#This Row],[Tagespreis]])</f>
        <v>0</v>
      </c>
      <c r="O67" s="3"/>
      <c r="P67" s="21"/>
      <c r="Q67" s="3"/>
      <c r="Y67" s="3" t="s">
        <v>86</v>
      </c>
    </row>
    <row r="68" spans="1:25" x14ac:dyDescent="0.25">
      <c r="A68" s="11">
        <v>40</v>
      </c>
      <c r="B68" s="7">
        <v>1</v>
      </c>
      <c r="C68" s="7" t="s">
        <v>60</v>
      </c>
      <c r="D68" s="25"/>
      <c r="E68" s="7" t="s">
        <v>266</v>
      </c>
      <c r="F68" s="4" t="s">
        <v>267</v>
      </c>
      <c r="G68" s="5" t="s">
        <v>280</v>
      </c>
      <c r="H68" s="3" t="s">
        <v>376</v>
      </c>
      <c r="I68" s="3" t="s">
        <v>341</v>
      </c>
      <c r="J68" s="3"/>
      <c r="K68" s="6">
        <v>415</v>
      </c>
      <c r="L68" s="40"/>
      <c r="M68" s="3"/>
      <c r="N68" s="18">
        <f>SUM(Tabelle13[[#This Row],[Tage]]*Tabelle13[[#This Row],[Tagespreis]])</f>
        <v>0</v>
      </c>
      <c r="O68" s="3"/>
      <c r="P68" s="21"/>
      <c r="Q68" s="3"/>
      <c r="Y68" s="3" t="s">
        <v>87</v>
      </c>
    </row>
    <row r="69" spans="1:25" x14ac:dyDescent="0.25">
      <c r="A69" s="11">
        <v>41</v>
      </c>
      <c r="B69" s="7">
        <v>1</v>
      </c>
      <c r="C69" s="7" t="s">
        <v>61</v>
      </c>
      <c r="D69" s="25"/>
      <c r="E69" s="7" t="s">
        <v>8</v>
      </c>
      <c r="F69" s="4" t="s">
        <v>267</v>
      </c>
      <c r="G69" s="5" t="s">
        <v>280</v>
      </c>
      <c r="H69" s="3" t="s">
        <v>377</v>
      </c>
      <c r="I69" s="3" t="s">
        <v>378</v>
      </c>
      <c r="J69" s="3"/>
      <c r="K69" s="6">
        <v>415</v>
      </c>
      <c r="L69" s="40"/>
      <c r="M69" s="6"/>
      <c r="N69" s="18">
        <f>SUM(Tabelle13[[#This Row],[Tage]]*Tabelle13[[#This Row],[Tagespreis]])</f>
        <v>0</v>
      </c>
      <c r="O69" s="3"/>
      <c r="P69" s="21"/>
      <c r="Q69" s="3"/>
      <c r="Y69" s="3" t="s">
        <v>88</v>
      </c>
    </row>
    <row r="70" spans="1:25" x14ac:dyDescent="0.25">
      <c r="A70" s="11">
        <v>41</v>
      </c>
      <c r="B70" s="7">
        <v>1</v>
      </c>
      <c r="C70" s="7" t="s">
        <v>61</v>
      </c>
      <c r="D70" s="25"/>
      <c r="E70" s="7" t="s">
        <v>9</v>
      </c>
      <c r="F70" s="4" t="s">
        <v>267</v>
      </c>
      <c r="G70" s="5" t="s">
        <v>280</v>
      </c>
      <c r="H70" s="3" t="s">
        <v>377</v>
      </c>
      <c r="I70" s="3" t="s">
        <v>345</v>
      </c>
      <c r="J70" s="3"/>
      <c r="K70" s="6">
        <v>415</v>
      </c>
      <c r="L70" s="40"/>
      <c r="M70" s="6"/>
      <c r="N70" s="18">
        <f>SUM(Tabelle13[[#This Row],[Tage]]*Tabelle13[[#This Row],[Tagespreis]])</f>
        <v>0</v>
      </c>
      <c r="O70" s="3"/>
      <c r="P70" s="21"/>
      <c r="Q70" s="3"/>
      <c r="Y70" s="3" t="s">
        <v>89</v>
      </c>
    </row>
    <row r="71" spans="1:25" x14ac:dyDescent="0.25">
      <c r="A71" s="11">
        <v>41</v>
      </c>
      <c r="B71" s="7">
        <v>1</v>
      </c>
      <c r="C71" s="7" t="s">
        <v>61</v>
      </c>
      <c r="D71" s="25"/>
      <c r="E71" s="7" t="s">
        <v>266</v>
      </c>
      <c r="F71" s="4" t="s">
        <v>280</v>
      </c>
      <c r="G71" s="5" t="s">
        <v>280</v>
      </c>
      <c r="H71" s="3"/>
      <c r="I71" s="3"/>
      <c r="J71" s="3"/>
      <c r="K71" s="3"/>
      <c r="L71" s="40"/>
      <c r="M71" s="3"/>
      <c r="N71" s="18">
        <f>SUM(Tabelle13[[#This Row],[Tage]]*Tabelle13[[#This Row],[Tagespreis]])</f>
        <v>0</v>
      </c>
      <c r="O71" s="3"/>
      <c r="P71" s="21"/>
      <c r="Q71" s="3"/>
      <c r="Y71" s="3" t="s">
        <v>90</v>
      </c>
    </row>
    <row r="72" spans="1:25" x14ac:dyDescent="0.25">
      <c r="A72" s="11">
        <v>42</v>
      </c>
      <c r="B72" s="7">
        <v>1</v>
      </c>
      <c r="C72" s="7" t="s">
        <v>62</v>
      </c>
      <c r="D72" s="25"/>
      <c r="E72" s="7" t="s">
        <v>8</v>
      </c>
      <c r="F72" s="4" t="s">
        <v>280</v>
      </c>
      <c r="G72" s="5" t="s">
        <v>267</v>
      </c>
      <c r="H72" s="3"/>
      <c r="I72" s="3"/>
      <c r="J72" s="3"/>
      <c r="K72" s="6"/>
      <c r="L72" s="40"/>
      <c r="M72" s="6"/>
      <c r="N72" s="18">
        <f>SUM(Tabelle13[[#This Row],[Tage]]*Tabelle13[[#This Row],[Tagespreis]])</f>
        <v>0</v>
      </c>
      <c r="O72" s="3"/>
      <c r="P72" s="21"/>
      <c r="Q72" s="3"/>
      <c r="Y72" s="3" t="s">
        <v>91</v>
      </c>
    </row>
    <row r="73" spans="1:25" x14ac:dyDescent="0.25">
      <c r="A73" s="11">
        <v>43</v>
      </c>
      <c r="B73" s="7">
        <v>1</v>
      </c>
      <c r="C73" s="7" t="s">
        <v>63</v>
      </c>
      <c r="D73" s="25"/>
      <c r="E73" s="7" t="s">
        <v>8</v>
      </c>
      <c r="F73" s="4" t="s">
        <v>267</v>
      </c>
      <c r="G73" s="5" t="s">
        <v>280</v>
      </c>
      <c r="H73" s="3" t="s">
        <v>379</v>
      </c>
      <c r="I73" s="3" t="s">
        <v>380</v>
      </c>
      <c r="J73" s="3"/>
      <c r="K73" s="6">
        <v>415</v>
      </c>
      <c r="L73" s="40"/>
      <c r="M73" s="6"/>
      <c r="N73" s="18">
        <f>SUM(Tabelle13[[#This Row],[Tage]]*Tabelle13[[#This Row],[Tagespreis]])</f>
        <v>0</v>
      </c>
      <c r="O73" s="3"/>
      <c r="P73" s="21"/>
      <c r="Q73" s="3"/>
      <c r="Y73" s="3" t="s">
        <v>92</v>
      </c>
    </row>
    <row r="74" spans="1:25" x14ac:dyDescent="0.25">
      <c r="A74" s="11">
        <v>43</v>
      </c>
      <c r="B74" s="7">
        <v>1</v>
      </c>
      <c r="C74" s="7" t="s">
        <v>63</v>
      </c>
      <c r="D74" s="25"/>
      <c r="E74" s="7" t="s">
        <v>9</v>
      </c>
      <c r="F74" s="4" t="s">
        <v>267</v>
      </c>
      <c r="G74" s="5" t="s">
        <v>280</v>
      </c>
      <c r="H74" s="3" t="s">
        <v>381</v>
      </c>
      <c r="I74" s="3" t="s">
        <v>382</v>
      </c>
      <c r="J74" s="3"/>
      <c r="K74" s="6">
        <v>415</v>
      </c>
      <c r="L74" s="40"/>
      <c r="M74" s="6"/>
      <c r="N74" s="18">
        <f>SUM(Tabelle13[[#This Row],[Tage]]*Tabelle13[[#This Row],[Tagespreis]])</f>
        <v>0</v>
      </c>
      <c r="O74" s="3"/>
      <c r="P74" s="21"/>
      <c r="Q74" s="3"/>
      <c r="Y74" s="3" t="s">
        <v>93</v>
      </c>
    </row>
    <row r="75" spans="1:25" x14ac:dyDescent="0.25">
      <c r="A75" s="11">
        <v>44</v>
      </c>
      <c r="B75" s="7">
        <v>1</v>
      </c>
      <c r="C75" s="7" t="s">
        <v>64</v>
      </c>
      <c r="D75" s="25"/>
      <c r="E75" s="7" t="s">
        <v>8</v>
      </c>
      <c r="F75" s="4" t="s">
        <v>280</v>
      </c>
      <c r="G75" s="5" t="s">
        <v>280</v>
      </c>
      <c r="H75" s="3"/>
      <c r="I75" s="3"/>
      <c r="J75" s="3"/>
      <c r="K75" s="3"/>
      <c r="L75" s="40"/>
      <c r="M75" s="3"/>
      <c r="N75" s="18">
        <f>SUM(Tabelle13[[#This Row],[Tage]]*Tabelle13[[#This Row],[Tagespreis]])</f>
        <v>0</v>
      </c>
      <c r="O75" s="3"/>
      <c r="P75" s="21"/>
      <c r="Q75" s="3"/>
      <c r="Y75" s="3" t="s">
        <v>94</v>
      </c>
    </row>
    <row r="76" spans="1:25" x14ac:dyDescent="0.25">
      <c r="A76" s="11">
        <v>44</v>
      </c>
      <c r="B76" s="7">
        <v>1</v>
      </c>
      <c r="C76" s="7" t="s">
        <v>64</v>
      </c>
      <c r="D76" s="25"/>
      <c r="E76" s="7" t="s">
        <v>9</v>
      </c>
      <c r="F76" s="4" t="s">
        <v>280</v>
      </c>
      <c r="G76" s="5" t="s">
        <v>280</v>
      </c>
      <c r="H76" s="3"/>
      <c r="I76" s="3"/>
      <c r="J76" s="3"/>
      <c r="K76" s="3"/>
      <c r="L76" s="40"/>
      <c r="M76" s="3"/>
      <c r="N76" s="18">
        <f>SUM(Tabelle13[[#This Row],[Tage]]*Tabelle13[[#This Row],[Tagespreis]])</f>
        <v>0</v>
      </c>
      <c r="O76" s="3"/>
      <c r="P76" s="21"/>
      <c r="Q76" s="3"/>
      <c r="Y76" s="3" t="s">
        <v>95</v>
      </c>
    </row>
    <row r="77" spans="1:25" x14ac:dyDescent="0.25">
      <c r="A77" s="11">
        <v>44</v>
      </c>
      <c r="B77" s="7">
        <v>1</v>
      </c>
      <c r="C77" s="7" t="s">
        <v>64</v>
      </c>
      <c r="D77" s="25"/>
      <c r="E77" s="7" t="s">
        <v>266</v>
      </c>
      <c r="F77" s="4" t="s">
        <v>280</v>
      </c>
      <c r="G77" s="5" t="s">
        <v>280</v>
      </c>
      <c r="H77" s="3"/>
      <c r="I77" s="3"/>
      <c r="J77" s="3"/>
      <c r="K77" s="3"/>
      <c r="L77" s="40"/>
      <c r="M77" s="3"/>
      <c r="N77" s="18">
        <f>SUM(Tabelle13[[#This Row],[Tage]]*Tabelle13[[#This Row],[Tagespreis]])</f>
        <v>0</v>
      </c>
      <c r="O77" s="3"/>
      <c r="P77" s="21"/>
      <c r="Q77" s="3"/>
      <c r="Y77" s="3" t="s">
        <v>96</v>
      </c>
    </row>
    <row r="78" spans="1:25" x14ac:dyDescent="0.25">
      <c r="A78" s="11">
        <v>44</v>
      </c>
      <c r="B78" s="7">
        <v>1</v>
      </c>
      <c r="C78" s="7" t="s">
        <v>64</v>
      </c>
      <c r="D78" s="25"/>
      <c r="E78" s="7" t="s">
        <v>281</v>
      </c>
      <c r="F78" s="4" t="s">
        <v>280</v>
      </c>
      <c r="G78" s="5" t="s">
        <v>280</v>
      </c>
      <c r="H78" s="3"/>
      <c r="I78" s="3"/>
      <c r="J78" s="3"/>
      <c r="K78" s="3"/>
      <c r="L78" s="40"/>
      <c r="M78" s="3"/>
      <c r="N78" s="18">
        <f>SUM(Tabelle13[[#This Row],[Tage]]*Tabelle13[[#This Row],[Tagespreis]])</f>
        <v>0</v>
      </c>
      <c r="O78" s="3"/>
      <c r="P78" s="21"/>
      <c r="Q78" s="3"/>
      <c r="Y78" s="3" t="s">
        <v>97</v>
      </c>
    </row>
    <row r="79" spans="1:25" x14ac:dyDescent="0.25">
      <c r="A79" s="11">
        <v>45</v>
      </c>
      <c r="B79" s="7">
        <v>1</v>
      </c>
      <c r="C79" s="7" t="s">
        <v>65</v>
      </c>
      <c r="D79" s="25"/>
      <c r="E79" s="7" t="s">
        <v>8</v>
      </c>
      <c r="F79" s="4" t="s">
        <v>267</v>
      </c>
      <c r="G79" s="5" t="s">
        <v>267</v>
      </c>
      <c r="H79" s="3" t="s">
        <v>383</v>
      </c>
      <c r="I79" s="3" t="s">
        <v>384</v>
      </c>
      <c r="J79" s="3"/>
      <c r="K79" s="6">
        <v>530</v>
      </c>
      <c r="L79" s="40"/>
      <c r="M79" s="6"/>
      <c r="N79" s="18">
        <f>SUM(Tabelle13[[#This Row],[Tage]]*Tabelle13[[#This Row],[Tagespreis]])</f>
        <v>0</v>
      </c>
      <c r="O79" s="3"/>
      <c r="P79" s="21"/>
      <c r="Q79" s="3"/>
      <c r="Y79" s="3" t="s">
        <v>98</v>
      </c>
    </row>
    <row r="80" spans="1:25" x14ac:dyDescent="0.25">
      <c r="A80" s="11">
        <v>46</v>
      </c>
      <c r="B80" s="7">
        <v>1</v>
      </c>
      <c r="C80" s="7" t="s">
        <v>66</v>
      </c>
      <c r="D80" s="25"/>
      <c r="E80" s="7" t="s">
        <v>8</v>
      </c>
      <c r="F80" s="4" t="s">
        <v>267</v>
      </c>
      <c r="G80" s="5" t="s">
        <v>280</v>
      </c>
      <c r="H80" s="3" t="s">
        <v>385</v>
      </c>
      <c r="I80" s="3" t="s">
        <v>386</v>
      </c>
      <c r="J80" s="3"/>
      <c r="K80" s="6">
        <v>415</v>
      </c>
      <c r="L80" s="40"/>
      <c r="M80" s="6"/>
      <c r="N80" s="18">
        <f>SUM(Tabelle13[[#This Row],[Tage]]*Tabelle13[[#This Row],[Tagespreis]])</f>
        <v>0</v>
      </c>
      <c r="O80" s="3"/>
      <c r="P80" s="21"/>
      <c r="Q80" s="3"/>
      <c r="Y80" s="3" t="s">
        <v>99</v>
      </c>
    </row>
    <row r="81" spans="1:25" x14ac:dyDescent="0.25">
      <c r="A81" s="11">
        <v>46</v>
      </c>
      <c r="B81" s="7">
        <v>1</v>
      </c>
      <c r="C81" s="7" t="s">
        <v>66</v>
      </c>
      <c r="D81" s="25"/>
      <c r="E81" s="7" t="s">
        <v>9</v>
      </c>
      <c r="F81" s="4" t="s">
        <v>267</v>
      </c>
      <c r="G81" s="5" t="s">
        <v>280</v>
      </c>
      <c r="H81" s="3" t="s">
        <v>387</v>
      </c>
      <c r="I81" s="3" t="s">
        <v>388</v>
      </c>
      <c r="J81" s="3"/>
      <c r="K81" s="6">
        <v>415</v>
      </c>
      <c r="L81" s="40"/>
      <c r="M81" s="6"/>
      <c r="N81" s="18">
        <f>SUM(Tabelle13[[#This Row],[Tage]]*Tabelle13[[#This Row],[Tagespreis]])</f>
        <v>0</v>
      </c>
      <c r="O81" s="3"/>
      <c r="P81" s="21"/>
      <c r="Q81" s="3"/>
      <c r="Y81" s="3" t="s">
        <v>100</v>
      </c>
    </row>
    <row r="82" spans="1:25" x14ac:dyDescent="0.25">
      <c r="A82" s="11">
        <v>47</v>
      </c>
      <c r="B82" s="7">
        <v>1</v>
      </c>
      <c r="C82" s="7" t="s">
        <v>67</v>
      </c>
      <c r="D82" s="25"/>
      <c r="E82" s="7" t="s">
        <v>8</v>
      </c>
      <c r="F82" s="4" t="s">
        <v>267</v>
      </c>
      <c r="G82" s="5" t="s">
        <v>280</v>
      </c>
      <c r="H82" s="3" t="s">
        <v>389</v>
      </c>
      <c r="I82" s="3" t="s">
        <v>390</v>
      </c>
      <c r="J82" s="3"/>
      <c r="K82" s="6">
        <v>415</v>
      </c>
      <c r="L82" s="40"/>
      <c r="M82" s="6"/>
      <c r="N82" s="18">
        <f>SUM(Tabelle13[[#This Row],[Tage]]*Tabelle13[[#This Row],[Tagespreis]])</f>
        <v>0</v>
      </c>
      <c r="O82" s="3"/>
      <c r="P82" s="21"/>
      <c r="Q82" s="3"/>
      <c r="Y82" s="3" t="s">
        <v>102</v>
      </c>
    </row>
    <row r="83" spans="1:25" x14ac:dyDescent="0.25">
      <c r="A83" s="11">
        <v>47</v>
      </c>
      <c r="B83" s="7">
        <v>1</v>
      </c>
      <c r="C83" s="7" t="s">
        <v>67</v>
      </c>
      <c r="D83" s="25"/>
      <c r="E83" s="7" t="s">
        <v>9</v>
      </c>
      <c r="F83" s="4" t="s">
        <v>267</v>
      </c>
      <c r="G83" s="5" t="s">
        <v>280</v>
      </c>
      <c r="H83" s="3" t="s">
        <v>391</v>
      </c>
      <c r="I83" s="3" t="s">
        <v>392</v>
      </c>
      <c r="J83" s="3"/>
      <c r="K83" s="6">
        <v>415</v>
      </c>
      <c r="L83" s="40"/>
      <c r="M83" s="6"/>
      <c r="N83" s="18">
        <f>SUM(Tabelle13[[#This Row],[Tage]]*Tabelle13[[#This Row],[Tagespreis]])</f>
        <v>0</v>
      </c>
      <c r="O83" s="3"/>
      <c r="P83" s="21"/>
      <c r="Q83" s="3"/>
      <c r="Y83" s="3" t="s">
        <v>104</v>
      </c>
    </row>
    <row r="84" spans="1:25" x14ac:dyDescent="0.25">
      <c r="A84" s="11">
        <v>48</v>
      </c>
      <c r="B84" s="7">
        <v>1</v>
      </c>
      <c r="C84" s="7" t="s">
        <v>68</v>
      </c>
      <c r="D84" s="25"/>
      <c r="E84" s="7" t="s">
        <v>8</v>
      </c>
      <c r="F84" s="4" t="s">
        <v>267</v>
      </c>
      <c r="G84" s="5" t="s">
        <v>280</v>
      </c>
      <c r="H84" s="3" t="s">
        <v>393</v>
      </c>
      <c r="I84" s="3" t="s">
        <v>394</v>
      </c>
      <c r="J84" s="3"/>
      <c r="K84" s="6">
        <v>415</v>
      </c>
      <c r="L84" s="40"/>
      <c r="M84" s="6"/>
      <c r="N84" s="18">
        <f>SUM(Tabelle13[[#This Row],[Tage]]*Tabelle13[[#This Row],[Tagespreis]])</f>
        <v>0</v>
      </c>
      <c r="O84" s="3"/>
      <c r="P84" s="21"/>
      <c r="Q84" s="3"/>
      <c r="Y84" s="3" t="s">
        <v>106</v>
      </c>
    </row>
    <row r="85" spans="1:25" x14ac:dyDescent="0.25">
      <c r="A85" s="11">
        <v>48</v>
      </c>
      <c r="B85" s="7">
        <v>1</v>
      </c>
      <c r="C85" s="7" t="s">
        <v>68</v>
      </c>
      <c r="D85" s="25"/>
      <c r="E85" s="7" t="s">
        <v>9</v>
      </c>
      <c r="F85" s="4" t="s">
        <v>267</v>
      </c>
      <c r="G85" s="5" t="s">
        <v>280</v>
      </c>
      <c r="H85" s="3" t="s">
        <v>395</v>
      </c>
      <c r="I85" s="3" t="s">
        <v>329</v>
      </c>
      <c r="J85" s="3"/>
      <c r="K85" s="6">
        <v>415</v>
      </c>
      <c r="L85" s="40"/>
      <c r="M85" s="6"/>
      <c r="N85" s="18">
        <f>SUM(Tabelle13[[#This Row],[Tage]]*Tabelle13[[#This Row],[Tagespreis]])</f>
        <v>0</v>
      </c>
      <c r="O85" s="3"/>
      <c r="P85" s="21"/>
      <c r="Q85" s="3"/>
      <c r="Y85" s="3" t="s">
        <v>108</v>
      </c>
    </row>
    <row r="86" spans="1:25" x14ac:dyDescent="0.25">
      <c r="A86" s="11">
        <v>48</v>
      </c>
      <c r="B86" s="7">
        <v>1</v>
      </c>
      <c r="C86" s="7" t="s">
        <v>68</v>
      </c>
      <c r="D86" s="25"/>
      <c r="E86" s="7" t="s">
        <v>266</v>
      </c>
      <c r="F86" s="4" t="s">
        <v>267</v>
      </c>
      <c r="G86" s="5" t="s">
        <v>280</v>
      </c>
      <c r="H86" s="3" t="s">
        <v>351</v>
      </c>
      <c r="I86" s="3"/>
      <c r="J86" s="3"/>
      <c r="K86" s="6">
        <v>415</v>
      </c>
      <c r="L86" s="40"/>
      <c r="M86" s="6"/>
      <c r="N86" s="18">
        <f>SUM(Tabelle13[[#This Row],[Tage]]*Tabelle13[[#This Row],[Tagespreis]])</f>
        <v>0</v>
      </c>
      <c r="O86" s="3"/>
      <c r="P86" s="21"/>
      <c r="Q86" s="3"/>
      <c r="Y86" s="3" t="s">
        <v>109</v>
      </c>
    </row>
    <row r="87" spans="1:25" x14ac:dyDescent="0.25">
      <c r="A87" s="11">
        <v>49</v>
      </c>
      <c r="B87" s="7">
        <v>1</v>
      </c>
      <c r="C87" s="7" t="s">
        <v>69</v>
      </c>
      <c r="D87" s="25"/>
      <c r="E87" s="7" t="s">
        <v>8</v>
      </c>
      <c r="F87" s="4" t="s">
        <v>267</v>
      </c>
      <c r="G87" s="5" t="s">
        <v>280</v>
      </c>
      <c r="H87" s="3" t="s">
        <v>396</v>
      </c>
      <c r="I87" s="3" t="s">
        <v>357</v>
      </c>
      <c r="J87" s="3"/>
      <c r="K87" s="6">
        <v>415</v>
      </c>
      <c r="L87" s="40"/>
      <c r="M87" s="6"/>
      <c r="N87" s="18">
        <f>SUM(Tabelle13[[#This Row],[Tage]]*Tabelle13[[#This Row],[Tagespreis]])</f>
        <v>0</v>
      </c>
      <c r="O87" s="3"/>
      <c r="P87" s="21"/>
      <c r="Q87" s="3"/>
      <c r="Y87" s="3" t="s">
        <v>110</v>
      </c>
    </row>
    <row r="88" spans="1:25" x14ac:dyDescent="0.25">
      <c r="A88" s="11">
        <v>49</v>
      </c>
      <c r="B88" s="7">
        <v>1</v>
      </c>
      <c r="C88" s="7" t="s">
        <v>69</v>
      </c>
      <c r="D88" s="25"/>
      <c r="E88" s="7" t="s">
        <v>9</v>
      </c>
      <c r="F88" s="4" t="s">
        <v>267</v>
      </c>
      <c r="G88" s="5" t="s">
        <v>280</v>
      </c>
      <c r="H88" s="3" t="s">
        <v>397</v>
      </c>
      <c r="I88" s="3" t="s">
        <v>355</v>
      </c>
      <c r="J88" s="3"/>
      <c r="K88" s="6">
        <v>415</v>
      </c>
      <c r="L88" s="40"/>
      <c r="M88" s="6"/>
      <c r="N88" s="18">
        <f>SUM(Tabelle13[[#This Row],[Tage]]*Tabelle13[[#This Row],[Tagespreis]])</f>
        <v>0</v>
      </c>
      <c r="O88" s="3"/>
      <c r="P88" s="21"/>
      <c r="Q88" s="3"/>
      <c r="Y88" s="3" t="s">
        <v>111</v>
      </c>
    </row>
    <row r="89" spans="1:25" x14ac:dyDescent="0.25">
      <c r="A89" s="11">
        <v>49</v>
      </c>
      <c r="B89" s="7">
        <v>1</v>
      </c>
      <c r="C89" s="7" t="s">
        <v>69</v>
      </c>
      <c r="D89" s="25"/>
      <c r="E89" s="7" t="s">
        <v>266</v>
      </c>
      <c r="F89" s="4" t="s">
        <v>267</v>
      </c>
      <c r="G89" s="5" t="s">
        <v>280</v>
      </c>
      <c r="H89" s="3" t="s">
        <v>398</v>
      </c>
      <c r="I89" s="3" t="s">
        <v>399</v>
      </c>
      <c r="J89" s="3"/>
      <c r="K89" s="6">
        <v>415</v>
      </c>
      <c r="L89" s="40"/>
      <c r="M89" s="6"/>
      <c r="N89" s="18">
        <f>SUM(Tabelle13[[#This Row],[Tage]]*Tabelle13[[#This Row],[Tagespreis]])</f>
        <v>0</v>
      </c>
      <c r="O89" s="3"/>
      <c r="P89" s="21"/>
      <c r="Q89" s="3"/>
      <c r="Y89" s="3" t="s">
        <v>112</v>
      </c>
    </row>
    <row r="90" spans="1:25" x14ac:dyDescent="0.25">
      <c r="A90" s="11">
        <v>50</v>
      </c>
      <c r="B90" s="7">
        <v>1</v>
      </c>
      <c r="C90" s="7" t="s">
        <v>70</v>
      </c>
      <c r="D90" s="25"/>
      <c r="E90" s="7" t="s">
        <v>8</v>
      </c>
      <c r="F90" s="4" t="s">
        <v>267</v>
      </c>
      <c r="G90" s="5" t="s">
        <v>280</v>
      </c>
      <c r="H90" s="3" t="s">
        <v>400</v>
      </c>
      <c r="I90" s="3" t="s">
        <v>401</v>
      </c>
      <c r="J90" s="3"/>
      <c r="K90" s="6">
        <v>415</v>
      </c>
      <c r="L90" s="40"/>
      <c r="M90" s="6"/>
      <c r="N90" s="18">
        <f>SUM(Tabelle13[[#This Row],[Tage]]*Tabelle13[[#This Row],[Tagespreis]])</f>
        <v>0</v>
      </c>
      <c r="O90" s="3"/>
      <c r="P90" s="21"/>
      <c r="Q90" s="3"/>
      <c r="Y90" s="3" t="s">
        <v>113</v>
      </c>
    </row>
    <row r="91" spans="1:25" x14ac:dyDescent="0.25">
      <c r="A91" s="11">
        <v>50</v>
      </c>
      <c r="B91" s="7">
        <v>1</v>
      </c>
      <c r="C91" s="7" t="s">
        <v>70</v>
      </c>
      <c r="D91" s="25"/>
      <c r="E91" s="7" t="s">
        <v>9</v>
      </c>
      <c r="F91" s="4" t="s">
        <v>267</v>
      </c>
      <c r="G91" s="5" t="s">
        <v>280</v>
      </c>
      <c r="H91" s="3" t="s">
        <v>402</v>
      </c>
      <c r="I91" s="3" t="s">
        <v>403</v>
      </c>
      <c r="J91" s="3"/>
      <c r="K91" s="6">
        <v>415</v>
      </c>
      <c r="L91" s="40"/>
      <c r="M91" s="6"/>
      <c r="N91" s="18">
        <f>SUM(Tabelle13[[#This Row],[Tage]]*Tabelle13[[#This Row],[Tagespreis]])</f>
        <v>0</v>
      </c>
      <c r="O91" s="3"/>
      <c r="P91" s="21"/>
      <c r="Q91" s="3"/>
      <c r="Y91" s="3" t="s">
        <v>114</v>
      </c>
    </row>
    <row r="92" spans="1:25" x14ac:dyDescent="0.25">
      <c r="A92" s="11">
        <v>51</v>
      </c>
      <c r="B92" s="7">
        <v>1</v>
      </c>
      <c r="C92" s="7" t="s">
        <v>71</v>
      </c>
      <c r="D92" s="25"/>
      <c r="E92" s="7" t="s">
        <v>8</v>
      </c>
      <c r="F92" s="4" t="s">
        <v>267</v>
      </c>
      <c r="G92" s="5" t="s">
        <v>280</v>
      </c>
      <c r="H92" s="4" t="s">
        <v>404</v>
      </c>
      <c r="I92" s="4" t="s">
        <v>408</v>
      </c>
      <c r="J92" s="3"/>
      <c r="K92" s="6">
        <v>415</v>
      </c>
      <c r="L92" s="40"/>
      <c r="M92" s="6"/>
      <c r="N92" s="18">
        <f>SUM(Tabelle13[[#This Row],[Tage]]*Tabelle13[[#This Row],[Tagespreis]])</f>
        <v>0</v>
      </c>
      <c r="O92" s="3"/>
      <c r="P92" s="21"/>
      <c r="Q92" s="3"/>
      <c r="Y92" s="3" t="s">
        <v>115</v>
      </c>
    </row>
    <row r="93" spans="1:25" x14ac:dyDescent="0.25">
      <c r="A93" s="11">
        <v>51</v>
      </c>
      <c r="B93" s="7">
        <v>1</v>
      </c>
      <c r="C93" s="7" t="s">
        <v>71</v>
      </c>
      <c r="D93" s="25"/>
      <c r="E93" s="7" t="s">
        <v>9</v>
      </c>
      <c r="F93" s="4" t="s">
        <v>280</v>
      </c>
      <c r="G93" s="5" t="s">
        <v>280</v>
      </c>
      <c r="H93" s="4" t="s">
        <v>404</v>
      </c>
      <c r="I93" s="3" t="s">
        <v>405</v>
      </c>
      <c r="J93" s="3"/>
      <c r="K93" s="3"/>
      <c r="L93" s="40"/>
      <c r="M93" s="3"/>
      <c r="N93" s="18">
        <f>SUM(Tabelle13[[#This Row],[Tage]]*Tabelle13[[#This Row],[Tagespreis]])</f>
        <v>0</v>
      </c>
      <c r="O93" s="3"/>
      <c r="P93" s="21"/>
      <c r="Q93" s="3"/>
      <c r="Y93" s="3" t="s">
        <v>116</v>
      </c>
    </row>
    <row r="94" spans="1:25" x14ac:dyDescent="0.25">
      <c r="A94" s="11">
        <v>52</v>
      </c>
      <c r="B94" s="7">
        <v>1</v>
      </c>
      <c r="C94" s="7" t="s">
        <v>72</v>
      </c>
      <c r="D94" s="25"/>
      <c r="E94" s="7" t="s">
        <v>8</v>
      </c>
      <c r="F94" s="4" t="s">
        <v>280</v>
      </c>
      <c r="G94" s="5" t="s">
        <v>280</v>
      </c>
      <c r="H94" s="4"/>
      <c r="I94" s="3"/>
      <c r="J94" s="3"/>
      <c r="K94" s="6">
        <v>415</v>
      </c>
      <c r="L94" s="40"/>
      <c r="M94" s="6"/>
      <c r="N94" s="18">
        <f>SUM(Tabelle13[[#This Row],[Tage]]*Tabelle13[[#This Row],[Tagespreis]])</f>
        <v>0</v>
      </c>
      <c r="O94" s="3"/>
      <c r="P94" s="21"/>
      <c r="Q94" s="3"/>
      <c r="Y94" s="3" t="s">
        <v>117</v>
      </c>
    </row>
    <row r="95" spans="1:25" x14ac:dyDescent="0.25">
      <c r="A95" s="11">
        <v>52</v>
      </c>
      <c r="B95" s="7">
        <v>1</v>
      </c>
      <c r="C95" s="7" t="s">
        <v>72</v>
      </c>
      <c r="D95" s="25"/>
      <c r="E95" s="7" t="s">
        <v>9</v>
      </c>
      <c r="F95" s="4" t="s">
        <v>267</v>
      </c>
      <c r="G95" s="5" t="s">
        <v>280</v>
      </c>
      <c r="H95" s="4" t="s">
        <v>406</v>
      </c>
      <c r="I95" s="3" t="s">
        <v>407</v>
      </c>
      <c r="J95" s="3"/>
      <c r="K95" s="3"/>
      <c r="L95" s="40"/>
      <c r="M95" s="3"/>
      <c r="N95" s="18">
        <f>SUM(Tabelle13[[#This Row],[Tage]]*Tabelle13[[#This Row],[Tagespreis]])</f>
        <v>0</v>
      </c>
      <c r="O95" s="3"/>
      <c r="P95" s="21"/>
      <c r="Q95" s="3"/>
      <c r="Y95" s="3" t="s">
        <v>118</v>
      </c>
    </row>
    <row r="96" spans="1:25" x14ac:dyDescent="0.25">
      <c r="A96" s="11">
        <v>53</v>
      </c>
      <c r="B96" s="7">
        <v>1</v>
      </c>
      <c r="C96" s="7" t="s">
        <v>73</v>
      </c>
      <c r="D96" s="25"/>
      <c r="E96" s="7" t="s">
        <v>8</v>
      </c>
      <c r="F96" s="4" t="s">
        <v>280</v>
      </c>
      <c r="G96" s="5" t="s">
        <v>280</v>
      </c>
      <c r="H96" s="4" t="s">
        <v>284</v>
      </c>
      <c r="I96" s="3" t="s">
        <v>409</v>
      </c>
      <c r="J96" s="3"/>
      <c r="K96" s="6">
        <v>415</v>
      </c>
      <c r="L96" s="40"/>
      <c r="M96" s="6"/>
      <c r="N96" s="18">
        <f>SUM(Tabelle13[[#This Row],[Tage]]*Tabelle13[[#This Row],[Tagespreis]])</f>
        <v>0</v>
      </c>
      <c r="O96" s="3"/>
      <c r="P96" s="21"/>
      <c r="Q96" s="3"/>
      <c r="Y96" s="3" t="s">
        <v>119</v>
      </c>
    </row>
    <row r="97" spans="1:25" x14ac:dyDescent="0.25">
      <c r="A97" s="11">
        <v>53</v>
      </c>
      <c r="B97" s="7">
        <v>1</v>
      </c>
      <c r="C97" s="7" t="s">
        <v>73</v>
      </c>
      <c r="D97" s="25"/>
      <c r="E97" s="7" t="s">
        <v>9</v>
      </c>
      <c r="F97" s="4" t="s">
        <v>267</v>
      </c>
      <c r="G97" s="5" t="s">
        <v>280</v>
      </c>
      <c r="H97" s="4" t="s">
        <v>410</v>
      </c>
      <c r="I97" s="3" t="s">
        <v>411</v>
      </c>
      <c r="J97" s="3"/>
      <c r="K97" s="6">
        <v>415</v>
      </c>
      <c r="L97" s="40"/>
      <c r="M97" s="6"/>
      <c r="N97" s="18">
        <f>SUM(Tabelle13[[#This Row],[Tage]]*Tabelle13[[#This Row],[Tagespreis]])</f>
        <v>0</v>
      </c>
      <c r="O97" s="3"/>
      <c r="P97" s="21"/>
      <c r="Q97" s="3"/>
      <c r="Y97" s="3" t="s">
        <v>120</v>
      </c>
    </row>
    <row r="98" spans="1:25" x14ac:dyDescent="0.25">
      <c r="A98" s="11">
        <v>54</v>
      </c>
      <c r="B98" s="7">
        <v>1</v>
      </c>
      <c r="C98" s="7" t="s">
        <v>74</v>
      </c>
      <c r="D98" s="25"/>
      <c r="E98" s="7" t="s">
        <v>8</v>
      </c>
      <c r="F98" s="4" t="s">
        <v>280</v>
      </c>
      <c r="G98" s="5" t="s">
        <v>280</v>
      </c>
      <c r="H98" s="4" t="s">
        <v>283</v>
      </c>
      <c r="I98" s="3" t="s">
        <v>284</v>
      </c>
      <c r="J98" s="3"/>
      <c r="K98" s="6">
        <v>415</v>
      </c>
      <c r="L98" s="40"/>
      <c r="M98" s="6"/>
      <c r="N98" s="18">
        <f>SUM(Tabelle13[[#This Row],[Tage]]*Tabelle13[[#This Row],[Tagespreis]])</f>
        <v>0</v>
      </c>
      <c r="O98" s="3"/>
      <c r="P98" s="21"/>
      <c r="Q98" s="3"/>
      <c r="Y98" s="3" t="s">
        <v>121</v>
      </c>
    </row>
    <row r="99" spans="1:25" x14ac:dyDescent="0.25">
      <c r="A99" s="11">
        <v>54</v>
      </c>
      <c r="B99" s="7">
        <v>1</v>
      </c>
      <c r="C99" s="7" t="s">
        <v>74</v>
      </c>
      <c r="D99" s="25"/>
      <c r="E99" s="7" t="s">
        <v>9</v>
      </c>
      <c r="F99" s="4" t="s">
        <v>280</v>
      </c>
      <c r="G99" s="5" t="s">
        <v>280</v>
      </c>
      <c r="H99" s="4"/>
      <c r="I99" s="3"/>
      <c r="J99" s="3"/>
      <c r="K99" s="3"/>
      <c r="L99" s="40"/>
      <c r="M99" s="3"/>
      <c r="N99" s="18">
        <f>SUM(Tabelle13[[#This Row],[Tage]]*Tabelle13[[#This Row],[Tagespreis]])</f>
        <v>0</v>
      </c>
      <c r="O99" s="3"/>
      <c r="P99" s="21"/>
      <c r="Q99" s="3"/>
      <c r="Y99" s="3" t="s">
        <v>122</v>
      </c>
    </row>
    <row r="100" spans="1:25" x14ac:dyDescent="0.25">
      <c r="A100" s="11">
        <v>55</v>
      </c>
      <c r="B100" s="7">
        <v>1</v>
      </c>
      <c r="C100" s="7" t="s">
        <v>75</v>
      </c>
      <c r="D100" s="25"/>
      <c r="E100" s="7" t="s">
        <v>8</v>
      </c>
      <c r="F100" s="4" t="s">
        <v>267</v>
      </c>
      <c r="G100" s="5" t="s">
        <v>280</v>
      </c>
      <c r="H100" s="4" t="s">
        <v>412</v>
      </c>
      <c r="I100" s="3" t="s">
        <v>413</v>
      </c>
      <c r="J100" s="3"/>
      <c r="K100" s="6">
        <v>415</v>
      </c>
      <c r="L100" s="40"/>
      <c r="M100" s="6"/>
      <c r="N100" s="18">
        <f>SUM(Tabelle13[[#This Row],[Tage]]*Tabelle13[[#This Row],[Tagespreis]])</f>
        <v>0</v>
      </c>
      <c r="O100" s="3"/>
      <c r="P100" s="21"/>
      <c r="Q100" s="3"/>
      <c r="Y100" s="3" t="s">
        <v>123</v>
      </c>
    </row>
    <row r="101" spans="1:25" x14ac:dyDescent="0.25">
      <c r="A101" s="11">
        <v>55</v>
      </c>
      <c r="B101" s="7">
        <v>1</v>
      </c>
      <c r="C101" s="7" t="s">
        <v>75</v>
      </c>
      <c r="D101" s="25"/>
      <c r="E101" s="7" t="s">
        <v>9</v>
      </c>
      <c r="F101" s="4" t="s">
        <v>267</v>
      </c>
      <c r="G101" s="5" t="s">
        <v>280</v>
      </c>
      <c r="H101" s="4" t="s">
        <v>414</v>
      </c>
      <c r="I101" s="3" t="s">
        <v>413</v>
      </c>
      <c r="J101" s="3"/>
      <c r="K101" s="6">
        <v>415</v>
      </c>
      <c r="L101" s="40"/>
      <c r="M101" s="6"/>
      <c r="N101" s="18">
        <f>SUM(Tabelle13[[#This Row],[Tage]]*Tabelle13[[#This Row],[Tagespreis]])</f>
        <v>0</v>
      </c>
      <c r="O101" s="3"/>
      <c r="P101" s="21"/>
      <c r="Q101" s="3"/>
      <c r="Y101" s="3" t="s">
        <v>124</v>
      </c>
    </row>
    <row r="102" spans="1:25" x14ac:dyDescent="0.25">
      <c r="A102" s="11">
        <v>56</v>
      </c>
      <c r="B102" s="7">
        <v>1</v>
      </c>
      <c r="C102" s="7" t="s">
        <v>76</v>
      </c>
      <c r="D102" s="25"/>
      <c r="E102" s="7" t="s">
        <v>8</v>
      </c>
      <c r="F102" s="4" t="s">
        <v>267</v>
      </c>
      <c r="G102" s="5" t="s">
        <v>267</v>
      </c>
      <c r="H102" s="4" t="s">
        <v>415</v>
      </c>
      <c r="I102" s="3" t="s">
        <v>416</v>
      </c>
      <c r="J102" s="3"/>
      <c r="K102" s="6">
        <v>530</v>
      </c>
      <c r="L102" s="40"/>
      <c r="M102" s="6"/>
      <c r="N102" s="18">
        <f>SUM(Tabelle13[[#This Row],[Tage]]*Tabelle13[[#This Row],[Tagespreis]])</f>
        <v>0</v>
      </c>
      <c r="O102" s="3"/>
      <c r="P102" s="21"/>
      <c r="Q102" s="3"/>
      <c r="Y102" s="3" t="s">
        <v>125</v>
      </c>
    </row>
    <row r="103" spans="1:25" x14ac:dyDescent="0.25">
      <c r="A103" s="11">
        <v>57</v>
      </c>
      <c r="B103" s="7">
        <v>1</v>
      </c>
      <c r="C103" s="7" t="s">
        <v>77</v>
      </c>
      <c r="D103" s="25"/>
      <c r="E103" s="7" t="s">
        <v>8</v>
      </c>
      <c r="F103" s="4" t="s">
        <v>267</v>
      </c>
      <c r="G103" s="5" t="s">
        <v>280</v>
      </c>
      <c r="H103" s="4" t="s">
        <v>417</v>
      </c>
      <c r="I103" s="3" t="s">
        <v>418</v>
      </c>
      <c r="J103" s="3"/>
      <c r="K103" s="6">
        <v>415</v>
      </c>
      <c r="L103" s="40"/>
      <c r="M103" s="6"/>
      <c r="N103" s="18">
        <f>SUM(Tabelle13[[#This Row],[Tage]]*Tabelle13[[#This Row],[Tagespreis]])</f>
        <v>0</v>
      </c>
      <c r="O103" s="3"/>
      <c r="P103" s="21"/>
      <c r="Q103" s="3"/>
      <c r="Y103" s="3" t="s">
        <v>126</v>
      </c>
    </row>
    <row r="104" spans="1:25" x14ac:dyDescent="0.25">
      <c r="A104" s="11">
        <v>57</v>
      </c>
      <c r="B104" s="7">
        <v>1</v>
      </c>
      <c r="C104" s="7" t="s">
        <v>77</v>
      </c>
      <c r="D104" s="25"/>
      <c r="E104" s="7" t="s">
        <v>9</v>
      </c>
      <c r="F104" s="4" t="s">
        <v>267</v>
      </c>
      <c r="G104" s="5" t="s">
        <v>280</v>
      </c>
      <c r="H104" s="4" t="s">
        <v>419</v>
      </c>
      <c r="I104" s="3" t="s">
        <v>420</v>
      </c>
      <c r="J104" s="3"/>
      <c r="K104" s="6"/>
      <c r="L104" s="40">
        <v>23</v>
      </c>
      <c r="M104" s="6">
        <v>15</v>
      </c>
      <c r="N104" s="18">
        <f>SUM(Tabelle13[[#This Row],[Tage]]*Tabelle13[[#This Row],[Tagespreis]])</f>
        <v>345</v>
      </c>
      <c r="O104" s="3"/>
      <c r="P104" s="21"/>
      <c r="Q104" s="3"/>
      <c r="Y104" s="3" t="s">
        <v>127</v>
      </c>
    </row>
    <row r="105" spans="1:25" x14ac:dyDescent="0.25">
      <c r="A105" s="11">
        <v>57</v>
      </c>
      <c r="B105" s="7">
        <v>1</v>
      </c>
      <c r="C105" s="7" t="s">
        <v>77</v>
      </c>
      <c r="D105" s="25"/>
      <c r="E105" s="7" t="s">
        <v>266</v>
      </c>
      <c r="F105" s="4" t="s">
        <v>280</v>
      </c>
      <c r="G105" s="5" t="s">
        <v>280</v>
      </c>
      <c r="H105" s="4"/>
      <c r="I105" s="3"/>
      <c r="J105" s="3"/>
      <c r="K105" s="3"/>
      <c r="L105" s="40"/>
      <c r="M105" s="3"/>
      <c r="N105" s="18">
        <f>SUM(Tabelle13[[#This Row],[Tage]]*Tabelle13[[#This Row],[Tagespreis]])</f>
        <v>0</v>
      </c>
      <c r="O105" s="3"/>
      <c r="P105" s="21"/>
      <c r="Q105" s="3"/>
      <c r="Y105" s="3" t="s">
        <v>128</v>
      </c>
    </row>
    <row r="106" spans="1:25" x14ac:dyDescent="0.25">
      <c r="A106" s="11">
        <v>58</v>
      </c>
      <c r="B106" s="7">
        <v>1</v>
      </c>
      <c r="C106" s="7" t="s">
        <v>78</v>
      </c>
      <c r="D106" s="25"/>
      <c r="E106" s="7" t="s">
        <v>8</v>
      </c>
      <c r="F106" s="4" t="s">
        <v>280</v>
      </c>
      <c r="G106" s="5" t="s">
        <v>280</v>
      </c>
      <c r="H106" s="4" t="s">
        <v>421</v>
      </c>
      <c r="I106" s="3" t="s">
        <v>306</v>
      </c>
      <c r="J106" s="3"/>
      <c r="K106" s="6">
        <v>415</v>
      </c>
      <c r="L106" s="40"/>
      <c r="M106" s="3"/>
      <c r="N106" s="18">
        <f>SUM(Tabelle13[[#This Row],[Tage]]*Tabelle13[[#This Row],[Tagespreis]])</f>
        <v>0</v>
      </c>
      <c r="O106" s="3"/>
      <c r="P106" s="21"/>
      <c r="Q106" s="3"/>
      <c r="Y106" s="3" t="s">
        <v>129</v>
      </c>
    </row>
    <row r="107" spans="1:25" x14ac:dyDescent="0.25">
      <c r="A107" s="11">
        <v>58</v>
      </c>
      <c r="B107" s="7">
        <v>1</v>
      </c>
      <c r="C107" s="7" t="s">
        <v>78</v>
      </c>
      <c r="D107" s="25"/>
      <c r="E107" s="7" t="s">
        <v>9</v>
      </c>
      <c r="F107" s="4" t="s">
        <v>280</v>
      </c>
      <c r="G107" s="5" t="s">
        <v>280</v>
      </c>
      <c r="H107" s="4" t="s">
        <v>732</v>
      </c>
      <c r="I107" s="3" t="s">
        <v>306</v>
      </c>
      <c r="J107" s="3"/>
      <c r="K107" s="6">
        <v>415</v>
      </c>
      <c r="L107" s="40"/>
      <c r="M107" s="3"/>
      <c r="N107" s="18">
        <f>SUM(Tabelle13[[#This Row],[Tage]]*Tabelle13[[#This Row],[Tagespreis]])</f>
        <v>0</v>
      </c>
      <c r="O107" s="3"/>
      <c r="P107" s="21"/>
      <c r="Q107" s="3"/>
      <c r="Y107" s="3" t="s">
        <v>130</v>
      </c>
    </row>
    <row r="108" spans="1:25" x14ac:dyDescent="0.25">
      <c r="A108" s="11">
        <v>58</v>
      </c>
      <c r="B108" s="7">
        <v>1</v>
      </c>
      <c r="C108" s="7" t="s">
        <v>78</v>
      </c>
      <c r="D108" s="25"/>
      <c r="E108" s="7" t="s">
        <v>266</v>
      </c>
      <c r="F108" s="4" t="s">
        <v>280</v>
      </c>
      <c r="G108" s="5" t="s">
        <v>280</v>
      </c>
      <c r="H108" s="4" t="s">
        <v>732</v>
      </c>
      <c r="I108" s="3" t="s">
        <v>306</v>
      </c>
      <c r="J108" s="3"/>
      <c r="K108" s="6">
        <v>415</v>
      </c>
      <c r="L108" s="40"/>
      <c r="M108" s="3"/>
      <c r="N108" s="18">
        <f>SUM(Tabelle13[[#This Row],[Tage]]*Tabelle13[[#This Row],[Tagespreis]])</f>
        <v>0</v>
      </c>
      <c r="O108" s="3"/>
      <c r="P108" s="21"/>
      <c r="Q108" s="3"/>
      <c r="Y108" s="3" t="s">
        <v>131</v>
      </c>
    </row>
    <row r="109" spans="1:25" x14ac:dyDescent="0.25">
      <c r="A109" s="11">
        <v>58</v>
      </c>
      <c r="B109" s="7">
        <v>1</v>
      </c>
      <c r="C109" s="7" t="s">
        <v>78</v>
      </c>
      <c r="D109" s="25"/>
      <c r="E109" s="7" t="s">
        <v>281</v>
      </c>
      <c r="F109" s="4" t="s">
        <v>280</v>
      </c>
      <c r="G109" s="5" t="s">
        <v>280</v>
      </c>
      <c r="H109" s="4" t="s">
        <v>732</v>
      </c>
      <c r="I109" s="3" t="s">
        <v>306</v>
      </c>
      <c r="J109" s="3"/>
      <c r="K109" s="6">
        <v>415</v>
      </c>
      <c r="L109" s="40"/>
      <c r="M109" s="3"/>
      <c r="N109" s="18">
        <f>SUM(Tabelle13[[#This Row],[Tage]]*Tabelle13[[#This Row],[Tagespreis]])</f>
        <v>0</v>
      </c>
      <c r="O109" s="3"/>
      <c r="P109" s="21"/>
      <c r="Q109" s="3"/>
      <c r="Y109" s="3" t="s">
        <v>132</v>
      </c>
    </row>
    <row r="110" spans="1:25" x14ac:dyDescent="0.25">
      <c r="A110" s="11">
        <v>59</v>
      </c>
      <c r="B110" s="7">
        <v>1</v>
      </c>
      <c r="C110" s="7" t="s">
        <v>79</v>
      </c>
      <c r="D110" s="25"/>
      <c r="E110" s="7" t="s">
        <v>8</v>
      </c>
      <c r="F110" s="4" t="s">
        <v>280</v>
      </c>
      <c r="G110" s="5" t="s">
        <v>280</v>
      </c>
      <c r="H110" s="4" t="s">
        <v>732</v>
      </c>
      <c r="I110" s="3" t="s">
        <v>306</v>
      </c>
      <c r="J110" s="3"/>
      <c r="K110" s="6">
        <v>415</v>
      </c>
      <c r="L110" s="40"/>
      <c r="M110" s="3"/>
      <c r="N110" s="18">
        <f>SUM(Tabelle13[[#This Row],[Tage]]*Tabelle13[[#This Row],[Tagespreis]])</f>
        <v>0</v>
      </c>
      <c r="O110" s="3"/>
      <c r="P110" s="21"/>
      <c r="Q110" s="3"/>
      <c r="Y110" s="3" t="s">
        <v>133</v>
      </c>
    </row>
    <row r="111" spans="1:25" x14ac:dyDescent="0.25">
      <c r="A111" s="11">
        <v>59</v>
      </c>
      <c r="B111" s="7">
        <v>1</v>
      </c>
      <c r="C111" s="7" t="s">
        <v>79</v>
      </c>
      <c r="D111" s="25"/>
      <c r="E111" s="7" t="s">
        <v>9</v>
      </c>
      <c r="F111" s="4" t="s">
        <v>280</v>
      </c>
      <c r="G111" s="5" t="s">
        <v>280</v>
      </c>
      <c r="H111" s="4" t="s">
        <v>732</v>
      </c>
      <c r="I111" s="3" t="s">
        <v>306</v>
      </c>
      <c r="J111" s="3"/>
      <c r="K111" s="6">
        <v>415</v>
      </c>
      <c r="L111" s="40"/>
      <c r="M111" s="3"/>
      <c r="N111" s="18">
        <f>SUM(Tabelle13[[#This Row],[Tage]]*Tabelle13[[#This Row],[Tagespreis]])</f>
        <v>0</v>
      </c>
      <c r="O111" s="3"/>
      <c r="P111" s="21"/>
      <c r="Q111" s="3"/>
      <c r="Y111" s="3" t="s">
        <v>134</v>
      </c>
    </row>
    <row r="112" spans="1:25" x14ac:dyDescent="0.25">
      <c r="A112" s="11">
        <v>59</v>
      </c>
      <c r="B112" s="7">
        <v>1</v>
      </c>
      <c r="C112" s="7" t="s">
        <v>79</v>
      </c>
      <c r="D112" s="25"/>
      <c r="E112" s="7" t="s">
        <v>266</v>
      </c>
      <c r="F112" s="4" t="s">
        <v>280</v>
      </c>
      <c r="G112" s="5" t="s">
        <v>280</v>
      </c>
      <c r="H112" s="4" t="s">
        <v>732</v>
      </c>
      <c r="I112" s="3" t="s">
        <v>306</v>
      </c>
      <c r="J112" s="3"/>
      <c r="K112" s="6">
        <v>415</v>
      </c>
      <c r="L112" s="40"/>
      <c r="M112" s="3"/>
      <c r="N112" s="18">
        <f>SUM(Tabelle13[[#This Row],[Tage]]*Tabelle13[[#This Row],[Tagespreis]])</f>
        <v>0</v>
      </c>
      <c r="O112" s="3"/>
      <c r="P112" s="21"/>
      <c r="Q112" s="3"/>
      <c r="Y112" s="3" t="s">
        <v>135</v>
      </c>
    </row>
    <row r="113" spans="1:25" x14ac:dyDescent="0.25">
      <c r="A113" s="11">
        <v>59</v>
      </c>
      <c r="B113" s="7">
        <v>1</v>
      </c>
      <c r="C113" s="7" t="s">
        <v>79</v>
      </c>
      <c r="D113" s="25"/>
      <c r="E113" s="7" t="s">
        <v>281</v>
      </c>
      <c r="F113" s="4" t="s">
        <v>280</v>
      </c>
      <c r="G113" s="5" t="s">
        <v>280</v>
      </c>
      <c r="H113" s="4" t="s">
        <v>732</v>
      </c>
      <c r="I113" s="3" t="s">
        <v>306</v>
      </c>
      <c r="J113" s="3"/>
      <c r="K113" s="6">
        <v>415</v>
      </c>
      <c r="L113" s="40"/>
      <c r="M113" s="3"/>
      <c r="N113" s="18">
        <f>SUM(Tabelle13[[#This Row],[Tage]]*Tabelle13[[#This Row],[Tagespreis]])</f>
        <v>0</v>
      </c>
      <c r="O113" s="3"/>
      <c r="P113" s="21"/>
      <c r="Q113" s="3"/>
      <c r="Y113" s="3" t="s">
        <v>136</v>
      </c>
    </row>
    <row r="114" spans="1:25" x14ac:dyDescent="0.25">
      <c r="A114" s="11">
        <v>60</v>
      </c>
      <c r="B114" s="7">
        <v>1</v>
      </c>
      <c r="C114" s="7" t="s">
        <v>80</v>
      </c>
      <c r="D114" s="25"/>
      <c r="E114" s="7" t="s">
        <v>8</v>
      </c>
      <c r="F114" s="4" t="s">
        <v>267</v>
      </c>
      <c r="G114" s="5" t="s">
        <v>280</v>
      </c>
      <c r="H114" s="4" t="s">
        <v>422</v>
      </c>
      <c r="I114" s="3" t="s">
        <v>423</v>
      </c>
      <c r="J114" s="3"/>
      <c r="K114" s="6"/>
      <c r="L114" s="40">
        <v>23</v>
      </c>
      <c r="M114" s="6">
        <v>15</v>
      </c>
      <c r="N114" s="18">
        <f>SUM(Tabelle13[[#This Row],[Tage]]*Tabelle13[[#This Row],[Tagespreis]])</f>
        <v>345</v>
      </c>
      <c r="O114" s="3"/>
      <c r="P114" s="21"/>
      <c r="Q114" s="3"/>
      <c r="Y114" s="3" t="s">
        <v>137</v>
      </c>
    </row>
    <row r="115" spans="1:25" x14ac:dyDescent="0.25">
      <c r="A115" s="11">
        <v>60</v>
      </c>
      <c r="B115" s="7">
        <v>1</v>
      </c>
      <c r="C115" s="7" t="s">
        <v>80</v>
      </c>
      <c r="D115" s="25"/>
      <c r="E115" s="7" t="s">
        <v>9</v>
      </c>
      <c r="F115" s="4" t="s">
        <v>267</v>
      </c>
      <c r="G115" s="5" t="s">
        <v>280</v>
      </c>
      <c r="H115" s="4" t="s">
        <v>422</v>
      </c>
      <c r="I115" s="3" t="s">
        <v>424</v>
      </c>
      <c r="J115" s="3"/>
      <c r="K115" s="6"/>
      <c r="L115" s="40">
        <v>23</v>
      </c>
      <c r="M115" s="6">
        <v>15</v>
      </c>
      <c r="N115" s="18">
        <f>SUM(Tabelle13[[#This Row],[Tage]]*Tabelle13[[#This Row],[Tagespreis]])</f>
        <v>345</v>
      </c>
      <c r="O115" s="3"/>
      <c r="P115" s="21"/>
      <c r="Q115" s="3"/>
      <c r="Y115" s="3" t="s">
        <v>138</v>
      </c>
    </row>
    <row r="116" spans="1:25" x14ac:dyDescent="0.25">
      <c r="A116" s="11">
        <v>61</v>
      </c>
      <c r="B116" s="7">
        <v>1</v>
      </c>
      <c r="C116" s="7" t="s">
        <v>81</v>
      </c>
      <c r="D116" s="25"/>
      <c r="E116" s="7" t="s">
        <v>8</v>
      </c>
      <c r="F116" s="4" t="s">
        <v>267</v>
      </c>
      <c r="G116" s="5" t="s">
        <v>280</v>
      </c>
      <c r="H116" s="4" t="s">
        <v>430</v>
      </c>
      <c r="I116" s="3" t="s">
        <v>431</v>
      </c>
      <c r="J116" s="3"/>
      <c r="K116" s="6">
        <v>415</v>
      </c>
      <c r="L116" s="40"/>
      <c r="M116" s="6"/>
      <c r="N116" s="18">
        <f>SUM(Tabelle13[[#This Row],[Tage]]*Tabelle13[[#This Row],[Tagespreis]])</f>
        <v>0</v>
      </c>
      <c r="O116" s="3"/>
      <c r="P116" s="21"/>
      <c r="Q116" s="3"/>
      <c r="Y116" s="3" t="s">
        <v>139</v>
      </c>
    </row>
    <row r="117" spans="1:25" x14ac:dyDescent="0.25">
      <c r="A117" s="11">
        <v>61</v>
      </c>
      <c r="B117" s="7">
        <v>1</v>
      </c>
      <c r="C117" s="7" t="s">
        <v>81</v>
      </c>
      <c r="D117" s="25"/>
      <c r="E117" s="7" t="s">
        <v>9</v>
      </c>
      <c r="F117" s="4" t="s">
        <v>267</v>
      </c>
      <c r="G117" s="5" t="s">
        <v>280</v>
      </c>
      <c r="H117" s="4" t="s">
        <v>438</v>
      </c>
      <c r="I117" s="3" t="s">
        <v>429</v>
      </c>
      <c r="J117" s="3"/>
      <c r="K117" s="6">
        <v>415</v>
      </c>
      <c r="L117" s="40"/>
      <c r="M117" s="6"/>
      <c r="N117" s="18">
        <f>SUM(Tabelle13[[#This Row],[Tage]]*Tabelle13[[#This Row],[Tagespreis]])</f>
        <v>0</v>
      </c>
      <c r="O117" s="3"/>
      <c r="P117" s="21"/>
      <c r="Q117" s="3"/>
      <c r="Y117" s="3" t="s">
        <v>140</v>
      </c>
    </row>
    <row r="118" spans="1:25" x14ac:dyDescent="0.25">
      <c r="A118" s="11">
        <v>62</v>
      </c>
      <c r="B118" s="7">
        <v>1</v>
      </c>
      <c r="C118" s="7" t="s">
        <v>82</v>
      </c>
      <c r="D118" s="25"/>
      <c r="E118" s="7" t="s">
        <v>8</v>
      </c>
      <c r="F118" s="4" t="s">
        <v>267</v>
      </c>
      <c r="G118" s="5" t="s">
        <v>280</v>
      </c>
      <c r="H118" s="4" t="s">
        <v>432</v>
      </c>
      <c r="I118" s="3" t="s">
        <v>433</v>
      </c>
      <c r="J118" s="3"/>
      <c r="K118" s="6">
        <v>415</v>
      </c>
      <c r="L118" s="40"/>
      <c r="M118" s="6"/>
      <c r="N118" s="18">
        <f>SUM(Tabelle13[[#This Row],[Tage]]*Tabelle13[[#This Row],[Tagespreis]])</f>
        <v>0</v>
      </c>
      <c r="O118" s="3" t="s">
        <v>725</v>
      </c>
      <c r="P118" s="21">
        <v>43571</v>
      </c>
      <c r="Q118" s="3">
        <v>13393813</v>
      </c>
      <c r="Y118" s="3" t="s">
        <v>141</v>
      </c>
    </row>
    <row r="119" spans="1:25" x14ac:dyDescent="0.25">
      <c r="A119" s="11">
        <v>62</v>
      </c>
      <c r="B119" s="7">
        <v>1</v>
      </c>
      <c r="C119" s="7" t="s">
        <v>82</v>
      </c>
      <c r="D119" s="25"/>
      <c r="E119" s="7" t="s">
        <v>9</v>
      </c>
      <c r="F119" s="4" t="s">
        <v>267</v>
      </c>
      <c r="G119" s="5" t="s">
        <v>280</v>
      </c>
      <c r="H119" s="4" t="s">
        <v>434</v>
      </c>
      <c r="I119" s="3" t="s">
        <v>435</v>
      </c>
      <c r="J119" s="3"/>
      <c r="K119" s="6">
        <v>415</v>
      </c>
      <c r="L119" s="40"/>
      <c r="M119" s="3"/>
      <c r="N119" s="18">
        <f>SUM(Tabelle13[[#This Row],[Tage]]*Tabelle13[[#This Row],[Tagespreis]])</f>
        <v>0</v>
      </c>
      <c r="O119" s="3"/>
      <c r="P119" s="21"/>
      <c r="Q119" s="3"/>
      <c r="Y119" s="3" t="s">
        <v>142</v>
      </c>
    </row>
    <row r="120" spans="1:25" x14ac:dyDescent="0.25">
      <c r="A120" s="11">
        <v>63</v>
      </c>
      <c r="B120" s="7">
        <v>1</v>
      </c>
      <c r="C120" s="7" t="s">
        <v>83</v>
      </c>
      <c r="D120" s="25"/>
      <c r="E120" s="7" t="s">
        <v>8</v>
      </c>
      <c r="F120" s="4" t="s">
        <v>267</v>
      </c>
      <c r="G120" s="5" t="s">
        <v>280</v>
      </c>
      <c r="H120" s="4" t="s">
        <v>439</v>
      </c>
      <c r="I120" s="3" t="s">
        <v>440</v>
      </c>
      <c r="J120" s="3"/>
      <c r="K120" s="6">
        <v>415</v>
      </c>
      <c r="L120" s="40"/>
      <c r="M120" s="6"/>
      <c r="N120" s="18">
        <f>SUM(Tabelle13[[#This Row],[Tage]]*Tabelle13[[#This Row],[Tagespreis]])</f>
        <v>0</v>
      </c>
      <c r="O120" s="3"/>
      <c r="P120" s="21"/>
      <c r="Q120" s="3"/>
      <c r="Y120" s="3" t="s">
        <v>143</v>
      </c>
    </row>
    <row r="121" spans="1:25" x14ac:dyDescent="0.25">
      <c r="A121" s="11">
        <v>63</v>
      </c>
      <c r="B121" s="7">
        <v>1</v>
      </c>
      <c r="C121" s="7" t="s">
        <v>83</v>
      </c>
      <c r="D121" s="25"/>
      <c r="E121" s="7" t="s">
        <v>9</v>
      </c>
      <c r="F121" s="4" t="s">
        <v>267</v>
      </c>
      <c r="G121" s="5" t="s">
        <v>280</v>
      </c>
      <c r="H121" s="4" t="s">
        <v>436</v>
      </c>
      <c r="I121" s="3" t="s">
        <v>437</v>
      </c>
      <c r="J121" s="3"/>
      <c r="K121" s="6">
        <v>415</v>
      </c>
      <c r="L121" s="40"/>
      <c r="M121" s="6"/>
      <c r="N121" s="18">
        <f>SUM(Tabelle13[[#This Row],[Tage]]*Tabelle13[[#This Row],[Tagespreis]])</f>
        <v>0</v>
      </c>
      <c r="O121" s="3"/>
      <c r="P121" s="21"/>
      <c r="Q121" s="3"/>
      <c r="Y121" s="3" t="s">
        <v>144</v>
      </c>
    </row>
    <row r="122" spans="1:25" x14ac:dyDescent="0.25">
      <c r="A122" s="11">
        <v>64</v>
      </c>
      <c r="B122" s="7">
        <v>1</v>
      </c>
      <c r="C122" s="7" t="s">
        <v>84</v>
      </c>
      <c r="D122" s="25"/>
      <c r="E122" s="7" t="s">
        <v>8</v>
      </c>
      <c r="F122" s="4" t="s">
        <v>267</v>
      </c>
      <c r="G122" s="5" t="s">
        <v>280</v>
      </c>
      <c r="H122" s="4" t="s">
        <v>441</v>
      </c>
      <c r="I122" s="3" t="s">
        <v>442</v>
      </c>
      <c r="J122" s="3"/>
      <c r="K122" s="6">
        <v>415</v>
      </c>
      <c r="L122" s="40"/>
      <c r="M122" s="6"/>
      <c r="N122" s="18">
        <f>SUM(Tabelle13[[#This Row],[Tage]]*Tabelle13[[#This Row],[Tagespreis]])</f>
        <v>0</v>
      </c>
      <c r="O122" s="3"/>
      <c r="P122" s="21"/>
      <c r="Q122" s="3"/>
      <c r="Y122" s="3" t="s">
        <v>145</v>
      </c>
    </row>
    <row r="123" spans="1:25" x14ac:dyDescent="0.25">
      <c r="A123" s="11">
        <v>64</v>
      </c>
      <c r="B123" s="7">
        <v>1</v>
      </c>
      <c r="C123" s="7" t="s">
        <v>84</v>
      </c>
      <c r="D123" s="25"/>
      <c r="E123" s="7" t="s">
        <v>9</v>
      </c>
      <c r="F123" s="4" t="s">
        <v>267</v>
      </c>
      <c r="G123" s="5" t="s">
        <v>280</v>
      </c>
      <c r="H123" s="4" t="s">
        <v>443</v>
      </c>
      <c r="I123" s="3" t="s">
        <v>365</v>
      </c>
      <c r="J123" s="3"/>
      <c r="K123" s="6">
        <v>415</v>
      </c>
      <c r="L123" s="40"/>
      <c r="M123" s="6"/>
      <c r="N123" s="18">
        <f>SUM(Tabelle13[[#This Row],[Tage]]*Tabelle13[[#This Row],[Tagespreis]])</f>
        <v>0</v>
      </c>
      <c r="O123" s="3"/>
      <c r="P123" s="21"/>
      <c r="Q123" s="3"/>
      <c r="Y123" s="3" t="s">
        <v>146</v>
      </c>
    </row>
    <row r="124" spans="1:25" x14ac:dyDescent="0.25">
      <c r="A124" s="11">
        <v>65</v>
      </c>
      <c r="B124" s="7">
        <v>1</v>
      </c>
      <c r="C124" s="7" t="s">
        <v>85</v>
      </c>
      <c r="D124" s="25"/>
      <c r="E124" s="7" t="s">
        <v>8</v>
      </c>
      <c r="F124" s="4" t="s">
        <v>267</v>
      </c>
      <c r="G124" s="5" t="s">
        <v>267</v>
      </c>
      <c r="H124" s="4" t="s">
        <v>444</v>
      </c>
      <c r="I124" s="3" t="s">
        <v>445</v>
      </c>
      <c r="J124" s="3"/>
      <c r="K124" s="6">
        <v>530</v>
      </c>
      <c r="L124" s="40"/>
      <c r="M124" s="6"/>
      <c r="N124" s="18">
        <f>SUM(Tabelle13[[#This Row],[Tage]]*Tabelle13[[#This Row],[Tagespreis]])</f>
        <v>0</v>
      </c>
      <c r="O124" s="3"/>
      <c r="P124" s="21"/>
      <c r="Q124" s="3"/>
      <c r="Y124" s="3" t="s">
        <v>147</v>
      </c>
    </row>
    <row r="125" spans="1:25" x14ac:dyDescent="0.25">
      <c r="A125" s="11">
        <v>65</v>
      </c>
      <c r="B125" s="7">
        <v>1</v>
      </c>
      <c r="C125" s="7" t="s">
        <v>85</v>
      </c>
      <c r="D125" s="25"/>
      <c r="E125" s="7" t="s">
        <v>9</v>
      </c>
      <c r="F125" s="4" t="s">
        <v>280</v>
      </c>
      <c r="G125" s="5" t="s">
        <v>280</v>
      </c>
      <c r="H125" s="4"/>
      <c r="I125" s="3"/>
      <c r="J125" s="3"/>
      <c r="K125" s="3"/>
      <c r="L125" s="40"/>
      <c r="M125" s="3"/>
      <c r="N125" s="18">
        <f>SUM(Tabelle13[[#This Row],[Tage]]*Tabelle13[[#This Row],[Tagespreis]])</f>
        <v>0</v>
      </c>
      <c r="O125" s="3"/>
      <c r="P125" s="21"/>
      <c r="Q125" s="3"/>
      <c r="Y125" s="3" t="s">
        <v>148</v>
      </c>
    </row>
    <row r="126" spans="1:25" x14ac:dyDescent="0.25">
      <c r="A126" s="11">
        <v>66</v>
      </c>
      <c r="B126" s="7">
        <v>1</v>
      </c>
      <c r="C126" s="7" t="s">
        <v>86</v>
      </c>
      <c r="D126" s="25"/>
      <c r="E126" s="7" t="s">
        <v>8</v>
      </c>
      <c r="F126" s="4" t="s">
        <v>267</v>
      </c>
      <c r="G126" s="5" t="s">
        <v>280</v>
      </c>
      <c r="H126" s="4" t="s">
        <v>446</v>
      </c>
      <c r="I126" s="3" t="s">
        <v>447</v>
      </c>
      <c r="J126" s="3"/>
      <c r="K126" s="6">
        <v>415</v>
      </c>
      <c r="L126" s="40"/>
      <c r="M126" s="6"/>
      <c r="N126" s="18">
        <f>SUM(Tabelle13[[#This Row],[Tage]]*Tabelle13[[#This Row],[Tagespreis]])</f>
        <v>0</v>
      </c>
      <c r="O126" s="3"/>
      <c r="P126" s="21"/>
      <c r="Q126" s="3"/>
      <c r="Y126" s="3" t="s">
        <v>149</v>
      </c>
    </row>
    <row r="127" spans="1:25" x14ac:dyDescent="0.25">
      <c r="A127" s="11">
        <v>66</v>
      </c>
      <c r="B127" s="7">
        <v>1</v>
      </c>
      <c r="C127" s="7" t="s">
        <v>86</v>
      </c>
      <c r="D127" s="25"/>
      <c r="E127" s="7" t="s">
        <v>9</v>
      </c>
      <c r="F127" s="4" t="s">
        <v>267</v>
      </c>
      <c r="G127" s="5" t="s">
        <v>280</v>
      </c>
      <c r="H127" s="4" t="s">
        <v>448</v>
      </c>
      <c r="I127" s="3" t="s">
        <v>449</v>
      </c>
      <c r="J127" s="3"/>
      <c r="K127" s="6">
        <v>415</v>
      </c>
      <c r="L127" s="40"/>
      <c r="M127" s="6"/>
      <c r="N127" s="18">
        <f>SUM(Tabelle13[[#This Row],[Tage]]*Tabelle13[[#This Row],[Tagespreis]])</f>
        <v>0</v>
      </c>
      <c r="O127" s="3"/>
      <c r="P127" s="21"/>
      <c r="Q127" s="3"/>
      <c r="Y127" s="3" t="s">
        <v>150</v>
      </c>
    </row>
    <row r="128" spans="1:25" x14ac:dyDescent="0.25">
      <c r="A128" s="11">
        <v>66</v>
      </c>
      <c r="B128" s="7">
        <v>1</v>
      </c>
      <c r="C128" s="7" t="s">
        <v>86</v>
      </c>
      <c r="D128" s="25"/>
      <c r="E128" s="7" t="s">
        <v>266</v>
      </c>
      <c r="F128" s="4" t="s">
        <v>267</v>
      </c>
      <c r="G128" s="5" t="s">
        <v>280</v>
      </c>
      <c r="H128" s="4" t="s">
        <v>450</v>
      </c>
      <c r="I128" s="3" t="s">
        <v>451</v>
      </c>
      <c r="J128" s="3"/>
      <c r="K128" s="6">
        <v>415</v>
      </c>
      <c r="L128" s="40"/>
      <c r="M128" s="6"/>
      <c r="N128" s="18">
        <f>SUM(Tabelle13[[#This Row],[Tage]]*Tabelle13[[#This Row],[Tagespreis]])</f>
        <v>0</v>
      </c>
      <c r="O128" s="3"/>
      <c r="P128" s="21"/>
      <c r="Q128" s="3"/>
      <c r="Y128" s="3" t="s">
        <v>151</v>
      </c>
    </row>
    <row r="129" spans="1:25" x14ac:dyDescent="0.25">
      <c r="A129" s="11">
        <v>67</v>
      </c>
      <c r="B129" s="7">
        <v>1</v>
      </c>
      <c r="C129" s="7" t="s">
        <v>87</v>
      </c>
      <c r="D129" s="25"/>
      <c r="E129" s="7" t="s">
        <v>8</v>
      </c>
      <c r="F129" s="4" t="s">
        <v>267</v>
      </c>
      <c r="G129" s="5" t="s">
        <v>280</v>
      </c>
      <c r="H129" s="4" t="s">
        <v>733</v>
      </c>
      <c r="I129" s="3" t="s">
        <v>734</v>
      </c>
      <c r="J129" s="3"/>
      <c r="K129" s="6">
        <v>415</v>
      </c>
      <c r="L129" s="40"/>
      <c r="M129" s="6"/>
      <c r="N129" s="18">
        <f>SUM(Tabelle13[[#This Row],[Tage]]*Tabelle13[[#This Row],[Tagespreis]])</f>
        <v>0</v>
      </c>
      <c r="O129" s="3"/>
      <c r="P129" s="21"/>
      <c r="Q129" s="3"/>
      <c r="Y129" s="3" t="s">
        <v>152</v>
      </c>
    </row>
    <row r="130" spans="1:25" x14ac:dyDescent="0.25">
      <c r="A130" s="11">
        <v>67</v>
      </c>
      <c r="B130" s="7">
        <v>1</v>
      </c>
      <c r="C130" s="7" t="s">
        <v>87</v>
      </c>
      <c r="D130" s="25"/>
      <c r="E130" s="7" t="s">
        <v>9</v>
      </c>
      <c r="F130" s="4" t="s">
        <v>267</v>
      </c>
      <c r="G130" s="5" t="s">
        <v>280</v>
      </c>
      <c r="H130" s="4" t="s">
        <v>735</v>
      </c>
      <c r="I130" s="3" t="s">
        <v>736</v>
      </c>
      <c r="J130" s="3"/>
      <c r="K130" s="6">
        <v>415</v>
      </c>
      <c r="L130" s="40"/>
      <c r="M130" s="6"/>
      <c r="N130" s="18">
        <f>SUM(Tabelle13[[#This Row],[Tage]]*Tabelle13[[#This Row],[Tagespreis]])</f>
        <v>0</v>
      </c>
      <c r="O130" s="3"/>
      <c r="P130" s="21"/>
      <c r="Q130" s="3"/>
      <c r="Y130" s="3" t="s">
        <v>153</v>
      </c>
    </row>
    <row r="131" spans="1:25" x14ac:dyDescent="0.25">
      <c r="A131" s="11">
        <v>68</v>
      </c>
      <c r="B131" s="7">
        <v>1</v>
      </c>
      <c r="C131" s="7" t="s">
        <v>88</v>
      </c>
      <c r="D131" s="25"/>
      <c r="E131" s="7" t="s">
        <v>8</v>
      </c>
      <c r="F131" s="4" t="s">
        <v>267</v>
      </c>
      <c r="G131" s="5" t="s">
        <v>280</v>
      </c>
      <c r="H131" s="4" t="s">
        <v>282</v>
      </c>
      <c r="I131" s="3" t="s">
        <v>306</v>
      </c>
      <c r="J131" s="3"/>
      <c r="K131" s="6">
        <v>415</v>
      </c>
      <c r="L131" s="40"/>
      <c r="M131" s="3"/>
      <c r="N131" s="18">
        <f>SUM(Tabelle13[[#This Row],[Tage]]*Tabelle13[[#This Row],[Tagespreis]])</f>
        <v>0</v>
      </c>
      <c r="O131" s="3"/>
      <c r="P131" s="21"/>
      <c r="Q131" s="3"/>
      <c r="Y131" s="3" t="s">
        <v>154</v>
      </c>
    </row>
    <row r="132" spans="1:25" x14ac:dyDescent="0.25">
      <c r="A132" s="11">
        <v>68</v>
      </c>
      <c r="B132" s="7">
        <v>1</v>
      </c>
      <c r="C132" s="7" t="s">
        <v>88</v>
      </c>
      <c r="D132" s="25"/>
      <c r="E132" s="7" t="s">
        <v>9</v>
      </c>
      <c r="F132" s="4" t="s">
        <v>267</v>
      </c>
      <c r="G132" s="5" t="s">
        <v>280</v>
      </c>
      <c r="H132" s="4" t="s">
        <v>282</v>
      </c>
      <c r="I132" s="3" t="s">
        <v>306</v>
      </c>
      <c r="J132" s="3"/>
      <c r="K132" s="6">
        <v>415</v>
      </c>
      <c r="L132" s="40"/>
      <c r="M132" s="3"/>
      <c r="N132" s="18">
        <f>SUM(Tabelle13[[#This Row],[Tage]]*Tabelle13[[#This Row],[Tagespreis]])</f>
        <v>0</v>
      </c>
      <c r="O132" s="3"/>
      <c r="P132" s="21"/>
      <c r="Q132" s="3"/>
      <c r="Y132" s="3" t="s">
        <v>155</v>
      </c>
    </row>
    <row r="133" spans="1:25" x14ac:dyDescent="0.25">
      <c r="A133" s="11">
        <v>69</v>
      </c>
      <c r="B133" s="7">
        <v>1</v>
      </c>
      <c r="C133" s="7" t="s">
        <v>89</v>
      </c>
      <c r="D133" s="25"/>
      <c r="E133" s="7" t="s">
        <v>8</v>
      </c>
      <c r="F133" s="4" t="s">
        <v>267</v>
      </c>
      <c r="G133" s="5" t="s">
        <v>280</v>
      </c>
      <c r="H133" s="4" t="s">
        <v>732</v>
      </c>
      <c r="I133" s="3" t="s">
        <v>306</v>
      </c>
      <c r="J133" s="3"/>
      <c r="K133" s="6">
        <v>415</v>
      </c>
      <c r="L133" s="40"/>
      <c r="M133" s="3"/>
      <c r="N133" s="18">
        <f>SUM(Tabelle13[[#This Row],[Tage]]*Tabelle13[[#This Row],[Tagespreis]])</f>
        <v>0</v>
      </c>
      <c r="O133" s="3"/>
      <c r="P133" s="21"/>
      <c r="Q133" s="3"/>
      <c r="Y133" s="3" t="s">
        <v>156</v>
      </c>
    </row>
    <row r="134" spans="1:25" x14ac:dyDescent="0.25">
      <c r="A134" s="11">
        <v>69</v>
      </c>
      <c r="B134" s="7">
        <v>1</v>
      </c>
      <c r="C134" s="7" t="s">
        <v>89</v>
      </c>
      <c r="D134" s="25"/>
      <c r="E134" s="7" t="s">
        <v>9</v>
      </c>
      <c r="F134" s="4" t="s">
        <v>267</v>
      </c>
      <c r="G134" s="5" t="s">
        <v>280</v>
      </c>
      <c r="H134" s="4" t="s">
        <v>732</v>
      </c>
      <c r="I134" s="3" t="s">
        <v>306</v>
      </c>
      <c r="J134" s="3"/>
      <c r="K134" s="6">
        <v>415</v>
      </c>
      <c r="L134" s="40"/>
      <c r="M134" s="3"/>
      <c r="N134" s="18">
        <f>SUM(Tabelle13[[#This Row],[Tage]]*Tabelle13[[#This Row],[Tagespreis]])</f>
        <v>0</v>
      </c>
      <c r="O134" s="3"/>
      <c r="P134" s="21"/>
      <c r="Q134" s="3"/>
      <c r="Y134" s="3" t="s">
        <v>157</v>
      </c>
    </row>
    <row r="135" spans="1:25" x14ac:dyDescent="0.25">
      <c r="A135" s="11">
        <v>70</v>
      </c>
      <c r="B135" s="7">
        <v>1</v>
      </c>
      <c r="C135" s="7" t="s">
        <v>90</v>
      </c>
      <c r="D135" s="25"/>
      <c r="E135" s="7" t="s">
        <v>8</v>
      </c>
      <c r="F135" s="4" t="s">
        <v>267</v>
      </c>
      <c r="G135" s="5" t="s">
        <v>267</v>
      </c>
      <c r="H135" s="4" t="s">
        <v>292</v>
      </c>
      <c r="I135" s="3" t="s">
        <v>291</v>
      </c>
      <c r="J135" s="3"/>
      <c r="K135" s="3"/>
      <c r="L135" s="40"/>
      <c r="M135" s="3"/>
      <c r="N135" s="18">
        <f>SUM(Tabelle13[[#This Row],[Tage]]*Tabelle13[[#This Row],[Tagespreis]])</f>
        <v>0</v>
      </c>
      <c r="O135" s="3"/>
      <c r="P135" s="21"/>
      <c r="Q135" s="3"/>
      <c r="Y135" s="3" t="s">
        <v>158</v>
      </c>
    </row>
    <row r="136" spans="1:25" x14ac:dyDescent="0.25">
      <c r="A136" s="11">
        <v>71</v>
      </c>
      <c r="B136" s="7">
        <v>1</v>
      </c>
      <c r="C136" s="7" t="s">
        <v>91</v>
      </c>
      <c r="D136" s="25"/>
      <c r="E136" s="7" t="s">
        <v>8</v>
      </c>
      <c r="F136" s="4" t="s">
        <v>267</v>
      </c>
      <c r="G136" s="5" t="s">
        <v>267</v>
      </c>
      <c r="H136" s="4" t="s">
        <v>293</v>
      </c>
      <c r="I136" s="3" t="s">
        <v>285</v>
      </c>
      <c r="J136" s="3"/>
      <c r="K136" s="3"/>
      <c r="L136" s="40"/>
      <c r="M136" s="3"/>
      <c r="N136" s="18">
        <f>SUM(Tabelle13[[#This Row],[Tage]]*Tabelle13[[#This Row],[Tagespreis]])</f>
        <v>0</v>
      </c>
      <c r="O136" s="3"/>
      <c r="P136" s="21"/>
      <c r="Q136" s="3"/>
      <c r="Y136" s="3" t="s">
        <v>159</v>
      </c>
    </row>
    <row r="137" spans="1:25" x14ac:dyDescent="0.25">
      <c r="A137" s="11">
        <v>72</v>
      </c>
      <c r="B137" s="7">
        <v>1</v>
      </c>
      <c r="C137" s="7" t="s">
        <v>92</v>
      </c>
      <c r="D137" s="25"/>
      <c r="E137" s="7" t="s">
        <v>8</v>
      </c>
      <c r="F137" s="4" t="s">
        <v>267</v>
      </c>
      <c r="G137" s="5" t="s">
        <v>280</v>
      </c>
      <c r="H137" s="4" t="s">
        <v>452</v>
      </c>
      <c r="I137" s="3" t="s">
        <v>453</v>
      </c>
      <c r="J137" s="3"/>
      <c r="K137" s="6">
        <v>415</v>
      </c>
      <c r="L137" s="40"/>
      <c r="M137" s="6"/>
      <c r="N137" s="18">
        <f>SUM(Tabelle13[[#This Row],[Tage]]*Tabelle13[[#This Row],[Tagespreis]])</f>
        <v>0</v>
      </c>
      <c r="O137" s="3"/>
      <c r="P137" s="21"/>
      <c r="Q137" s="3"/>
      <c r="Y137" s="3" t="s">
        <v>160</v>
      </c>
    </row>
    <row r="138" spans="1:25" x14ac:dyDescent="0.25">
      <c r="A138" s="11">
        <v>72</v>
      </c>
      <c r="B138" s="7">
        <v>1</v>
      </c>
      <c r="C138" s="7" t="s">
        <v>92</v>
      </c>
      <c r="D138" s="25"/>
      <c r="E138" s="7" t="s">
        <v>9</v>
      </c>
      <c r="F138" s="4" t="s">
        <v>267</v>
      </c>
      <c r="G138" s="5" t="s">
        <v>280</v>
      </c>
      <c r="H138" s="4" t="s">
        <v>454</v>
      </c>
      <c r="I138" s="3" t="s">
        <v>455</v>
      </c>
      <c r="J138" s="3"/>
      <c r="K138" s="6">
        <v>415</v>
      </c>
      <c r="L138" s="40"/>
      <c r="M138" s="6"/>
      <c r="N138" s="18">
        <f>SUM(Tabelle13[[#This Row],[Tage]]*Tabelle13[[#This Row],[Tagespreis]])</f>
        <v>0</v>
      </c>
      <c r="O138" s="3"/>
      <c r="P138" s="21"/>
      <c r="Q138" s="3"/>
      <c r="Y138" s="3" t="s">
        <v>161</v>
      </c>
    </row>
    <row r="139" spans="1:25" x14ac:dyDescent="0.25">
      <c r="A139" s="11">
        <v>73</v>
      </c>
      <c r="B139" s="7">
        <v>1</v>
      </c>
      <c r="C139" s="7" t="s">
        <v>93</v>
      </c>
      <c r="D139" s="25"/>
      <c r="E139" s="7" t="s">
        <v>8</v>
      </c>
      <c r="F139" s="4" t="s">
        <v>267</v>
      </c>
      <c r="G139" s="5" t="s">
        <v>280</v>
      </c>
      <c r="H139" s="4"/>
      <c r="I139" s="4"/>
      <c r="J139" s="3"/>
      <c r="K139" s="6"/>
      <c r="L139" s="40"/>
      <c r="M139" s="6"/>
      <c r="N139" s="18">
        <f>SUM(Tabelle13[[#This Row],[Tage]]*Tabelle13[[#This Row],[Tagespreis]])</f>
        <v>0</v>
      </c>
      <c r="O139" s="3"/>
      <c r="P139" s="21"/>
      <c r="Q139" s="3"/>
      <c r="Y139" s="3" t="s">
        <v>162</v>
      </c>
    </row>
    <row r="140" spans="1:25" x14ac:dyDescent="0.25">
      <c r="A140" s="11">
        <v>73</v>
      </c>
      <c r="B140" s="7">
        <v>1</v>
      </c>
      <c r="C140" s="7" t="s">
        <v>93</v>
      </c>
      <c r="D140" s="25"/>
      <c r="E140" s="7" t="s">
        <v>9</v>
      </c>
      <c r="F140" s="4" t="s">
        <v>267</v>
      </c>
      <c r="G140" s="5" t="s">
        <v>280</v>
      </c>
      <c r="H140" s="4"/>
      <c r="I140" s="4"/>
      <c r="J140" s="3"/>
      <c r="K140" s="6"/>
      <c r="L140" s="40"/>
      <c r="M140" s="6"/>
      <c r="N140" s="18">
        <f>SUM(Tabelle13[[#This Row],[Tage]]*Tabelle13[[#This Row],[Tagespreis]])</f>
        <v>0</v>
      </c>
      <c r="O140" s="3"/>
      <c r="P140" s="21"/>
      <c r="Q140" s="3"/>
      <c r="Y140" s="3" t="s">
        <v>163</v>
      </c>
    </row>
    <row r="141" spans="1:25" x14ac:dyDescent="0.25">
      <c r="A141" s="11">
        <v>74</v>
      </c>
      <c r="B141" s="7">
        <v>1</v>
      </c>
      <c r="C141" s="7" t="s">
        <v>94</v>
      </c>
      <c r="D141" s="25"/>
      <c r="E141" s="7" t="s">
        <v>8</v>
      </c>
      <c r="F141" s="4" t="s">
        <v>267</v>
      </c>
      <c r="G141" s="5" t="s">
        <v>280</v>
      </c>
      <c r="H141" s="3" t="s">
        <v>456</v>
      </c>
      <c r="I141" s="3" t="s">
        <v>457</v>
      </c>
      <c r="J141" s="3"/>
      <c r="K141" s="6">
        <v>415</v>
      </c>
      <c r="L141" s="40"/>
      <c r="M141" s="6"/>
      <c r="N141" s="18">
        <f>SUM(Tabelle13[[#This Row],[Tage]]*Tabelle13[[#This Row],[Tagespreis]])</f>
        <v>0</v>
      </c>
      <c r="O141" s="3"/>
      <c r="P141" s="21"/>
      <c r="Q141" s="3"/>
      <c r="Y141" s="3" t="s">
        <v>164</v>
      </c>
    </row>
    <row r="142" spans="1:25" x14ac:dyDescent="0.25">
      <c r="A142" s="11">
        <v>74</v>
      </c>
      <c r="B142" s="7">
        <v>1</v>
      </c>
      <c r="C142" s="7" t="s">
        <v>94</v>
      </c>
      <c r="D142" s="25"/>
      <c r="E142" s="7" t="s">
        <v>9</v>
      </c>
      <c r="F142" s="4" t="s">
        <v>267</v>
      </c>
      <c r="G142" s="5" t="s">
        <v>280</v>
      </c>
      <c r="H142" s="3" t="s">
        <v>458</v>
      </c>
      <c r="I142" s="3" t="s">
        <v>459</v>
      </c>
      <c r="J142" s="3"/>
      <c r="K142" s="6">
        <v>415</v>
      </c>
      <c r="L142" s="40"/>
      <c r="M142" s="6"/>
      <c r="N142" s="18">
        <f>SUM(Tabelle13[[#This Row],[Tage]]*Tabelle13[[#This Row],[Tagespreis]])</f>
        <v>0</v>
      </c>
      <c r="O142" s="3"/>
      <c r="P142" s="21"/>
      <c r="Q142" s="3"/>
      <c r="Y142" s="3" t="s">
        <v>165</v>
      </c>
    </row>
    <row r="143" spans="1:25" x14ac:dyDescent="0.25">
      <c r="A143" s="11">
        <v>75</v>
      </c>
      <c r="B143" s="7">
        <v>1</v>
      </c>
      <c r="C143" s="7" t="s">
        <v>95</v>
      </c>
      <c r="D143" s="25"/>
      <c r="E143" s="7" t="s">
        <v>8</v>
      </c>
      <c r="F143" s="4" t="s">
        <v>280</v>
      </c>
      <c r="G143" s="5" t="s">
        <v>280</v>
      </c>
      <c r="H143" s="3"/>
      <c r="I143" s="3"/>
      <c r="J143" s="3"/>
      <c r="K143" s="3"/>
      <c r="L143" s="40"/>
      <c r="M143" s="3"/>
      <c r="N143" s="18">
        <f>SUM(Tabelle13[[#This Row],[Tage]]*Tabelle13[[#This Row],[Tagespreis]])</f>
        <v>0</v>
      </c>
      <c r="O143" s="3"/>
      <c r="P143" s="21"/>
      <c r="Q143" s="3"/>
      <c r="Y143" s="3" t="s">
        <v>166</v>
      </c>
    </row>
    <row r="144" spans="1:25" x14ac:dyDescent="0.25">
      <c r="A144" s="11">
        <v>75</v>
      </c>
      <c r="B144" s="7">
        <v>1</v>
      </c>
      <c r="C144" s="7" t="s">
        <v>95</v>
      </c>
      <c r="D144" s="25"/>
      <c r="E144" s="7" t="s">
        <v>9</v>
      </c>
      <c r="F144" s="4" t="s">
        <v>280</v>
      </c>
      <c r="G144" s="5" t="s">
        <v>280</v>
      </c>
      <c r="H144" s="3"/>
      <c r="I144" s="3"/>
      <c r="J144" s="3"/>
      <c r="K144" s="3"/>
      <c r="L144" s="40"/>
      <c r="M144" s="3"/>
      <c r="N144" s="18">
        <f>SUM(Tabelle13[[#This Row],[Tage]]*Tabelle13[[#This Row],[Tagespreis]])</f>
        <v>0</v>
      </c>
      <c r="O144" s="3"/>
      <c r="P144" s="21"/>
      <c r="Q144" s="3"/>
      <c r="Y144" s="3" t="s">
        <v>167</v>
      </c>
    </row>
    <row r="145" spans="1:25" x14ac:dyDescent="0.25">
      <c r="A145" s="11">
        <v>75</v>
      </c>
      <c r="B145" s="7">
        <v>1</v>
      </c>
      <c r="C145" s="7" t="s">
        <v>95</v>
      </c>
      <c r="D145" s="25"/>
      <c r="E145" s="7" t="s">
        <v>266</v>
      </c>
      <c r="F145" s="4" t="s">
        <v>280</v>
      </c>
      <c r="G145" s="5" t="s">
        <v>280</v>
      </c>
      <c r="H145" s="3"/>
      <c r="I145" s="3"/>
      <c r="J145" s="3"/>
      <c r="K145" s="3"/>
      <c r="L145" s="40"/>
      <c r="M145" s="3"/>
      <c r="N145" s="18">
        <f>SUM(Tabelle13[[#This Row],[Tage]]*Tabelle13[[#This Row],[Tagespreis]])</f>
        <v>0</v>
      </c>
      <c r="O145" s="3"/>
      <c r="P145" s="21"/>
      <c r="Q145" s="3"/>
      <c r="Y145" s="3" t="s">
        <v>168</v>
      </c>
    </row>
    <row r="146" spans="1:25" x14ac:dyDescent="0.25">
      <c r="A146" s="11">
        <v>75</v>
      </c>
      <c r="B146" s="7">
        <v>1</v>
      </c>
      <c r="C146" s="7" t="s">
        <v>95</v>
      </c>
      <c r="D146" s="25"/>
      <c r="E146" s="7" t="s">
        <v>281</v>
      </c>
      <c r="F146" s="4" t="s">
        <v>280</v>
      </c>
      <c r="G146" s="5" t="s">
        <v>280</v>
      </c>
      <c r="H146" s="3"/>
      <c r="I146" s="3"/>
      <c r="J146" s="3"/>
      <c r="K146" s="3"/>
      <c r="L146" s="40"/>
      <c r="M146" s="3"/>
      <c r="N146" s="18">
        <f>SUM(Tabelle13[[#This Row],[Tage]]*Tabelle13[[#This Row],[Tagespreis]])</f>
        <v>0</v>
      </c>
      <c r="O146" s="3"/>
      <c r="P146" s="21"/>
      <c r="Q146" s="3"/>
      <c r="Y146" s="3" t="s">
        <v>169</v>
      </c>
    </row>
    <row r="147" spans="1:25" x14ac:dyDescent="0.25">
      <c r="A147" s="11">
        <v>76</v>
      </c>
      <c r="B147" s="7">
        <v>1</v>
      </c>
      <c r="C147" s="7" t="s">
        <v>96</v>
      </c>
      <c r="D147" s="25"/>
      <c r="E147" s="7" t="s">
        <v>8</v>
      </c>
      <c r="F147" s="4" t="s">
        <v>267</v>
      </c>
      <c r="G147" s="5" t="s">
        <v>280</v>
      </c>
      <c r="H147" s="3" t="s">
        <v>460</v>
      </c>
      <c r="I147" s="3" t="s">
        <v>461</v>
      </c>
      <c r="J147" s="3"/>
      <c r="K147" s="6">
        <v>415</v>
      </c>
      <c r="L147" s="40"/>
      <c r="M147" s="6"/>
      <c r="N147" s="18">
        <f>SUM(Tabelle13[[#This Row],[Tage]]*Tabelle13[[#This Row],[Tagespreis]])</f>
        <v>0</v>
      </c>
      <c r="O147" s="3"/>
      <c r="P147" s="21"/>
      <c r="Q147" s="3"/>
      <c r="Y147" s="3" t="s">
        <v>170</v>
      </c>
    </row>
    <row r="148" spans="1:25" x14ac:dyDescent="0.25">
      <c r="A148" s="11">
        <v>76</v>
      </c>
      <c r="B148" s="7">
        <v>1</v>
      </c>
      <c r="C148" s="7" t="s">
        <v>96</v>
      </c>
      <c r="D148" s="25"/>
      <c r="E148" s="7" t="s">
        <v>9</v>
      </c>
      <c r="F148" s="4" t="s">
        <v>267</v>
      </c>
      <c r="G148" s="5" t="s">
        <v>280</v>
      </c>
      <c r="H148" s="3" t="s">
        <v>462</v>
      </c>
      <c r="I148" s="3" t="s">
        <v>463</v>
      </c>
      <c r="J148" s="3"/>
      <c r="K148" s="6"/>
      <c r="L148" s="40">
        <v>20</v>
      </c>
      <c r="M148" s="6">
        <v>15</v>
      </c>
      <c r="N148" s="18">
        <f>SUM(Tabelle13[[#This Row],[Tage]]*Tabelle13[[#This Row],[Tagespreis]])</f>
        <v>300</v>
      </c>
      <c r="O148" s="3"/>
      <c r="P148" s="21"/>
      <c r="Q148" s="3"/>
      <c r="Y148" s="3" t="s">
        <v>171</v>
      </c>
    </row>
    <row r="149" spans="1:25" x14ac:dyDescent="0.25">
      <c r="A149" s="11">
        <v>77</v>
      </c>
      <c r="B149" s="7">
        <v>1</v>
      </c>
      <c r="C149" s="7" t="s">
        <v>97</v>
      </c>
      <c r="D149" s="25"/>
      <c r="E149" s="7" t="s">
        <v>8</v>
      </c>
      <c r="F149" s="4" t="s">
        <v>267</v>
      </c>
      <c r="G149" s="5" t="s">
        <v>280</v>
      </c>
      <c r="H149" s="3" t="s">
        <v>464</v>
      </c>
      <c r="I149" s="3" t="s">
        <v>465</v>
      </c>
      <c r="J149" s="3"/>
      <c r="K149" s="6">
        <v>415</v>
      </c>
      <c r="L149" s="40"/>
      <c r="M149" s="6"/>
      <c r="N149" s="18">
        <f>SUM(Tabelle13[[#This Row],[Tage]]*Tabelle13[[#This Row],[Tagespreis]])</f>
        <v>0</v>
      </c>
      <c r="O149" s="3"/>
      <c r="P149" s="21"/>
      <c r="Q149" s="3"/>
      <c r="Y149" s="3" t="s">
        <v>172</v>
      </c>
    </row>
    <row r="150" spans="1:25" x14ac:dyDescent="0.25">
      <c r="A150" s="11">
        <v>77</v>
      </c>
      <c r="B150" s="7">
        <v>1</v>
      </c>
      <c r="C150" s="7" t="s">
        <v>97</v>
      </c>
      <c r="D150" s="25"/>
      <c r="E150" s="7" t="s">
        <v>9</v>
      </c>
      <c r="F150" s="4" t="s">
        <v>267</v>
      </c>
      <c r="G150" s="5" t="s">
        <v>280</v>
      </c>
      <c r="H150" s="3" t="s">
        <v>466</v>
      </c>
      <c r="I150" s="3" t="s">
        <v>467</v>
      </c>
      <c r="J150" s="3"/>
      <c r="K150" s="6">
        <v>415</v>
      </c>
      <c r="L150" s="40"/>
      <c r="M150" s="6"/>
      <c r="N150" s="18">
        <f>SUM(Tabelle13[[#This Row],[Tage]]*Tabelle13[[#This Row],[Tagespreis]])</f>
        <v>0</v>
      </c>
      <c r="O150" s="3"/>
      <c r="P150" s="21"/>
      <c r="Q150" s="3"/>
      <c r="Y150" s="3" t="s">
        <v>173</v>
      </c>
    </row>
    <row r="151" spans="1:25" x14ac:dyDescent="0.25">
      <c r="A151" s="11">
        <v>78</v>
      </c>
      <c r="B151" s="7">
        <v>1</v>
      </c>
      <c r="C151" s="7" t="s">
        <v>98</v>
      </c>
      <c r="D151" s="25"/>
      <c r="E151" s="7" t="s">
        <v>8</v>
      </c>
      <c r="F151" s="4" t="s">
        <v>267</v>
      </c>
      <c r="G151" s="5" t="s">
        <v>280</v>
      </c>
      <c r="H151" s="3" t="s">
        <v>468</v>
      </c>
      <c r="I151" s="3" t="s">
        <v>469</v>
      </c>
      <c r="J151" s="3"/>
      <c r="K151" s="6">
        <v>415</v>
      </c>
      <c r="L151" s="40"/>
      <c r="M151" s="6"/>
      <c r="N151" s="18">
        <f>SUM(Tabelle13[[#This Row],[Tage]]*Tabelle13[[#This Row],[Tagespreis]])</f>
        <v>0</v>
      </c>
      <c r="O151" s="3"/>
      <c r="P151" s="21"/>
      <c r="Q151" s="3"/>
      <c r="Y151" s="3" t="s">
        <v>174</v>
      </c>
    </row>
    <row r="152" spans="1:25" x14ac:dyDescent="0.25">
      <c r="A152" s="11">
        <v>78</v>
      </c>
      <c r="B152" s="7">
        <v>1</v>
      </c>
      <c r="C152" s="7" t="s">
        <v>98</v>
      </c>
      <c r="D152" s="25"/>
      <c r="E152" s="7" t="s">
        <v>9</v>
      </c>
      <c r="F152" s="4" t="s">
        <v>267</v>
      </c>
      <c r="G152" s="5" t="s">
        <v>280</v>
      </c>
      <c r="H152" s="3" t="s">
        <v>470</v>
      </c>
      <c r="I152" s="3" t="s">
        <v>467</v>
      </c>
      <c r="J152" s="3"/>
      <c r="K152" s="6">
        <v>415</v>
      </c>
      <c r="L152" s="40"/>
      <c r="M152" s="3"/>
      <c r="N152" s="18">
        <f>SUM(Tabelle13[[#This Row],[Tage]]*Tabelle13[[#This Row],[Tagespreis]])</f>
        <v>0</v>
      </c>
      <c r="O152" s="3"/>
      <c r="P152" s="21"/>
      <c r="Q152" s="3"/>
      <c r="Y152" s="3" t="s">
        <v>175</v>
      </c>
    </row>
    <row r="153" spans="1:25" x14ac:dyDescent="0.25">
      <c r="A153" s="11">
        <v>79</v>
      </c>
      <c r="B153" s="7">
        <v>1</v>
      </c>
      <c r="C153" s="7" t="s">
        <v>99</v>
      </c>
      <c r="D153" s="25" t="s">
        <v>101</v>
      </c>
      <c r="E153" s="7" t="s">
        <v>8</v>
      </c>
      <c r="F153" s="4" t="s">
        <v>267</v>
      </c>
      <c r="G153" s="5" t="s">
        <v>267</v>
      </c>
      <c r="H153" s="3" t="s">
        <v>330</v>
      </c>
      <c r="I153" s="3" t="s">
        <v>471</v>
      </c>
      <c r="J153" s="3"/>
      <c r="K153" s="6">
        <v>530</v>
      </c>
      <c r="L153" s="40"/>
      <c r="M153" s="6"/>
      <c r="N153" s="18">
        <f>SUM(Tabelle13[[#This Row],[Tage]]*Tabelle13[[#This Row],[Tagespreis]])</f>
        <v>0</v>
      </c>
      <c r="O153" s="3"/>
      <c r="P153" s="21"/>
      <c r="Q153" s="3"/>
      <c r="Y153" s="3" t="s">
        <v>176</v>
      </c>
    </row>
    <row r="154" spans="1:25" x14ac:dyDescent="0.25">
      <c r="A154" s="11">
        <v>79</v>
      </c>
      <c r="B154" s="7">
        <v>1</v>
      </c>
      <c r="C154" s="7" t="s">
        <v>99</v>
      </c>
      <c r="D154" s="25"/>
      <c r="E154" s="7" t="s">
        <v>9</v>
      </c>
      <c r="F154" s="4" t="s">
        <v>280</v>
      </c>
      <c r="G154" s="5" t="s">
        <v>280</v>
      </c>
      <c r="H154" s="3"/>
      <c r="I154" s="3"/>
      <c r="J154" s="3"/>
      <c r="K154" s="3"/>
      <c r="L154" s="40"/>
      <c r="M154" s="3"/>
      <c r="N154" s="18">
        <f>SUM(Tabelle13[[#This Row],[Tage]]*Tabelle13[[#This Row],[Tagespreis]])</f>
        <v>0</v>
      </c>
      <c r="O154" s="3"/>
      <c r="P154" s="21"/>
      <c r="Q154" s="3"/>
      <c r="Y154" s="3" t="s">
        <v>177</v>
      </c>
    </row>
    <row r="155" spans="1:25" x14ac:dyDescent="0.25">
      <c r="A155" s="11">
        <v>80</v>
      </c>
      <c r="B155" s="7">
        <v>1</v>
      </c>
      <c r="C155" s="7" t="s">
        <v>100</v>
      </c>
      <c r="D155" s="25" t="s">
        <v>103</v>
      </c>
      <c r="E155" s="7" t="s">
        <v>8</v>
      </c>
      <c r="F155" s="4" t="s">
        <v>267</v>
      </c>
      <c r="G155" s="5" t="s">
        <v>280</v>
      </c>
      <c r="H155" s="3" t="s">
        <v>310</v>
      </c>
      <c r="I155" s="4" t="s">
        <v>306</v>
      </c>
      <c r="J155" s="3"/>
      <c r="K155" s="6">
        <v>415</v>
      </c>
      <c r="L155" s="40"/>
      <c r="M155" s="6"/>
      <c r="N155" s="18">
        <f>SUM(Tabelle13[[#This Row],[Tage]]*Tabelle13[[#This Row],[Tagespreis]])</f>
        <v>0</v>
      </c>
      <c r="O155" s="3"/>
      <c r="P155" s="21"/>
      <c r="Q155" s="3"/>
      <c r="Y155" s="3" t="s">
        <v>178</v>
      </c>
    </row>
    <row r="156" spans="1:25" x14ac:dyDescent="0.25">
      <c r="A156" s="11">
        <v>80</v>
      </c>
      <c r="B156" s="7">
        <v>1</v>
      </c>
      <c r="C156" s="7" t="s">
        <v>100</v>
      </c>
      <c r="D156" s="25"/>
      <c r="E156" s="7" t="s">
        <v>9</v>
      </c>
      <c r="F156" s="4" t="s">
        <v>267</v>
      </c>
      <c r="G156" s="5" t="s">
        <v>280</v>
      </c>
      <c r="H156" s="3" t="s">
        <v>310</v>
      </c>
      <c r="I156" s="4" t="s">
        <v>306</v>
      </c>
      <c r="J156" s="3"/>
      <c r="K156" s="6">
        <v>415</v>
      </c>
      <c r="L156" s="40"/>
      <c r="M156" s="6"/>
      <c r="N156" s="18">
        <f>SUM(Tabelle13[[#This Row],[Tage]]*Tabelle13[[#This Row],[Tagespreis]])</f>
        <v>0</v>
      </c>
      <c r="O156" s="3"/>
      <c r="P156" s="21"/>
      <c r="Q156" s="3"/>
      <c r="Y156" s="3" t="s">
        <v>179</v>
      </c>
    </row>
    <row r="157" spans="1:25" x14ac:dyDescent="0.25">
      <c r="A157" s="11">
        <v>81</v>
      </c>
      <c r="B157" s="7">
        <v>1</v>
      </c>
      <c r="C157" s="7" t="s">
        <v>102</v>
      </c>
      <c r="D157" s="25" t="s">
        <v>105</v>
      </c>
      <c r="E157" s="7" t="s">
        <v>8</v>
      </c>
      <c r="F157" s="4" t="s">
        <v>267</v>
      </c>
      <c r="G157" s="5" t="s">
        <v>280</v>
      </c>
      <c r="H157" s="4" t="s">
        <v>308</v>
      </c>
      <c r="I157" s="4" t="s">
        <v>306</v>
      </c>
      <c r="J157" s="3"/>
      <c r="K157" s="6">
        <v>415</v>
      </c>
      <c r="L157" s="40"/>
      <c r="M157" s="6"/>
      <c r="N157" s="18">
        <f>SUM(Tabelle13[[#This Row],[Tage]]*Tabelle13[[#This Row],[Tagespreis]])</f>
        <v>0</v>
      </c>
      <c r="O157" s="3"/>
      <c r="P157" s="21"/>
      <c r="Q157" s="3"/>
      <c r="Y157" s="3" t="s">
        <v>180</v>
      </c>
    </row>
    <row r="158" spans="1:25" x14ac:dyDescent="0.25">
      <c r="A158" s="11">
        <v>81</v>
      </c>
      <c r="B158" s="7">
        <v>1</v>
      </c>
      <c r="C158" s="7" t="s">
        <v>102</v>
      </c>
      <c r="D158" s="25"/>
      <c r="E158" s="7" t="s">
        <v>9</v>
      </c>
      <c r="F158" s="4" t="s">
        <v>267</v>
      </c>
      <c r="G158" s="5" t="s">
        <v>280</v>
      </c>
      <c r="H158" s="4" t="s">
        <v>308</v>
      </c>
      <c r="I158" s="4" t="s">
        <v>306</v>
      </c>
      <c r="J158" s="3"/>
      <c r="K158" s="6">
        <v>415</v>
      </c>
      <c r="L158" s="40"/>
      <c r="M158" s="6"/>
      <c r="N158" s="18">
        <f>SUM(Tabelle13[[#This Row],[Tage]]*Tabelle13[[#This Row],[Tagespreis]])</f>
        <v>0</v>
      </c>
      <c r="O158" s="3"/>
      <c r="P158" s="21"/>
      <c r="Q158" s="3"/>
      <c r="Y158" s="3" t="s">
        <v>181</v>
      </c>
    </row>
    <row r="159" spans="1:25" x14ac:dyDescent="0.25">
      <c r="A159" s="11">
        <v>82</v>
      </c>
      <c r="B159" s="7">
        <v>1</v>
      </c>
      <c r="C159" s="7" t="s">
        <v>104</v>
      </c>
      <c r="D159" s="25" t="s">
        <v>107</v>
      </c>
      <c r="E159" s="7" t="s">
        <v>8</v>
      </c>
      <c r="F159" s="4" t="s">
        <v>267</v>
      </c>
      <c r="G159" s="5" t="s">
        <v>280</v>
      </c>
      <c r="H159" s="3" t="s">
        <v>472</v>
      </c>
      <c r="I159" s="3" t="s">
        <v>473</v>
      </c>
      <c r="J159" s="3"/>
      <c r="K159" s="6">
        <v>415</v>
      </c>
      <c r="L159" s="40"/>
      <c r="M159" s="6"/>
      <c r="N159" s="18">
        <f>SUM(Tabelle13[[#This Row],[Tage]]*Tabelle13[[#This Row],[Tagespreis]])</f>
        <v>0</v>
      </c>
      <c r="O159" s="3"/>
      <c r="P159" s="21"/>
      <c r="Q159" s="3"/>
      <c r="Y159" s="3" t="s">
        <v>182</v>
      </c>
    </row>
    <row r="160" spans="1:25" x14ac:dyDescent="0.25">
      <c r="A160" s="11">
        <v>82</v>
      </c>
      <c r="B160" s="7">
        <v>1</v>
      </c>
      <c r="C160" s="7" t="s">
        <v>104</v>
      </c>
      <c r="D160" s="25"/>
      <c r="E160" s="7" t="s">
        <v>9</v>
      </c>
      <c r="F160" s="4" t="s">
        <v>267</v>
      </c>
      <c r="G160" s="5" t="s">
        <v>280</v>
      </c>
      <c r="H160" s="3" t="s">
        <v>474</v>
      </c>
      <c r="I160" s="3" t="s">
        <v>475</v>
      </c>
      <c r="J160" s="3"/>
      <c r="K160" s="6">
        <v>415</v>
      </c>
      <c r="L160" s="40"/>
      <c r="M160" s="6"/>
      <c r="N160" s="18">
        <f>SUM(Tabelle13[[#This Row],[Tage]]*Tabelle13[[#This Row],[Tagespreis]])</f>
        <v>0</v>
      </c>
      <c r="O160" s="3"/>
      <c r="P160" s="21"/>
      <c r="Q160" s="3"/>
      <c r="Y160" s="3" t="s">
        <v>183</v>
      </c>
    </row>
    <row r="161" spans="1:25" x14ac:dyDescent="0.25">
      <c r="A161" s="11">
        <v>83</v>
      </c>
      <c r="B161" s="7">
        <v>1</v>
      </c>
      <c r="C161" s="7" t="s">
        <v>106</v>
      </c>
      <c r="D161" s="25"/>
      <c r="E161" s="7" t="s">
        <v>8</v>
      </c>
      <c r="F161" s="4" t="s">
        <v>267</v>
      </c>
      <c r="G161" s="5" t="s">
        <v>280</v>
      </c>
      <c r="H161" s="3" t="s">
        <v>476</v>
      </c>
      <c r="I161" s="3" t="s">
        <v>425</v>
      </c>
      <c r="J161" s="3"/>
      <c r="K161" s="6">
        <v>415</v>
      </c>
      <c r="L161" s="40"/>
      <c r="M161" s="6"/>
      <c r="N161" s="18">
        <f>SUM(Tabelle13[[#This Row],[Tage]]*Tabelle13[[#This Row],[Tagespreis]])</f>
        <v>0</v>
      </c>
      <c r="O161" s="3"/>
      <c r="P161" s="21"/>
      <c r="Q161" s="3"/>
      <c r="Y161" s="3" t="s">
        <v>184</v>
      </c>
    </row>
    <row r="162" spans="1:25" x14ac:dyDescent="0.25">
      <c r="A162" s="11">
        <v>83</v>
      </c>
      <c r="B162" s="7">
        <v>1</v>
      </c>
      <c r="C162" s="7" t="s">
        <v>106</v>
      </c>
      <c r="D162" s="25"/>
      <c r="E162" s="7" t="s">
        <v>9</v>
      </c>
      <c r="F162" s="4" t="s">
        <v>280</v>
      </c>
      <c r="G162" s="5" t="s">
        <v>280</v>
      </c>
      <c r="H162" s="3"/>
      <c r="I162" s="3"/>
      <c r="J162" s="3"/>
      <c r="K162" s="3"/>
      <c r="L162" s="40"/>
      <c r="M162" s="3"/>
      <c r="N162" s="18">
        <f>SUM(Tabelle13[[#This Row],[Tage]]*Tabelle13[[#This Row],[Tagespreis]])</f>
        <v>0</v>
      </c>
      <c r="O162" s="3"/>
      <c r="P162" s="21"/>
      <c r="Q162" s="3"/>
      <c r="Y162" s="3" t="s">
        <v>185</v>
      </c>
    </row>
    <row r="163" spans="1:25" x14ac:dyDescent="0.25">
      <c r="A163" s="11">
        <v>84</v>
      </c>
      <c r="B163" s="7">
        <v>1</v>
      </c>
      <c r="C163" s="7" t="s">
        <v>108</v>
      </c>
      <c r="D163" s="25"/>
      <c r="E163" s="7" t="s">
        <v>8</v>
      </c>
      <c r="F163" s="4" t="s">
        <v>280</v>
      </c>
      <c r="G163" s="5" t="s">
        <v>280</v>
      </c>
      <c r="H163" s="3"/>
      <c r="I163" s="3"/>
      <c r="J163" s="3"/>
      <c r="K163" s="3"/>
      <c r="L163" s="40"/>
      <c r="M163" s="3"/>
      <c r="N163" s="18">
        <f>SUM(Tabelle13[[#This Row],[Tage]]*Tabelle13[[#This Row],[Tagespreis]])</f>
        <v>0</v>
      </c>
      <c r="O163" s="3"/>
      <c r="P163" s="21"/>
      <c r="Q163" s="3"/>
      <c r="Y163" s="3" t="s">
        <v>186</v>
      </c>
    </row>
    <row r="164" spans="1:25" x14ac:dyDescent="0.25">
      <c r="A164" s="11"/>
      <c r="B164" s="7">
        <v>1</v>
      </c>
      <c r="C164" s="7" t="s">
        <v>108</v>
      </c>
      <c r="D164" s="25"/>
      <c r="E164" s="7" t="s">
        <v>9</v>
      </c>
      <c r="F164" s="4" t="s">
        <v>280</v>
      </c>
      <c r="G164" s="5" t="s">
        <v>280</v>
      </c>
      <c r="H164" s="3"/>
      <c r="I164" s="3"/>
      <c r="J164" s="3"/>
      <c r="K164" s="3"/>
      <c r="L164" s="40"/>
      <c r="M164" s="3"/>
      <c r="N164" s="18">
        <f>SUM(Tabelle13[[#This Row],[Tage]]*Tabelle13[[#This Row],[Tagespreis]])</f>
        <v>0</v>
      </c>
      <c r="O164" s="3"/>
      <c r="P164" s="21"/>
      <c r="Q164" s="3"/>
      <c r="Y164" s="3" t="s">
        <v>187</v>
      </c>
    </row>
    <row r="165" spans="1:25" x14ac:dyDescent="0.25">
      <c r="A165" s="11">
        <v>85</v>
      </c>
      <c r="B165" s="7">
        <v>1</v>
      </c>
      <c r="C165" s="7" t="s">
        <v>109</v>
      </c>
      <c r="D165" s="25"/>
      <c r="E165" s="7" t="s">
        <v>8</v>
      </c>
      <c r="F165" s="4" t="s">
        <v>267</v>
      </c>
      <c r="G165" s="5" t="s">
        <v>267</v>
      </c>
      <c r="H165" s="3" t="s">
        <v>426</v>
      </c>
      <c r="I165" s="3" t="s">
        <v>427</v>
      </c>
      <c r="J165" s="3"/>
      <c r="K165" s="6">
        <v>530</v>
      </c>
      <c r="L165" s="40"/>
      <c r="M165" s="6"/>
      <c r="N165" s="18">
        <f>SUM(Tabelle13[[#This Row],[Tage]]*Tabelle13[[#This Row],[Tagespreis]])</f>
        <v>0</v>
      </c>
      <c r="O165" s="3"/>
      <c r="P165" s="21"/>
      <c r="Q165" s="3"/>
      <c r="Y165" s="3" t="s">
        <v>188</v>
      </c>
    </row>
    <row r="166" spans="1:25" x14ac:dyDescent="0.25">
      <c r="A166" s="11">
        <v>86</v>
      </c>
      <c r="B166" s="7">
        <v>1</v>
      </c>
      <c r="C166" s="7" t="s">
        <v>110</v>
      </c>
      <c r="D166" s="25"/>
      <c r="E166" s="7" t="s">
        <v>8</v>
      </c>
      <c r="F166" s="4" t="s">
        <v>267</v>
      </c>
      <c r="G166" s="5" t="s">
        <v>280</v>
      </c>
      <c r="H166" s="3" t="s">
        <v>428</v>
      </c>
      <c r="I166" s="3" t="s">
        <v>477</v>
      </c>
      <c r="J166" s="3"/>
      <c r="K166" s="6">
        <v>415</v>
      </c>
      <c r="L166" s="40"/>
      <c r="M166" s="6"/>
      <c r="N166" s="18">
        <f>SUM(Tabelle13[[#This Row],[Tage]]*Tabelle13[[#This Row],[Tagespreis]])</f>
        <v>0</v>
      </c>
      <c r="O166" s="3"/>
      <c r="P166" s="21"/>
      <c r="Q166" s="3"/>
      <c r="Y166" s="3" t="s">
        <v>189</v>
      </c>
    </row>
    <row r="167" spans="1:25" x14ac:dyDescent="0.25">
      <c r="A167" s="11">
        <v>86</v>
      </c>
      <c r="B167" s="7">
        <v>1</v>
      </c>
      <c r="C167" s="7" t="s">
        <v>110</v>
      </c>
      <c r="D167" s="25"/>
      <c r="E167" s="7" t="s">
        <v>9</v>
      </c>
      <c r="F167" s="4" t="s">
        <v>280</v>
      </c>
      <c r="G167" s="5" t="s">
        <v>280</v>
      </c>
      <c r="H167" s="3"/>
      <c r="I167" s="3"/>
      <c r="J167" s="3"/>
      <c r="K167" s="3"/>
      <c r="L167" s="40"/>
      <c r="M167" s="3"/>
      <c r="N167" s="18">
        <f>SUM(Tabelle13[[#This Row],[Tage]]*Tabelle13[[#This Row],[Tagespreis]])</f>
        <v>0</v>
      </c>
      <c r="O167" s="3"/>
      <c r="P167" s="21"/>
      <c r="Q167" s="3"/>
      <c r="Y167" s="3" t="s">
        <v>190</v>
      </c>
    </row>
    <row r="168" spans="1:25" x14ac:dyDescent="0.25">
      <c r="A168" s="11">
        <v>87</v>
      </c>
      <c r="B168" s="7">
        <v>1</v>
      </c>
      <c r="C168" s="7" t="s">
        <v>111</v>
      </c>
      <c r="D168" s="25"/>
      <c r="E168" s="7" t="s">
        <v>8</v>
      </c>
      <c r="F168" s="4" t="s">
        <v>267</v>
      </c>
      <c r="G168" s="5" t="s">
        <v>280</v>
      </c>
      <c r="H168" s="3" t="s">
        <v>478</v>
      </c>
      <c r="I168" s="3" t="s">
        <v>479</v>
      </c>
      <c r="J168" s="3"/>
      <c r="K168" s="6">
        <v>415</v>
      </c>
      <c r="L168" s="40"/>
      <c r="M168" s="6"/>
      <c r="N168" s="18">
        <f>SUM(Tabelle13[[#This Row],[Tage]]*Tabelle13[[#This Row],[Tagespreis]])</f>
        <v>0</v>
      </c>
      <c r="O168" s="3"/>
      <c r="P168" s="21"/>
      <c r="Q168" s="3"/>
      <c r="Y168" s="3" t="s">
        <v>191</v>
      </c>
    </row>
    <row r="169" spans="1:25" x14ac:dyDescent="0.25">
      <c r="A169" s="11">
        <v>87</v>
      </c>
      <c r="B169" s="7">
        <v>1</v>
      </c>
      <c r="C169" s="7" t="s">
        <v>111</v>
      </c>
      <c r="D169" s="25"/>
      <c r="E169" s="7" t="s">
        <v>9</v>
      </c>
      <c r="F169" s="4" t="s">
        <v>267</v>
      </c>
      <c r="G169" s="5" t="s">
        <v>280</v>
      </c>
      <c r="H169" s="3" t="s">
        <v>480</v>
      </c>
      <c r="I169" s="3" t="s">
        <v>481</v>
      </c>
      <c r="J169" s="3"/>
      <c r="K169" s="6">
        <v>415</v>
      </c>
      <c r="L169" s="40"/>
      <c r="M169" s="6"/>
      <c r="N169" s="18">
        <f>SUM(Tabelle13[[#This Row],[Tage]]*Tabelle13[[#This Row],[Tagespreis]])</f>
        <v>0</v>
      </c>
      <c r="O169" s="3"/>
      <c r="P169" s="21"/>
      <c r="Q169" s="3"/>
      <c r="Y169" s="3" t="s">
        <v>192</v>
      </c>
    </row>
    <row r="170" spans="1:25" x14ac:dyDescent="0.25">
      <c r="A170" s="11">
        <v>87</v>
      </c>
      <c r="B170" s="7">
        <v>1</v>
      </c>
      <c r="C170" s="7" t="s">
        <v>111</v>
      </c>
      <c r="D170" s="25"/>
      <c r="E170" s="7" t="s">
        <v>266</v>
      </c>
      <c r="F170" s="4" t="s">
        <v>280</v>
      </c>
      <c r="G170" s="5" t="s">
        <v>280</v>
      </c>
      <c r="H170" s="3"/>
      <c r="I170" s="3"/>
      <c r="J170" s="3"/>
      <c r="K170" s="3"/>
      <c r="L170" s="40"/>
      <c r="M170" s="3"/>
      <c r="N170" s="18">
        <f>SUM(Tabelle13[[#This Row],[Tage]]*Tabelle13[[#This Row],[Tagespreis]])</f>
        <v>0</v>
      </c>
      <c r="O170" s="3"/>
      <c r="P170" s="21"/>
      <c r="Q170" s="3"/>
      <c r="Y170" s="3" t="s">
        <v>193</v>
      </c>
    </row>
    <row r="171" spans="1:25" x14ac:dyDescent="0.25">
      <c r="A171" s="11">
        <v>88</v>
      </c>
      <c r="B171" s="7">
        <v>1</v>
      </c>
      <c r="C171" s="7" t="s">
        <v>112</v>
      </c>
      <c r="D171" s="25"/>
      <c r="E171" s="7" t="s">
        <v>8</v>
      </c>
      <c r="F171" s="4" t="s">
        <v>280</v>
      </c>
      <c r="G171" s="5" t="s">
        <v>280</v>
      </c>
      <c r="H171" s="3"/>
      <c r="I171" s="3"/>
      <c r="J171" s="3"/>
      <c r="K171" s="3"/>
      <c r="L171" s="40"/>
      <c r="M171" s="3"/>
      <c r="N171" s="18">
        <f>SUM(Tabelle13[[#This Row],[Tage]]*Tabelle13[[#This Row],[Tagespreis]])</f>
        <v>0</v>
      </c>
      <c r="O171" s="3"/>
      <c r="P171" s="21"/>
      <c r="Q171" s="3"/>
      <c r="Y171" s="3" t="s">
        <v>194</v>
      </c>
    </row>
    <row r="172" spans="1:25" x14ac:dyDescent="0.25">
      <c r="A172" s="11">
        <v>88</v>
      </c>
      <c r="B172" s="7">
        <v>1</v>
      </c>
      <c r="C172" s="7" t="s">
        <v>112</v>
      </c>
      <c r="D172" s="25"/>
      <c r="E172" s="7" t="s">
        <v>9</v>
      </c>
      <c r="F172" s="4" t="s">
        <v>280</v>
      </c>
      <c r="G172" s="5" t="s">
        <v>280</v>
      </c>
      <c r="H172" s="3"/>
      <c r="I172" s="3"/>
      <c r="J172" s="3"/>
      <c r="K172" s="3"/>
      <c r="L172" s="40"/>
      <c r="M172" s="3"/>
      <c r="N172" s="18">
        <f>SUM(Tabelle13[[#This Row],[Tage]]*Tabelle13[[#This Row],[Tagespreis]])</f>
        <v>0</v>
      </c>
      <c r="O172" s="3"/>
      <c r="P172" s="21"/>
      <c r="Q172" s="3"/>
      <c r="Y172" s="3" t="s">
        <v>195</v>
      </c>
    </row>
    <row r="173" spans="1:25" x14ac:dyDescent="0.25">
      <c r="A173" s="11">
        <v>89</v>
      </c>
      <c r="B173" s="7">
        <v>1</v>
      </c>
      <c r="C173" s="7" t="s">
        <v>113</v>
      </c>
      <c r="D173" s="25"/>
      <c r="E173" s="7" t="s">
        <v>8</v>
      </c>
      <c r="F173" s="4" t="s">
        <v>280</v>
      </c>
      <c r="G173" s="5" t="s">
        <v>280</v>
      </c>
      <c r="H173" s="3"/>
      <c r="I173" s="3"/>
      <c r="J173" s="3"/>
      <c r="K173" s="3"/>
      <c r="L173" s="40"/>
      <c r="M173" s="3"/>
      <c r="N173" s="18">
        <f>SUM(Tabelle13[[#This Row],[Tage]]*Tabelle13[[#This Row],[Tagespreis]])</f>
        <v>0</v>
      </c>
      <c r="O173" s="3"/>
      <c r="P173" s="21"/>
      <c r="Q173" s="3"/>
      <c r="Y173" s="3" t="s">
        <v>196</v>
      </c>
    </row>
    <row r="174" spans="1:25" x14ac:dyDescent="0.25">
      <c r="A174" s="11">
        <v>89</v>
      </c>
      <c r="B174" s="7">
        <v>1</v>
      </c>
      <c r="C174" s="7" t="s">
        <v>113</v>
      </c>
      <c r="D174" s="25"/>
      <c r="E174" s="7" t="s">
        <v>9</v>
      </c>
      <c r="F174" s="4" t="s">
        <v>280</v>
      </c>
      <c r="G174" s="5" t="s">
        <v>280</v>
      </c>
      <c r="H174" s="3"/>
      <c r="I174" s="3"/>
      <c r="J174" s="3"/>
      <c r="K174" s="3"/>
      <c r="L174" s="40"/>
      <c r="M174" s="3"/>
      <c r="N174" s="18">
        <f>SUM(Tabelle13[[#This Row],[Tage]]*Tabelle13[[#This Row],[Tagespreis]])</f>
        <v>0</v>
      </c>
      <c r="O174" s="3"/>
      <c r="P174" s="21"/>
      <c r="Q174" s="3"/>
      <c r="Y174" s="3" t="s">
        <v>197</v>
      </c>
    </row>
    <row r="175" spans="1:25" x14ac:dyDescent="0.25">
      <c r="A175" s="11">
        <v>89</v>
      </c>
      <c r="B175" s="7">
        <v>1</v>
      </c>
      <c r="C175" s="7" t="s">
        <v>113</v>
      </c>
      <c r="D175" s="25"/>
      <c r="E175" s="7" t="s">
        <v>266</v>
      </c>
      <c r="F175" s="4" t="s">
        <v>280</v>
      </c>
      <c r="G175" s="5" t="s">
        <v>280</v>
      </c>
      <c r="H175" s="3"/>
      <c r="I175" s="3"/>
      <c r="J175" s="3"/>
      <c r="K175" s="3"/>
      <c r="L175" s="40"/>
      <c r="M175" s="3"/>
      <c r="N175" s="18">
        <f>SUM(Tabelle13[[#This Row],[Tage]]*Tabelle13[[#This Row],[Tagespreis]])</f>
        <v>0</v>
      </c>
      <c r="O175" s="3"/>
      <c r="P175" s="21"/>
      <c r="Q175" s="3"/>
      <c r="Y175" s="3" t="s">
        <v>198</v>
      </c>
    </row>
    <row r="176" spans="1:25" x14ac:dyDescent="0.25">
      <c r="A176" s="11">
        <v>90</v>
      </c>
      <c r="B176" s="7">
        <v>1</v>
      </c>
      <c r="C176" s="7" t="s">
        <v>114</v>
      </c>
      <c r="D176" s="25"/>
      <c r="E176" s="7" t="s">
        <v>8</v>
      </c>
      <c r="F176" s="4" t="s">
        <v>267</v>
      </c>
      <c r="G176" s="5" t="s">
        <v>280</v>
      </c>
      <c r="H176" s="3" t="s">
        <v>425</v>
      </c>
      <c r="I176" s="3" t="s">
        <v>482</v>
      </c>
      <c r="J176" s="3"/>
      <c r="K176" s="6">
        <v>415</v>
      </c>
      <c r="L176" s="40"/>
      <c r="M176" s="6"/>
      <c r="N176" s="18">
        <f>SUM(Tabelle13[[#This Row],[Tage]]*Tabelle13[[#This Row],[Tagespreis]])</f>
        <v>0</v>
      </c>
      <c r="O176" s="3"/>
      <c r="P176" s="21"/>
      <c r="Q176" s="3"/>
      <c r="Y176" s="3" t="s">
        <v>199</v>
      </c>
    </row>
    <row r="177" spans="1:25" x14ac:dyDescent="0.25">
      <c r="A177" s="11">
        <v>90</v>
      </c>
      <c r="B177" s="7">
        <v>1</v>
      </c>
      <c r="C177" s="7" t="s">
        <v>114</v>
      </c>
      <c r="D177" s="25"/>
      <c r="E177" s="7" t="s">
        <v>9</v>
      </c>
      <c r="F177" s="4" t="s">
        <v>267</v>
      </c>
      <c r="G177" s="5" t="s">
        <v>280</v>
      </c>
      <c r="H177" s="3" t="s">
        <v>425</v>
      </c>
      <c r="I177" s="3" t="s">
        <v>483</v>
      </c>
      <c r="J177" s="3"/>
      <c r="K177" s="6">
        <v>415</v>
      </c>
      <c r="L177" s="40"/>
      <c r="M177" s="6"/>
      <c r="N177" s="18">
        <f>SUM(Tabelle13[[#This Row],[Tage]]*Tabelle13[[#This Row],[Tagespreis]])</f>
        <v>0</v>
      </c>
      <c r="O177" s="3"/>
      <c r="P177" s="21"/>
      <c r="Q177" s="3"/>
      <c r="Y177" s="3" t="s">
        <v>200</v>
      </c>
    </row>
    <row r="178" spans="1:25" x14ac:dyDescent="0.25">
      <c r="A178" s="11">
        <v>91</v>
      </c>
      <c r="B178" s="7">
        <v>1</v>
      </c>
      <c r="C178" s="7" t="s">
        <v>115</v>
      </c>
      <c r="D178" s="25"/>
      <c r="E178" s="7" t="s">
        <v>8</v>
      </c>
      <c r="F178" s="4" t="s">
        <v>280</v>
      </c>
      <c r="G178" s="5" t="s">
        <v>280</v>
      </c>
      <c r="H178" s="3"/>
      <c r="I178" s="3"/>
      <c r="J178" s="3"/>
      <c r="K178" s="6">
        <v>415</v>
      </c>
      <c r="L178" s="40"/>
      <c r="M178" s="3"/>
      <c r="N178" s="18">
        <f>SUM(Tabelle13[[#This Row],[Tage]]*Tabelle13[[#This Row],[Tagespreis]])</f>
        <v>0</v>
      </c>
      <c r="O178" s="3"/>
      <c r="P178" s="21"/>
      <c r="Q178" s="3"/>
      <c r="Y178" s="3" t="s">
        <v>201</v>
      </c>
    </row>
    <row r="179" spans="1:25" x14ac:dyDescent="0.25">
      <c r="A179" s="11">
        <v>91</v>
      </c>
      <c r="B179" s="7">
        <v>1</v>
      </c>
      <c r="C179" s="7" t="s">
        <v>115</v>
      </c>
      <c r="D179" s="25"/>
      <c r="E179" s="7" t="s">
        <v>9</v>
      </c>
      <c r="F179" s="4" t="s">
        <v>280</v>
      </c>
      <c r="G179" s="5" t="s">
        <v>280</v>
      </c>
      <c r="H179" s="3"/>
      <c r="I179" s="3"/>
      <c r="J179" s="3"/>
      <c r="K179" s="3"/>
      <c r="L179" s="40"/>
      <c r="M179" s="3"/>
      <c r="N179" s="18">
        <f>SUM(Tabelle13[[#This Row],[Tage]]*Tabelle13[[#This Row],[Tagespreis]])</f>
        <v>0</v>
      </c>
      <c r="O179" s="3"/>
      <c r="P179" s="21"/>
      <c r="Q179" s="3"/>
      <c r="Y179" s="3" t="s">
        <v>202</v>
      </c>
    </row>
    <row r="180" spans="1:25" x14ac:dyDescent="0.25">
      <c r="A180" s="11">
        <v>91</v>
      </c>
      <c r="B180" s="7">
        <v>1</v>
      </c>
      <c r="C180" s="7" t="s">
        <v>115</v>
      </c>
      <c r="D180" s="25"/>
      <c r="E180" s="7" t="s">
        <v>266</v>
      </c>
      <c r="F180" s="4" t="s">
        <v>280</v>
      </c>
      <c r="G180" s="5" t="s">
        <v>280</v>
      </c>
      <c r="H180" s="3"/>
      <c r="I180" s="3"/>
      <c r="J180" s="3"/>
      <c r="K180" s="3"/>
      <c r="L180" s="40"/>
      <c r="M180" s="3"/>
      <c r="N180" s="18">
        <f>SUM(Tabelle13[[#This Row],[Tage]]*Tabelle13[[#This Row],[Tagespreis]])</f>
        <v>0</v>
      </c>
      <c r="O180" s="3"/>
      <c r="P180" s="21"/>
      <c r="Q180" s="3"/>
      <c r="Y180" s="3" t="s">
        <v>203</v>
      </c>
    </row>
    <row r="181" spans="1:25" x14ac:dyDescent="0.25">
      <c r="A181" s="11">
        <v>91</v>
      </c>
      <c r="B181" s="7">
        <v>1</v>
      </c>
      <c r="C181" s="7" t="s">
        <v>115</v>
      </c>
      <c r="D181" s="25"/>
      <c r="E181" s="7" t="s">
        <v>281</v>
      </c>
      <c r="F181" s="4" t="s">
        <v>280</v>
      </c>
      <c r="G181" s="5" t="s">
        <v>280</v>
      </c>
      <c r="H181" s="3"/>
      <c r="I181" s="3"/>
      <c r="J181" s="3"/>
      <c r="K181" s="3"/>
      <c r="L181" s="40"/>
      <c r="M181" s="3"/>
      <c r="N181" s="18">
        <f>SUM(Tabelle13[[#This Row],[Tage]]*Tabelle13[[#This Row],[Tagespreis]])</f>
        <v>0</v>
      </c>
      <c r="O181" s="3"/>
      <c r="P181" s="21"/>
      <c r="Q181" s="3"/>
      <c r="Y181" s="3" t="s">
        <v>204</v>
      </c>
    </row>
    <row r="182" spans="1:25" x14ac:dyDescent="0.25">
      <c r="A182" s="11">
        <v>92</v>
      </c>
      <c r="B182" s="7">
        <v>1</v>
      </c>
      <c r="C182" s="7" t="s">
        <v>116</v>
      </c>
      <c r="D182" s="25"/>
      <c r="E182" s="7" t="s">
        <v>8</v>
      </c>
      <c r="F182" s="4" t="s">
        <v>267</v>
      </c>
      <c r="G182" s="5" t="s">
        <v>280</v>
      </c>
      <c r="H182" s="3" t="s">
        <v>484</v>
      </c>
      <c r="I182" s="3" t="s">
        <v>485</v>
      </c>
      <c r="J182" s="3"/>
      <c r="K182" s="6">
        <v>415</v>
      </c>
      <c r="L182" s="40"/>
      <c r="M182" s="6"/>
      <c r="N182" s="18">
        <f>SUM(Tabelle13[[#This Row],[Tage]]*Tabelle13[[#This Row],[Tagespreis]])</f>
        <v>0</v>
      </c>
      <c r="O182" s="3"/>
      <c r="P182" s="21"/>
      <c r="Q182" s="3"/>
      <c r="Y182" s="3" t="s">
        <v>205</v>
      </c>
    </row>
    <row r="183" spans="1:25" x14ac:dyDescent="0.25">
      <c r="A183" s="11">
        <v>92</v>
      </c>
      <c r="B183" s="7">
        <v>1</v>
      </c>
      <c r="C183" s="7" t="s">
        <v>116</v>
      </c>
      <c r="D183" s="25"/>
      <c r="E183" s="7" t="s">
        <v>9</v>
      </c>
      <c r="F183" s="4" t="s">
        <v>267</v>
      </c>
      <c r="G183" s="5" t="s">
        <v>280</v>
      </c>
      <c r="H183" s="3" t="s">
        <v>486</v>
      </c>
      <c r="I183" s="3" t="s">
        <v>487</v>
      </c>
      <c r="J183" s="3"/>
      <c r="K183" s="6">
        <v>415</v>
      </c>
      <c r="L183" s="40"/>
      <c r="M183" s="6"/>
      <c r="N183" s="18">
        <f>SUM(Tabelle13[[#This Row],[Tage]]*Tabelle13[[#This Row],[Tagespreis]])</f>
        <v>0</v>
      </c>
      <c r="O183" s="3"/>
      <c r="P183" s="21"/>
      <c r="Q183" s="3"/>
      <c r="Y183" s="3" t="s">
        <v>206</v>
      </c>
    </row>
    <row r="184" spans="1:25" x14ac:dyDescent="0.25">
      <c r="A184" s="11">
        <v>93</v>
      </c>
      <c r="B184" s="7">
        <v>1</v>
      </c>
      <c r="C184" s="7" t="s">
        <v>117</v>
      </c>
      <c r="D184" s="25"/>
      <c r="E184" s="7" t="s">
        <v>8</v>
      </c>
      <c r="F184" s="4" t="s">
        <v>280</v>
      </c>
      <c r="G184" s="5" t="s">
        <v>280</v>
      </c>
      <c r="H184" s="3"/>
      <c r="I184" s="3"/>
      <c r="J184" s="3"/>
      <c r="K184" s="3"/>
      <c r="L184" s="40"/>
      <c r="M184" s="3"/>
      <c r="N184" s="18">
        <f>SUM(Tabelle13[[#This Row],[Tage]]*Tabelle13[[#This Row],[Tagespreis]])</f>
        <v>0</v>
      </c>
      <c r="O184" s="3"/>
      <c r="P184" s="21"/>
      <c r="Q184" s="3"/>
      <c r="Y184" s="3" t="s">
        <v>207</v>
      </c>
    </row>
    <row r="185" spans="1:25" x14ac:dyDescent="0.25">
      <c r="A185" s="11">
        <v>93</v>
      </c>
      <c r="B185" s="7">
        <v>1</v>
      </c>
      <c r="C185" s="7" t="s">
        <v>117</v>
      </c>
      <c r="D185" s="25"/>
      <c r="E185" s="7" t="s">
        <v>9</v>
      </c>
      <c r="F185" s="4" t="s">
        <v>280</v>
      </c>
      <c r="G185" s="5" t="s">
        <v>280</v>
      </c>
      <c r="H185" s="3"/>
      <c r="I185" s="3"/>
      <c r="J185" s="3"/>
      <c r="K185" s="3"/>
      <c r="L185" s="40"/>
      <c r="M185" s="3"/>
      <c r="N185" s="18">
        <f>SUM(Tabelle13[[#This Row],[Tage]]*Tabelle13[[#This Row],[Tagespreis]])</f>
        <v>0</v>
      </c>
      <c r="O185" s="3"/>
      <c r="P185" s="21"/>
      <c r="Q185" s="3"/>
      <c r="Y185" s="3" t="s">
        <v>208</v>
      </c>
    </row>
    <row r="186" spans="1:25" x14ac:dyDescent="0.25">
      <c r="A186" s="11">
        <v>94</v>
      </c>
      <c r="B186" s="7">
        <v>1</v>
      </c>
      <c r="C186" s="7" t="s">
        <v>118</v>
      </c>
      <c r="D186" s="25"/>
      <c r="E186" s="7" t="s">
        <v>8</v>
      </c>
      <c r="F186" s="4" t="s">
        <v>280</v>
      </c>
      <c r="G186" s="5" t="s">
        <v>280</v>
      </c>
      <c r="H186" s="3"/>
      <c r="I186" s="3"/>
      <c r="J186" s="3"/>
      <c r="K186" s="6">
        <v>415</v>
      </c>
      <c r="L186" s="40"/>
      <c r="M186" s="6"/>
      <c r="N186" s="18">
        <f>SUM(Tabelle13[[#This Row],[Tage]]*Tabelle13[[#This Row],[Tagespreis]])</f>
        <v>0</v>
      </c>
      <c r="O186" s="3"/>
      <c r="P186" s="21"/>
      <c r="Q186" s="3"/>
      <c r="Y186" s="3" t="s">
        <v>209</v>
      </c>
    </row>
    <row r="187" spans="1:25" x14ac:dyDescent="0.25">
      <c r="A187" s="11">
        <v>94</v>
      </c>
      <c r="B187" s="7">
        <v>1</v>
      </c>
      <c r="C187" s="7" t="s">
        <v>118</v>
      </c>
      <c r="D187" s="25"/>
      <c r="E187" s="7" t="s">
        <v>9</v>
      </c>
      <c r="F187" s="4" t="s">
        <v>280</v>
      </c>
      <c r="G187" s="5" t="s">
        <v>280</v>
      </c>
      <c r="H187" s="3"/>
      <c r="I187" s="3"/>
      <c r="J187" s="3"/>
      <c r="K187" s="6">
        <v>415</v>
      </c>
      <c r="L187" s="40"/>
      <c r="M187" s="6"/>
      <c r="N187" s="18">
        <f>SUM(Tabelle13[[#This Row],[Tage]]*Tabelle13[[#This Row],[Tagespreis]])</f>
        <v>0</v>
      </c>
      <c r="O187" s="3"/>
      <c r="P187" s="21"/>
      <c r="Q187" s="3"/>
      <c r="Y187" s="3" t="s">
        <v>210</v>
      </c>
    </row>
    <row r="188" spans="1:25" x14ac:dyDescent="0.25">
      <c r="A188" s="11">
        <v>95</v>
      </c>
      <c r="B188" s="7">
        <v>1</v>
      </c>
      <c r="C188" s="7" t="s">
        <v>119</v>
      </c>
      <c r="D188" s="25"/>
      <c r="E188" s="7" t="s">
        <v>8</v>
      </c>
      <c r="F188" s="4" t="s">
        <v>267</v>
      </c>
      <c r="G188" s="5" t="s">
        <v>280</v>
      </c>
      <c r="H188" s="3" t="s">
        <v>488</v>
      </c>
      <c r="I188" s="3" t="s">
        <v>489</v>
      </c>
      <c r="J188" s="3"/>
      <c r="K188" s="6">
        <v>415</v>
      </c>
      <c r="L188" s="40"/>
      <c r="M188" s="6"/>
      <c r="N188" s="18">
        <f>SUM(Tabelle13[[#This Row],[Tage]]*Tabelle13[[#This Row],[Tagespreis]])</f>
        <v>0</v>
      </c>
      <c r="O188" s="3"/>
      <c r="P188" s="21"/>
      <c r="Q188" s="3"/>
      <c r="Y188" s="3" t="s">
        <v>211</v>
      </c>
    </row>
    <row r="189" spans="1:25" x14ac:dyDescent="0.25">
      <c r="A189" s="11">
        <v>95</v>
      </c>
      <c r="B189" s="7">
        <v>1</v>
      </c>
      <c r="C189" s="7" t="s">
        <v>119</v>
      </c>
      <c r="D189" s="25"/>
      <c r="E189" s="7" t="s">
        <v>9</v>
      </c>
      <c r="F189" s="4" t="s">
        <v>267</v>
      </c>
      <c r="G189" s="5" t="s">
        <v>280</v>
      </c>
      <c r="H189" s="3" t="s">
        <v>490</v>
      </c>
      <c r="I189" s="3" t="s">
        <v>491</v>
      </c>
      <c r="J189" s="3"/>
      <c r="K189" s="6">
        <v>415</v>
      </c>
      <c r="L189" s="40"/>
      <c r="M189" s="6"/>
      <c r="N189" s="18">
        <f>SUM(Tabelle13[[#This Row],[Tage]]*Tabelle13[[#This Row],[Tagespreis]])</f>
        <v>0</v>
      </c>
      <c r="O189" s="3"/>
      <c r="P189" s="21"/>
      <c r="Q189" s="3"/>
      <c r="Y189" s="3" t="s">
        <v>212</v>
      </c>
    </row>
    <row r="190" spans="1:25" x14ac:dyDescent="0.25">
      <c r="A190" s="11">
        <v>96</v>
      </c>
      <c r="B190" s="7">
        <v>1</v>
      </c>
      <c r="C190" s="7" t="s">
        <v>120</v>
      </c>
      <c r="D190" s="25"/>
      <c r="E190" s="7" t="s">
        <v>8</v>
      </c>
      <c r="F190" s="4" t="s">
        <v>267</v>
      </c>
      <c r="G190" s="5" t="s">
        <v>267</v>
      </c>
      <c r="H190" s="3" t="s">
        <v>492</v>
      </c>
      <c r="I190" s="3" t="s">
        <v>493</v>
      </c>
      <c r="J190" s="3"/>
      <c r="K190" s="6">
        <v>530</v>
      </c>
      <c r="L190" s="40"/>
      <c r="M190" s="6"/>
      <c r="N190" s="18">
        <f>SUM(Tabelle13[[#This Row],[Tage]]*Tabelle13[[#This Row],[Tagespreis]])</f>
        <v>0</v>
      </c>
      <c r="O190" s="3"/>
      <c r="P190" s="21"/>
      <c r="Q190" s="3"/>
      <c r="Y190" s="3" t="s">
        <v>213</v>
      </c>
    </row>
    <row r="191" spans="1:25" x14ac:dyDescent="0.25">
      <c r="A191" s="11">
        <v>97</v>
      </c>
      <c r="B191" s="7">
        <v>1</v>
      </c>
      <c r="C191" s="7" t="s">
        <v>121</v>
      </c>
      <c r="D191" s="25"/>
      <c r="E191" s="7" t="s">
        <v>8</v>
      </c>
      <c r="F191" s="4" t="s">
        <v>280</v>
      </c>
      <c r="G191" s="5" t="s">
        <v>280</v>
      </c>
      <c r="H191" s="3"/>
      <c r="I191" s="3"/>
      <c r="J191" s="3"/>
      <c r="K191" s="3"/>
      <c r="L191" s="40"/>
      <c r="M191" s="3"/>
      <c r="N191" s="18">
        <f>SUM(Tabelle13[[#This Row],[Tage]]*Tabelle13[[#This Row],[Tagespreis]])</f>
        <v>0</v>
      </c>
      <c r="O191" s="3"/>
      <c r="P191" s="21"/>
      <c r="Q191" s="3"/>
      <c r="Y191" s="3" t="s">
        <v>214</v>
      </c>
    </row>
    <row r="192" spans="1:25" x14ac:dyDescent="0.25">
      <c r="A192" s="11">
        <v>97</v>
      </c>
      <c r="B192" s="7">
        <v>1</v>
      </c>
      <c r="C192" s="7" t="s">
        <v>121</v>
      </c>
      <c r="D192" s="25"/>
      <c r="E192" s="7" t="s">
        <v>9</v>
      </c>
      <c r="F192" s="4" t="s">
        <v>280</v>
      </c>
      <c r="G192" s="5" t="s">
        <v>280</v>
      </c>
      <c r="H192" s="3"/>
      <c r="I192" s="3"/>
      <c r="J192" s="3"/>
      <c r="K192" s="3"/>
      <c r="L192" s="40"/>
      <c r="M192" s="3"/>
      <c r="N192" s="18">
        <f>SUM(Tabelle13[[#This Row],[Tage]]*Tabelle13[[#This Row],[Tagespreis]])</f>
        <v>0</v>
      </c>
      <c r="O192" s="3"/>
      <c r="P192" s="21"/>
      <c r="Q192" s="3"/>
      <c r="Y192" s="3" t="s">
        <v>215</v>
      </c>
    </row>
    <row r="193" spans="1:25" x14ac:dyDescent="0.25">
      <c r="A193" s="11">
        <v>98</v>
      </c>
      <c r="B193" s="7">
        <v>1</v>
      </c>
      <c r="C193" s="7" t="s">
        <v>122</v>
      </c>
      <c r="D193" s="25"/>
      <c r="E193" s="7" t="s">
        <v>8</v>
      </c>
      <c r="F193" s="4" t="s">
        <v>280</v>
      </c>
      <c r="G193" s="5" t="s">
        <v>280</v>
      </c>
      <c r="H193" s="3"/>
      <c r="I193" s="3"/>
      <c r="J193" s="3"/>
      <c r="K193" s="3"/>
      <c r="L193" s="40"/>
      <c r="M193" s="3"/>
      <c r="N193" s="18">
        <f>SUM(Tabelle13[[#This Row],[Tage]]*Tabelle13[[#This Row],[Tagespreis]])</f>
        <v>0</v>
      </c>
      <c r="O193" s="3"/>
      <c r="P193" s="21"/>
      <c r="Q193" s="3"/>
      <c r="Y193" s="3" t="s">
        <v>216</v>
      </c>
    </row>
    <row r="194" spans="1:25" x14ac:dyDescent="0.25">
      <c r="A194" s="11">
        <v>98</v>
      </c>
      <c r="B194" s="7">
        <v>1</v>
      </c>
      <c r="C194" s="7" t="s">
        <v>122</v>
      </c>
      <c r="D194" s="25"/>
      <c r="E194" s="7" t="s">
        <v>9</v>
      </c>
      <c r="F194" s="4" t="s">
        <v>280</v>
      </c>
      <c r="G194" s="5" t="s">
        <v>280</v>
      </c>
      <c r="H194" s="3"/>
      <c r="I194" s="3"/>
      <c r="J194" s="3"/>
      <c r="K194" s="3"/>
      <c r="L194" s="40"/>
      <c r="M194" s="3"/>
      <c r="N194" s="18">
        <f>SUM(Tabelle13[[#This Row],[Tage]]*Tabelle13[[#This Row],[Tagespreis]])</f>
        <v>0</v>
      </c>
      <c r="O194" s="3"/>
      <c r="P194" s="21"/>
      <c r="Q194" s="3"/>
      <c r="Y194" s="3" t="s">
        <v>217</v>
      </c>
    </row>
    <row r="195" spans="1:25" x14ac:dyDescent="0.25">
      <c r="A195" s="11">
        <v>99</v>
      </c>
      <c r="B195" s="7">
        <v>1</v>
      </c>
      <c r="C195" s="7" t="s">
        <v>123</v>
      </c>
      <c r="D195" s="25"/>
      <c r="E195" s="7" t="s">
        <v>8</v>
      </c>
      <c r="F195" s="4" t="s">
        <v>267</v>
      </c>
      <c r="G195" s="5" t="s">
        <v>280</v>
      </c>
      <c r="H195" s="3" t="s">
        <v>494</v>
      </c>
      <c r="I195" s="3" t="s">
        <v>495</v>
      </c>
      <c r="J195" s="3"/>
      <c r="K195" s="6">
        <v>415</v>
      </c>
      <c r="L195" s="40"/>
      <c r="M195" s="6"/>
      <c r="N195" s="18">
        <f>SUM(Tabelle13[[#This Row],[Tage]]*Tabelle13[[#This Row],[Tagespreis]])</f>
        <v>0</v>
      </c>
      <c r="O195" s="3"/>
      <c r="P195" s="21"/>
      <c r="Q195" s="3"/>
      <c r="Y195" s="3" t="s">
        <v>218</v>
      </c>
    </row>
    <row r="196" spans="1:25" x14ac:dyDescent="0.25">
      <c r="A196" s="11">
        <v>99</v>
      </c>
      <c r="B196" s="7">
        <v>1</v>
      </c>
      <c r="C196" s="7" t="s">
        <v>123</v>
      </c>
      <c r="D196" s="25"/>
      <c r="E196" s="7" t="s">
        <v>9</v>
      </c>
      <c r="F196" s="4" t="s">
        <v>267</v>
      </c>
      <c r="G196" s="5" t="s">
        <v>280</v>
      </c>
      <c r="H196" s="3" t="s">
        <v>496</v>
      </c>
      <c r="I196" s="3" t="s">
        <v>329</v>
      </c>
      <c r="J196" s="3"/>
      <c r="K196" s="6">
        <v>415</v>
      </c>
      <c r="L196" s="40"/>
      <c r="M196" s="3"/>
      <c r="N196" s="18">
        <f>SUM(Tabelle13[[#This Row],[Tage]]*Tabelle13[[#This Row],[Tagespreis]])</f>
        <v>0</v>
      </c>
      <c r="O196" s="3"/>
      <c r="P196" s="21"/>
      <c r="Q196" s="3"/>
      <c r="Y196" s="3" t="s">
        <v>219</v>
      </c>
    </row>
    <row r="197" spans="1:25" x14ac:dyDescent="0.25">
      <c r="A197" s="11">
        <v>100</v>
      </c>
      <c r="B197" s="7">
        <v>1</v>
      </c>
      <c r="C197" s="7" t="s">
        <v>124</v>
      </c>
      <c r="D197" s="25"/>
      <c r="E197" s="7" t="s">
        <v>8</v>
      </c>
      <c r="F197" s="4" t="s">
        <v>267</v>
      </c>
      <c r="G197" s="5" t="s">
        <v>280</v>
      </c>
      <c r="H197" s="3" t="s">
        <v>497</v>
      </c>
      <c r="I197" s="3" t="s">
        <v>384</v>
      </c>
      <c r="J197" s="3"/>
      <c r="K197" s="6">
        <v>415</v>
      </c>
      <c r="L197" s="40"/>
      <c r="M197" s="6"/>
      <c r="N197" s="18">
        <f>SUM(Tabelle13[[#This Row],[Tage]]*Tabelle13[[#This Row],[Tagespreis]])</f>
        <v>0</v>
      </c>
      <c r="O197" s="3"/>
      <c r="P197" s="21"/>
      <c r="Q197" s="3"/>
      <c r="Y197" s="3" t="s">
        <v>220</v>
      </c>
    </row>
    <row r="198" spans="1:25" x14ac:dyDescent="0.25">
      <c r="A198" s="11">
        <v>100</v>
      </c>
      <c r="B198" s="7">
        <v>1</v>
      </c>
      <c r="C198" s="7" t="s">
        <v>124</v>
      </c>
      <c r="D198" s="25"/>
      <c r="E198" s="7" t="s">
        <v>9</v>
      </c>
      <c r="F198" s="4" t="s">
        <v>267</v>
      </c>
      <c r="G198" s="5" t="s">
        <v>280</v>
      </c>
      <c r="H198" s="3" t="s">
        <v>498</v>
      </c>
      <c r="I198" s="3" t="s">
        <v>499</v>
      </c>
      <c r="J198" s="3"/>
      <c r="K198" s="6">
        <v>415</v>
      </c>
      <c r="L198" s="40"/>
      <c r="M198" s="6"/>
      <c r="N198" s="18">
        <f>SUM(Tabelle13[[#This Row],[Tage]]*Tabelle13[[#This Row],[Tagespreis]])</f>
        <v>0</v>
      </c>
      <c r="O198" s="3"/>
      <c r="P198" s="21"/>
      <c r="Q198" s="3"/>
      <c r="Y198" s="3" t="s">
        <v>221</v>
      </c>
    </row>
    <row r="199" spans="1:25" x14ac:dyDescent="0.25">
      <c r="A199" s="11">
        <v>101</v>
      </c>
      <c r="B199" s="7">
        <v>1</v>
      </c>
      <c r="C199" s="7" t="s">
        <v>125</v>
      </c>
      <c r="D199" s="25"/>
      <c r="E199" s="7" t="s">
        <v>8</v>
      </c>
      <c r="F199" s="4" t="s">
        <v>267</v>
      </c>
      <c r="G199" s="5" t="s">
        <v>280</v>
      </c>
      <c r="H199" s="3" t="s">
        <v>500</v>
      </c>
      <c r="I199" s="3" t="s">
        <v>501</v>
      </c>
      <c r="J199" s="3"/>
      <c r="K199" s="6">
        <v>415</v>
      </c>
      <c r="L199" s="40"/>
      <c r="M199" s="6"/>
      <c r="N199" s="18">
        <f>SUM(Tabelle13[[#This Row],[Tage]]*Tabelle13[[#This Row],[Tagespreis]])</f>
        <v>0</v>
      </c>
      <c r="O199" s="3"/>
      <c r="P199" s="21"/>
      <c r="Q199" s="3"/>
      <c r="Y199" s="3" t="s">
        <v>222</v>
      </c>
    </row>
    <row r="200" spans="1:25" x14ac:dyDescent="0.25">
      <c r="A200" s="11">
        <v>101</v>
      </c>
      <c r="B200" s="7">
        <v>1</v>
      </c>
      <c r="C200" s="7" t="s">
        <v>125</v>
      </c>
      <c r="D200" s="25"/>
      <c r="E200" s="7" t="s">
        <v>9</v>
      </c>
      <c r="F200" s="4" t="s">
        <v>267</v>
      </c>
      <c r="G200" s="5" t="s">
        <v>280</v>
      </c>
      <c r="H200" s="3" t="s">
        <v>502</v>
      </c>
      <c r="I200" s="3" t="s">
        <v>503</v>
      </c>
      <c r="J200" s="3"/>
      <c r="K200" s="6">
        <v>415</v>
      </c>
      <c r="L200" s="40"/>
      <c r="M200" s="6"/>
      <c r="N200" s="18">
        <f>SUM(Tabelle13[[#This Row],[Tage]]*Tabelle13[[#This Row],[Tagespreis]])</f>
        <v>0</v>
      </c>
      <c r="O200" s="3"/>
      <c r="P200" s="21"/>
      <c r="Q200" s="3"/>
      <c r="Y200" s="3" t="s">
        <v>223</v>
      </c>
    </row>
    <row r="201" spans="1:25" x14ac:dyDescent="0.25">
      <c r="A201" s="11">
        <v>102</v>
      </c>
      <c r="B201" s="7">
        <v>1</v>
      </c>
      <c r="C201" s="7" t="s">
        <v>126</v>
      </c>
      <c r="D201" s="25"/>
      <c r="E201" s="7" t="s">
        <v>8</v>
      </c>
      <c r="F201" s="4" t="s">
        <v>267</v>
      </c>
      <c r="G201" s="5" t="s">
        <v>280</v>
      </c>
      <c r="H201" s="3" t="s">
        <v>504</v>
      </c>
      <c r="I201" s="3" t="s">
        <v>505</v>
      </c>
      <c r="J201" s="3"/>
      <c r="K201" s="6">
        <v>415</v>
      </c>
      <c r="L201" s="40"/>
      <c r="M201" s="6"/>
      <c r="N201" s="18">
        <f>SUM(Tabelle13[[#This Row],[Tage]]*Tabelle13[[#This Row],[Tagespreis]])</f>
        <v>0</v>
      </c>
      <c r="O201" s="3"/>
      <c r="P201" s="21"/>
      <c r="Q201" s="3"/>
      <c r="Y201" s="3" t="s">
        <v>224</v>
      </c>
    </row>
    <row r="202" spans="1:25" x14ac:dyDescent="0.25">
      <c r="A202" s="11">
        <v>102</v>
      </c>
      <c r="B202" s="7">
        <v>1</v>
      </c>
      <c r="C202" s="7" t="s">
        <v>126</v>
      </c>
      <c r="D202" s="25"/>
      <c r="E202" s="7" t="s">
        <v>9</v>
      </c>
      <c r="F202" s="4" t="s">
        <v>267</v>
      </c>
      <c r="G202" s="5" t="s">
        <v>280</v>
      </c>
      <c r="H202" s="3" t="s">
        <v>504</v>
      </c>
      <c r="I202" s="3" t="s">
        <v>506</v>
      </c>
      <c r="J202" s="3"/>
      <c r="K202" s="6">
        <v>415</v>
      </c>
      <c r="L202" s="40"/>
      <c r="M202" s="6"/>
      <c r="N202" s="18">
        <f>SUM(Tabelle13[[#This Row],[Tage]]*Tabelle13[[#This Row],[Tagespreis]])</f>
        <v>0</v>
      </c>
      <c r="O202" s="3"/>
      <c r="P202" s="21"/>
      <c r="Q202" s="3"/>
      <c r="Y202" s="3" t="s">
        <v>225</v>
      </c>
    </row>
    <row r="203" spans="1:25" x14ac:dyDescent="0.25">
      <c r="A203" s="11">
        <v>103</v>
      </c>
      <c r="B203" s="7">
        <v>1</v>
      </c>
      <c r="C203" s="7" t="s">
        <v>127</v>
      </c>
      <c r="D203" s="25"/>
      <c r="E203" s="7" t="s">
        <v>8</v>
      </c>
      <c r="F203" s="4" t="s">
        <v>267</v>
      </c>
      <c r="G203" s="5" t="s">
        <v>280</v>
      </c>
      <c r="H203" s="3" t="s">
        <v>507</v>
      </c>
      <c r="I203" s="3" t="s">
        <v>508</v>
      </c>
      <c r="J203" s="3"/>
      <c r="K203" s="6">
        <v>415</v>
      </c>
      <c r="L203" s="40"/>
      <c r="M203" s="6"/>
      <c r="N203" s="18">
        <f>SUM(Tabelle13[[#This Row],[Tage]]*Tabelle13[[#This Row],[Tagespreis]])</f>
        <v>0</v>
      </c>
      <c r="O203" s="3"/>
      <c r="P203" s="21"/>
      <c r="Q203" s="3"/>
      <c r="Y203" s="3" t="s">
        <v>226</v>
      </c>
    </row>
    <row r="204" spans="1:25" x14ac:dyDescent="0.25">
      <c r="A204" s="11">
        <v>103</v>
      </c>
      <c r="B204" s="7">
        <v>1</v>
      </c>
      <c r="C204" s="7" t="s">
        <v>127</v>
      </c>
      <c r="D204" s="25"/>
      <c r="E204" s="7" t="s">
        <v>9</v>
      </c>
      <c r="F204" s="4" t="s">
        <v>267</v>
      </c>
      <c r="G204" s="5" t="s">
        <v>280</v>
      </c>
      <c r="H204" s="3" t="s">
        <v>509</v>
      </c>
      <c r="I204" s="3" t="s">
        <v>359</v>
      </c>
      <c r="J204" s="3"/>
      <c r="K204" s="6">
        <v>415</v>
      </c>
      <c r="L204" s="40"/>
      <c r="M204" s="6"/>
      <c r="N204" s="18">
        <f>SUM(Tabelle13[[#This Row],[Tage]]*Tabelle13[[#This Row],[Tagespreis]])</f>
        <v>0</v>
      </c>
      <c r="O204" s="3"/>
      <c r="P204" s="21"/>
      <c r="Q204" s="3"/>
      <c r="Y204" s="3" t="s">
        <v>227</v>
      </c>
    </row>
    <row r="205" spans="1:25" x14ac:dyDescent="0.25">
      <c r="A205" s="11">
        <v>104</v>
      </c>
      <c r="B205" s="7">
        <v>1</v>
      </c>
      <c r="C205" s="7" t="s">
        <v>128</v>
      </c>
      <c r="D205" s="25"/>
      <c r="E205" s="7" t="s">
        <v>8</v>
      </c>
      <c r="F205" s="4" t="s">
        <v>267</v>
      </c>
      <c r="G205" s="5" t="s">
        <v>280</v>
      </c>
      <c r="H205" s="3" t="s">
        <v>510</v>
      </c>
      <c r="I205" s="3" t="s">
        <v>511</v>
      </c>
      <c r="J205" s="3"/>
      <c r="K205" s="6">
        <v>415</v>
      </c>
      <c r="L205" s="40"/>
      <c r="M205" s="6"/>
      <c r="N205" s="18">
        <f>SUM(Tabelle13[[#This Row],[Tage]]*Tabelle13[[#This Row],[Tagespreis]])</f>
        <v>0</v>
      </c>
      <c r="O205" s="3"/>
      <c r="P205" s="21"/>
      <c r="Q205" s="3"/>
      <c r="Y205" s="3" t="s">
        <v>228</v>
      </c>
    </row>
    <row r="206" spans="1:25" x14ac:dyDescent="0.25">
      <c r="A206" s="11">
        <v>104</v>
      </c>
      <c r="B206" s="7">
        <v>1</v>
      </c>
      <c r="C206" s="7" t="s">
        <v>128</v>
      </c>
      <c r="D206" s="25"/>
      <c r="E206" s="7" t="s">
        <v>9</v>
      </c>
      <c r="F206" s="4" t="s">
        <v>267</v>
      </c>
      <c r="G206" s="5" t="s">
        <v>280</v>
      </c>
      <c r="H206" s="3" t="s">
        <v>512</v>
      </c>
      <c r="I206" s="3" t="s">
        <v>513</v>
      </c>
      <c r="J206" s="3"/>
      <c r="K206" s="6">
        <v>415</v>
      </c>
      <c r="L206" s="40"/>
      <c r="M206" s="6"/>
      <c r="N206" s="18">
        <f>SUM(Tabelle13[[#This Row],[Tage]]*Tabelle13[[#This Row],[Tagespreis]])</f>
        <v>0</v>
      </c>
      <c r="O206" s="3"/>
      <c r="P206" s="21"/>
      <c r="Q206" s="3"/>
      <c r="Y206" s="3" t="s">
        <v>229</v>
      </c>
    </row>
    <row r="207" spans="1:25" x14ac:dyDescent="0.25">
      <c r="A207" s="11">
        <v>105</v>
      </c>
      <c r="B207" s="7">
        <v>1</v>
      </c>
      <c r="C207" s="7" t="s">
        <v>129</v>
      </c>
      <c r="D207" s="25"/>
      <c r="E207" s="7" t="s">
        <v>8</v>
      </c>
      <c r="F207" s="4" t="s">
        <v>267</v>
      </c>
      <c r="G207" s="5" t="s">
        <v>280</v>
      </c>
      <c r="H207" s="3" t="s">
        <v>311</v>
      </c>
      <c r="I207" s="4" t="s">
        <v>306</v>
      </c>
      <c r="J207" s="3"/>
      <c r="K207" s="6">
        <v>415</v>
      </c>
      <c r="L207" s="40"/>
      <c r="M207" s="6"/>
      <c r="N207" s="18">
        <f>SUM(Tabelle13[[#This Row],[Tage]]*Tabelle13[[#This Row],[Tagespreis]])</f>
        <v>0</v>
      </c>
      <c r="O207" s="3"/>
      <c r="P207" s="21"/>
      <c r="Q207" s="3"/>
      <c r="Y207" s="3" t="s">
        <v>230</v>
      </c>
    </row>
    <row r="208" spans="1:25" x14ac:dyDescent="0.25">
      <c r="A208" s="11">
        <v>105</v>
      </c>
      <c r="B208" s="7">
        <v>1</v>
      </c>
      <c r="C208" s="7" t="s">
        <v>129</v>
      </c>
      <c r="D208" s="25"/>
      <c r="E208" s="7" t="s">
        <v>9</v>
      </c>
      <c r="F208" s="4" t="s">
        <v>267</v>
      </c>
      <c r="G208" s="5" t="s">
        <v>280</v>
      </c>
      <c r="H208" s="3" t="s">
        <v>311</v>
      </c>
      <c r="I208" s="4" t="s">
        <v>306</v>
      </c>
      <c r="J208" s="3"/>
      <c r="K208" s="6">
        <v>415</v>
      </c>
      <c r="L208" s="40"/>
      <c r="M208" s="6"/>
      <c r="N208" s="18">
        <f>SUM(Tabelle13[[#This Row],[Tage]]*Tabelle13[[#This Row],[Tagespreis]])</f>
        <v>0</v>
      </c>
      <c r="O208" s="3"/>
      <c r="P208" s="21"/>
      <c r="Q208" s="3"/>
      <c r="Y208" s="3" t="s">
        <v>231</v>
      </c>
    </row>
    <row r="209" spans="1:25" x14ac:dyDescent="0.25">
      <c r="A209" s="11">
        <v>106</v>
      </c>
      <c r="B209" s="7">
        <v>1</v>
      </c>
      <c r="C209" s="7" t="s">
        <v>130</v>
      </c>
      <c r="D209" s="25"/>
      <c r="E209" s="7" t="s">
        <v>8</v>
      </c>
      <c r="F209" s="4" t="s">
        <v>267</v>
      </c>
      <c r="G209" s="5" t="s">
        <v>280</v>
      </c>
      <c r="H209" s="3" t="s">
        <v>514</v>
      </c>
      <c r="I209" s="3" t="s">
        <v>515</v>
      </c>
      <c r="J209" s="3"/>
      <c r="K209" s="6">
        <v>415</v>
      </c>
      <c r="L209" s="40"/>
      <c r="M209" s="6"/>
      <c r="N209" s="18">
        <f>SUM(Tabelle13[[#This Row],[Tage]]*Tabelle13[[#This Row],[Tagespreis]])</f>
        <v>0</v>
      </c>
      <c r="O209" s="3"/>
      <c r="P209" s="21"/>
      <c r="Q209" s="3"/>
      <c r="Y209" s="3" t="s">
        <v>232</v>
      </c>
    </row>
    <row r="210" spans="1:25" x14ac:dyDescent="0.25">
      <c r="A210" s="11">
        <v>106</v>
      </c>
      <c r="B210" s="7">
        <v>1</v>
      </c>
      <c r="C210" s="7" t="s">
        <v>130</v>
      </c>
      <c r="D210" s="25"/>
      <c r="E210" s="7" t="s">
        <v>9</v>
      </c>
      <c r="F210" s="4" t="s">
        <v>267</v>
      </c>
      <c r="G210" s="5" t="s">
        <v>280</v>
      </c>
      <c r="H210" s="3" t="s">
        <v>516</v>
      </c>
      <c r="I210" s="3" t="s">
        <v>517</v>
      </c>
      <c r="J210" s="3"/>
      <c r="K210" s="6">
        <v>415</v>
      </c>
      <c r="L210" s="40"/>
      <c r="M210" s="6"/>
      <c r="N210" s="18">
        <f>SUM(Tabelle13[[#This Row],[Tage]]*Tabelle13[[#This Row],[Tagespreis]])</f>
        <v>0</v>
      </c>
      <c r="O210" s="3"/>
      <c r="P210" s="21"/>
      <c r="Q210" s="3"/>
      <c r="Y210" s="3" t="s">
        <v>233</v>
      </c>
    </row>
    <row r="211" spans="1:25" x14ac:dyDescent="0.25">
      <c r="A211" s="11">
        <v>107</v>
      </c>
      <c r="B211" s="7">
        <v>1</v>
      </c>
      <c r="C211" s="7" t="s">
        <v>131</v>
      </c>
      <c r="D211" s="25"/>
      <c r="E211" s="7" t="s">
        <v>8</v>
      </c>
      <c r="F211" s="4" t="s">
        <v>267</v>
      </c>
      <c r="G211" s="5" t="s">
        <v>280</v>
      </c>
      <c r="H211" s="3" t="s">
        <v>518</v>
      </c>
      <c r="I211" s="3" t="s">
        <v>519</v>
      </c>
      <c r="J211" s="3"/>
      <c r="K211" s="6">
        <v>415</v>
      </c>
      <c r="L211" s="40"/>
      <c r="M211" s="6"/>
      <c r="N211" s="18">
        <f>SUM(Tabelle13[[#This Row],[Tage]]*Tabelle13[[#This Row],[Tagespreis]])</f>
        <v>0</v>
      </c>
      <c r="O211" s="3"/>
      <c r="P211" s="21"/>
      <c r="Q211" s="3"/>
      <c r="Y211" s="3" t="s">
        <v>234</v>
      </c>
    </row>
    <row r="212" spans="1:25" x14ac:dyDescent="0.25">
      <c r="A212" s="11">
        <v>107</v>
      </c>
      <c r="B212" s="7">
        <v>1</v>
      </c>
      <c r="C212" s="7" t="s">
        <v>131</v>
      </c>
      <c r="D212" s="25"/>
      <c r="E212" s="7" t="s">
        <v>9</v>
      </c>
      <c r="F212" s="4" t="s">
        <v>267</v>
      </c>
      <c r="G212" s="5" t="s">
        <v>280</v>
      </c>
      <c r="H212" s="3" t="s">
        <v>520</v>
      </c>
      <c r="I212" s="3" t="s">
        <v>521</v>
      </c>
      <c r="J212" s="3"/>
      <c r="K212" s="6">
        <v>415</v>
      </c>
      <c r="L212" s="40"/>
      <c r="M212" s="6"/>
      <c r="N212" s="18">
        <f>SUM(Tabelle13[[#This Row],[Tage]]*Tabelle13[[#This Row],[Tagespreis]])</f>
        <v>0</v>
      </c>
      <c r="O212" s="3"/>
      <c r="P212" s="21"/>
      <c r="Q212" s="3"/>
      <c r="Y212" s="3" t="s">
        <v>235</v>
      </c>
    </row>
    <row r="213" spans="1:25" x14ac:dyDescent="0.25">
      <c r="A213" s="11">
        <v>107</v>
      </c>
      <c r="B213" s="7">
        <v>1</v>
      </c>
      <c r="C213" s="7" t="s">
        <v>131</v>
      </c>
      <c r="D213" s="25"/>
      <c r="E213" s="7" t="s">
        <v>266</v>
      </c>
      <c r="F213" s="4" t="s">
        <v>267</v>
      </c>
      <c r="G213" s="5" t="s">
        <v>280</v>
      </c>
      <c r="H213" s="3" t="s">
        <v>518</v>
      </c>
      <c r="I213" s="3" t="s">
        <v>522</v>
      </c>
      <c r="J213" s="3"/>
      <c r="K213" s="6">
        <v>415</v>
      </c>
      <c r="L213" s="40"/>
      <c r="M213" s="6"/>
      <c r="N213" s="18">
        <f>SUM(Tabelle13[[#This Row],[Tage]]*Tabelle13[[#This Row],[Tagespreis]])</f>
        <v>0</v>
      </c>
      <c r="O213" s="3"/>
      <c r="P213" s="21"/>
      <c r="Q213" s="3"/>
      <c r="Y213" s="3" t="s">
        <v>236</v>
      </c>
    </row>
    <row r="214" spans="1:25" x14ac:dyDescent="0.25">
      <c r="A214" s="11">
        <v>107</v>
      </c>
      <c r="B214" s="7">
        <v>1</v>
      </c>
      <c r="C214" s="7" t="s">
        <v>131</v>
      </c>
      <c r="D214" s="25"/>
      <c r="E214" s="7" t="s">
        <v>281</v>
      </c>
      <c r="F214" s="4" t="s">
        <v>280</v>
      </c>
      <c r="G214" s="5" t="s">
        <v>280</v>
      </c>
      <c r="H214" s="3"/>
      <c r="I214" s="3"/>
      <c r="J214" s="3"/>
      <c r="K214" s="3"/>
      <c r="L214" s="40"/>
      <c r="M214" s="3"/>
      <c r="N214" s="18">
        <f>SUM(Tabelle13[[#This Row],[Tage]]*Tabelle13[[#This Row],[Tagespreis]])</f>
        <v>0</v>
      </c>
      <c r="O214" s="3"/>
      <c r="P214" s="21"/>
      <c r="Q214" s="3"/>
      <c r="Y214" s="3" t="s">
        <v>237</v>
      </c>
    </row>
    <row r="215" spans="1:25" x14ac:dyDescent="0.25">
      <c r="A215" s="11">
        <v>108</v>
      </c>
      <c r="B215" s="7">
        <v>1</v>
      </c>
      <c r="C215" s="7" t="s">
        <v>132</v>
      </c>
      <c r="D215" s="25"/>
      <c r="E215" s="7" t="s">
        <v>8</v>
      </c>
      <c r="F215" s="4" t="s">
        <v>267</v>
      </c>
      <c r="G215" s="5" t="s">
        <v>280</v>
      </c>
      <c r="H215" s="3" t="s">
        <v>417</v>
      </c>
      <c r="I215" s="3" t="s">
        <v>523</v>
      </c>
      <c r="J215" s="3"/>
      <c r="K215" s="6">
        <v>415</v>
      </c>
      <c r="L215" s="40"/>
      <c r="M215" s="6"/>
      <c r="N215" s="18">
        <f>SUM(Tabelle13[[#This Row],[Tage]]*Tabelle13[[#This Row],[Tagespreis]])</f>
        <v>0</v>
      </c>
      <c r="O215" s="3"/>
      <c r="P215" s="21"/>
      <c r="Q215" s="3"/>
      <c r="Y215" s="3" t="s">
        <v>238</v>
      </c>
    </row>
    <row r="216" spans="1:25" x14ac:dyDescent="0.25">
      <c r="A216" s="11">
        <v>108</v>
      </c>
      <c r="B216" s="7">
        <v>1</v>
      </c>
      <c r="C216" s="7" t="s">
        <v>132</v>
      </c>
      <c r="D216" s="25"/>
      <c r="E216" s="7" t="s">
        <v>9</v>
      </c>
      <c r="F216" s="4" t="s">
        <v>267</v>
      </c>
      <c r="G216" s="5" t="s">
        <v>280</v>
      </c>
      <c r="H216" s="3" t="s">
        <v>417</v>
      </c>
      <c r="I216" s="3" t="s">
        <v>524</v>
      </c>
      <c r="J216" s="3"/>
      <c r="K216" s="6">
        <v>415</v>
      </c>
      <c r="L216" s="40"/>
      <c r="M216" s="6"/>
      <c r="N216" s="18">
        <f>SUM(Tabelle13[[#This Row],[Tage]]*Tabelle13[[#This Row],[Tagespreis]])</f>
        <v>0</v>
      </c>
      <c r="O216" s="3"/>
      <c r="P216" s="21"/>
      <c r="Q216" s="3"/>
      <c r="Y216" s="3" t="s">
        <v>239</v>
      </c>
    </row>
    <row r="217" spans="1:25" x14ac:dyDescent="0.25">
      <c r="A217" s="11">
        <v>109</v>
      </c>
      <c r="B217" s="7">
        <v>1</v>
      </c>
      <c r="C217" s="7" t="s">
        <v>133</v>
      </c>
      <c r="D217" s="25"/>
      <c r="E217" s="7" t="s">
        <v>8</v>
      </c>
      <c r="F217" s="4" t="s">
        <v>267</v>
      </c>
      <c r="G217" s="5" t="s">
        <v>280</v>
      </c>
      <c r="H217" s="4" t="s">
        <v>308</v>
      </c>
      <c r="I217" s="4" t="s">
        <v>306</v>
      </c>
      <c r="J217" s="3"/>
      <c r="K217" s="6">
        <v>415</v>
      </c>
      <c r="L217" s="40"/>
      <c r="M217" s="6"/>
      <c r="N217" s="18">
        <f>SUM(Tabelle13[[#This Row],[Tage]]*Tabelle13[[#This Row],[Tagespreis]])</f>
        <v>0</v>
      </c>
      <c r="O217" s="3"/>
      <c r="P217" s="21"/>
      <c r="Q217" s="3"/>
      <c r="Y217" s="3" t="s">
        <v>240</v>
      </c>
    </row>
    <row r="218" spans="1:25" x14ac:dyDescent="0.25">
      <c r="A218" s="11">
        <v>109</v>
      </c>
      <c r="B218" s="7">
        <v>1</v>
      </c>
      <c r="C218" s="7" t="s">
        <v>133</v>
      </c>
      <c r="D218" s="25"/>
      <c r="E218" s="7" t="s">
        <v>9</v>
      </c>
      <c r="F218" s="4" t="s">
        <v>267</v>
      </c>
      <c r="G218" s="5" t="s">
        <v>280</v>
      </c>
      <c r="H218" s="4" t="s">
        <v>308</v>
      </c>
      <c r="I218" s="4" t="s">
        <v>306</v>
      </c>
      <c r="J218" s="3"/>
      <c r="K218" s="6">
        <v>415</v>
      </c>
      <c r="L218" s="40"/>
      <c r="M218" s="6"/>
      <c r="N218" s="18">
        <f>SUM(Tabelle13[[#This Row],[Tage]]*Tabelle13[[#This Row],[Tagespreis]])</f>
        <v>0</v>
      </c>
      <c r="O218" s="3"/>
      <c r="P218" s="21"/>
      <c r="Q218" s="3"/>
      <c r="Y218" s="3" t="s">
        <v>242</v>
      </c>
    </row>
    <row r="219" spans="1:25" x14ac:dyDescent="0.25">
      <c r="A219" s="11">
        <v>110</v>
      </c>
      <c r="B219" s="7">
        <v>1</v>
      </c>
      <c r="C219" s="7" t="s">
        <v>134</v>
      </c>
      <c r="D219" s="25"/>
      <c r="E219" s="7" t="s">
        <v>8</v>
      </c>
      <c r="F219" s="4" t="s">
        <v>267</v>
      </c>
      <c r="G219" s="5" t="s">
        <v>267</v>
      </c>
      <c r="H219" s="3" t="s">
        <v>525</v>
      </c>
      <c r="I219" s="4" t="s">
        <v>526</v>
      </c>
      <c r="J219" s="3"/>
      <c r="K219" s="6">
        <v>530</v>
      </c>
      <c r="L219" s="40"/>
      <c r="M219" s="6"/>
      <c r="N219" s="18">
        <f>SUM(Tabelle13[[#This Row],[Tage]]*Tabelle13[[#This Row],[Tagespreis]])</f>
        <v>0</v>
      </c>
      <c r="O219" s="3"/>
      <c r="P219" s="21"/>
      <c r="Q219" s="3"/>
      <c r="Y219" s="3" t="s">
        <v>244</v>
      </c>
    </row>
    <row r="220" spans="1:25" x14ac:dyDescent="0.25">
      <c r="A220" s="11">
        <v>111</v>
      </c>
      <c r="B220" s="7">
        <v>1</v>
      </c>
      <c r="C220" s="7" t="s">
        <v>135</v>
      </c>
      <c r="D220" s="25"/>
      <c r="E220" s="7" t="s">
        <v>8</v>
      </c>
      <c r="F220" s="4" t="s">
        <v>267</v>
      </c>
      <c r="G220" s="5" t="s">
        <v>280</v>
      </c>
      <c r="H220" s="4"/>
      <c r="I220" s="4"/>
      <c r="J220" s="3"/>
      <c r="K220" s="6"/>
      <c r="L220" s="40"/>
      <c r="M220" s="6"/>
      <c r="N220" s="18">
        <f>SUM(Tabelle13[[#This Row],[Tage]]*Tabelle13[[#This Row],[Tagespreis]])</f>
        <v>0</v>
      </c>
      <c r="O220" s="3"/>
      <c r="P220" s="21"/>
      <c r="Q220" s="3"/>
      <c r="Y220" s="3" t="s">
        <v>246</v>
      </c>
    </row>
    <row r="221" spans="1:25" x14ac:dyDescent="0.25">
      <c r="A221" s="11">
        <v>111</v>
      </c>
      <c r="B221" s="7">
        <v>1</v>
      </c>
      <c r="C221" s="7" t="s">
        <v>135</v>
      </c>
      <c r="D221" s="25"/>
      <c r="E221" s="7" t="s">
        <v>9</v>
      </c>
      <c r="F221" s="4" t="s">
        <v>267</v>
      </c>
      <c r="G221" s="5" t="s">
        <v>280</v>
      </c>
      <c r="H221" s="4"/>
      <c r="I221" s="4"/>
      <c r="J221" s="3"/>
      <c r="K221" s="6"/>
      <c r="L221" s="40"/>
      <c r="M221" s="6"/>
      <c r="N221" s="18">
        <f>SUM(Tabelle13[[#This Row],[Tage]]*Tabelle13[[#This Row],[Tagespreis]])</f>
        <v>0</v>
      </c>
      <c r="O221" s="3"/>
      <c r="P221" s="21"/>
      <c r="Q221" s="3"/>
      <c r="Y221" s="3" t="s">
        <v>248</v>
      </c>
    </row>
    <row r="222" spans="1:25" x14ac:dyDescent="0.25">
      <c r="A222" s="11">
        <v>111</v>
      </c>
      <c r="B222" s="7">
        <v>1</v>
      </c>
      <c r="C222" s="7" t="s">
        <v>135</v>
      </c>
      <c r="D222" s="25"/>
      <c r="E222" s="7" t="s">
        <v>266</v>
      </c>
      <c r="F222" s="4" t="s">
        <v>267</v>
      </c>
      <c r="G222" s="5" t="s">
        <v>280</v>
      </c>
      <c r="H222" s="4"/>
      <c r="I222" s="4"/>
      <c r="J222" s="3"/>
      <c r="K222" s="6"/>
      <c r="L222" s="40"/>
      <c r="M222" s="6"/>
      <c r="N222" s="18">
        <f>SUM(Tabelle13[[#This Row],[Tage]]*Tabelle13[[#This Row],[Tagespreis]])</f>
        <v>0</v>
      </c>
      <c r="O222" s="3"/>
      <c r="P222" s="21"/>
      <c r="Q222" s="3"/>
      <c r="Y222" s="3" t="s">
        <v>250</v>
      </c>
    </row>
    <row r="223" spans="1:25" x14ac:dyDescent="0.25">
      <c r="A223" s="11">
        <v>111</v>
      </c>
      <c r="B223" s="7">
        <v>1</v>
      </c>
      <c r="C223" s="7" t="s">
        <v>135</v>
      </c>
      <c r="D223" s="25"/>
      <c r="E223" s="7" t="s">
        <v>281</v>
      </c>
      <c r="F223" s="4" t="s">
        <v>280</v>
      </c>
      <c r="G223" s="5" t="s">
        <v>280</v>
      </c>
      <c r="H223" s="4"/>
      <c r="I223" s="4"/>
      <c r="J223" s="3"/>
      <c r="K223" s="6"/>
      <c r="L223" s="40"/>
      <c r="M223" s="6"/>
      <c r="N223" s="18">
        <f>SUM(Tabelle13[[#This Row],[Tage]]*Tabelle13[[#This Row],[Tagespreis]])</f>
        <v>0</v>
      </c>
      <c r="O223" s="3"/>
      <c r="P223" s="21"/>
      <c r="Q223" s="3"/>
      <c r="Y223" s="3" t="s">
        <v>252</v>
      </c>
    </row>
    <row r="224" spans="1:25" x14ac:dyDescent="0.25">
      <c r="A224" s="11">
        <v>112</v>
      </c>
      <c r="B224" s="7">
        <v>1</v>
      </c>
      <c r="C224" s="7" t="s">
        <v>136</v>
      </c>
      <c r="D224" s="25"/>
      <c r="E224" s="7" t="s">
        <v>8</v>
      </c>
      <c r="F224" s="4" t="s">
        <v>267</v>
      </c>
      <c r="G224" s="5" t="s">
        <v>280</v>
      </c>
      <c r="H224" s="3" t="s">
        <v>527</v>
      </c>
      <c r="I224" s="3" t="s">
        <v>341</v>
      </c>
      <c r="J224" s="3"/>
      <c r="K224" s="6">
        <v>415</v>
      </c>
      <c r="L224" s="40"/>
      <c r="M224" s="6"/>
      <c r="N224" s="18">
        <f>SUM(Tabelle13[[#This Row],[Tage]]*Tabelle13[[#This Row],[Tagespreis]])</f>
        <v>0</v>
      </c>
      <c r="O224" s="3"/>
      <c r="P224" s="21"/>
      <c r="Q224" s="3"/>
      <c r="Y224" s="3" t="s">
        <v>254</v>
      </c>
    </row>
    <row r="225" spans="1:25" x14ac:dyDescent="0.25">
      <c r="A225" s="11">
        <v>112</v>
      </c>
      <c r="B225" s="7">
        <v>1</v>
      </c>
      <c r="C225" s="7" t="s">
        <v>136</v>
      </c>
      <c r="D225" s="25"/>
      <c r="E225" s="7" t="s">
        <v>9</v>
      </c>
      <c r="F225" s="4" t="s">
        <v>267</v>
      </c>
      <c r="G225" s="5" t="s">
        <v>280</v>
      </c>
      <c r="H225" s="3" t="s">
        <v>528</v>
      </c>
      <c r="I225" s="3" t="s">
        <v>331</v>
      </c>
      <c r="J225" s="3"/>
      <c r="K225" s="6">
        <v>415</v>
      </c>
      <c r="L225" s="40"/>
      <c r="M225" s="6"/>
      <c r="N225" s="18">
        <f>SUM(Tabelle13[[#This Row],[Tage]]*Tabelle13[[#This Row],[Tagespreis]])</f>
        <v>0</v>
      </c>
      <c r="O225" s="3"/>
      <c r="P225" s="21"/>
      <c r="Q225" s="3"/>
      <c r="Y225" s="3" t="s">
        <v>255</v>
      </c>
    </row>
    <row r="226" spans="1:25" x14ac:dyDescent="0.25">
      <c r="A226" s="11">
        <v>113</v>
      </c>
      <c r="B226" s="7">
        <v>1</v>
      </c>
      <c r="C226" s="7" t="s">
        <v>137</v>
      </c>
      <c r="D226" s="26"/>
      <c r="E226" s="7" t="s">
        <v>8</v>
      </c>
      <c r="F226" s="4" t="s">
        <v>267</v>
      </c>
      <c r="G226" s="5" t="s">
        <v>280</v>
      </c>
      <c r="H226" s="3" t="s">
        <v>532</v>
      </c>
      <c r="I226" s="3" t="s">
        <v>529</v>
      </c>
      <c r="J226" s="3"/>
      <c r="K226" s="6">
        <v>415</v>
      </c>
      <c r="L226" s="40"/>
      <c r="M226" s="6"/>
      <c r="N226" s="18">
        <f>SUM(Tabelle13[[#This Row],[Tage]]*Tabelle13[[#This Row],[Tagespreis]])</f>
        <v>0</v>
      </c>
      <c r="O226" s="3"/>
      <c r="P226" s="21"/>
      <c r="Q226" s="3"/>
      <c r="Y226" s="3" t="s">
        <v>256</v>
      </c>
    </row>
    <row r="227" spans="1:25" x14ac:dyDescent="0.25">
      <c r="A227" s="11">
        <v>113</v>
      </c>
      <c r="B227" s="7">
        <v>1</v>
      </c>
      <c r="C227" s="7" t="s">
        <v>137</v>
      </c>
      <c r="D227" s="26"/>
      <c r="E227" s="7" t="s">
        <v>9</v>
      </c>
      <c r="F227" s="4" t="s">
        <v>267</v>
      </c>
      <c r="G227" s="5" t="s">
        <v>280</v>
      </c>
      <c r="H227" s="3" t="s">
        <v>530</v>
      </c>
      <c r="I227" s="3" t="s">
        <v>531</v>
      </c>
      <c r="J227" s="3"/>
      <c r="K227" s="6">
        <v>415</v>
      </c>
      <c r="L227" s="40"/>
      <c r="M227" s="6"/>
      <c r="N227" s="18">
        <f>SUM(Tabelle13[[#This Row],[Tage]]*Tabelle13[[#This Row],[Tagespreis]])</f>
        <v>0</v>
      </c>
      <c r="O227" s="3"/>
      <c r="P227" s="21"/>
      <c r="Q227" s="3"/>
      <c r="Y227" s="3" t="s">
        <v>257</v>
      </c>
    </row>
    <row r="228" spans="1:25" x14ac:dyDescent="0.25">
      <c r="A228" s="11">
        <v>114</v>
      </c>
      <c r="B228" s="7">
        <v>1</v>
      </c>
      <c r="C228" s="7" t="s">
        <v>138</v>
      </c>
      <c r="D228" s="25"/>
      <c r="E228" s="7" t="s">
        <v>8</v>
      </c>
      <c r="F228" s="4" t="s">
        <v>267</v>
      </c>
      <c r="G228" s="5" t="s">
        <v>280</v>
      </c>
      <c r="H228" s="3" t="s">
        <v>533</v>
      </c>
      <c r="I228" s="3" t="s">
        <v>513</v>
      </c>
      <c r="J228" s="3"/>
      <c r="K228" s="6">
        <v>415</v>
      </c>
      <c r="L228" s="40"/>
      <c r="M228" s="6"/>
      <c r="N228" s="18">
        <f>SUM(Tabelle13[[#This Row],[Tage]]*Tabelle13[[#This Row],[Tagespreis]])</f>
        <v>0</v>
      </c>
      <c r="O228" s="3"/>
      <c r="P228" s="21"/>
      <c r="Q228" s="3"/>
      <c r="Y228" s="3" t="s">
        <v>258</v>
      </c>
    </row>
    <row r="229" spans="1:25" x14ac:dyDescent="0.25">
      <c r="A229" s="11">
        <v>114</v>
      </c>
      <c r="B229" s="7">
        <v>1</v>
      </c>
      <c r="C229" s="7" t="s">
        <v>138</v>
      </c>
      <c r="D229" s="25"/>
      <c r="E229" s="7" t="s">
        <v>9</v>
      </c>
      <c r="F229" s="4" t="s">
        <v>267</v>
      </c>
      <c r="G229" s="5" t="s">
        <v>280</v>
      </c>
      <c r="H229" s="3" t="s">
        <v>533</v>
      </c>
      <c r="I229" s="3" t="s">
        <v>534</v>
      </c>
      <c r="J229" s="3"/>
      <c r="K229" s="6">
        <v>415</v>
      </c>
      <c r="L229" s="40"/>
      <c r="M229" s="6"/>
      <c r="N229" s="18">
        <f>SUM(Tabelle13[[#This Row],[Tage]]*Tabelle13[[#This Row],[Tagespreis]])</f>
        <v>0</v>
      </c>
      <c r="O229" s="3"/>
      <c r="P229" s="21"/>
      <c r="Q229" s="3"/>
      <c r="Y229" s="3" t="s">
        <v>259</v>
      </c>
    </row>
    <row r="230" spans="1:25" x14ac:dyDescent="0.25">
      <c r="A230" s="11">
        <v>114</v>
      </c>
      <c r="B230" s="7">
        <v>1</v>
      </c>
      <c r="C230" s="7" t="s">
        <v>138</v>
      </c>
      <c r="D230" s="25"/>
      <c r="E230" s="7" t="s">
        <v>266</v>
      </c>
      <c r="F230" s="4" t="s">
        <v>267</v>
      </c>
      <c r="G230" s="5" t="s">
        <v>280</v>
      </c>
      <c r="H230" s="3" t="s">
        <v>535</v>
      </c>
      <c r="I230" s="3" t="s">
        <v>536</v>
      </c>
      <c r="J230" s="3"/>
      <c r="K230" s="6">
        <v>415</v>
      </c>
      <c r="L230" s="40"/>
      <c r="M230" s="6"/>
      <c r="N230" s="18">
        <f>SUM(Tabelle13[[#This Row],[Tage]]*Tabelle13[[#This Row],[Tagespreis]])</f>
        <v>0</v>
      </c>
      <c r="O230" s="3"/>
      <c r="P230" s="21"/>
      <c r="Q230" s="3"/>
      <c r="Y230" s="3" t="s">
        <v>260</v>
      </c>
    </row>
    <row r="231" spans="1:25" x14ac:dyDescent="0.25">
      <c r="A231" s="11">
        <v>115</v>
      </c>
      <c r="B231" s="7">
        <v>1</v>
      </c>
      <c r="C231" s="7" t="s">
        <v>139</v>
      </c>
      <c r="D231" s="25"/>
      <c r="E231" s="7" t="s">
        <v>8</v>
      </c>
      <c r="F231" s="4" t="s">
        <v>280</v>
      </c>
      <c r="G231" s="5" t="s">
        <v>280</v>
      </c>
      <c r="H231" s="3"/>
      <c r="I231" s="3"/>
      <c r="J231" s="3"/>
      <c r="K231" s="3"/>
      <c r="L231" s="40"/>
      <c r="M231" s="3"/>
      <c r="N231" s="18">
        <f>SUM(Tabelle13[[#This Row],[Tage]]*Tabelle13[[#This Row],[Tagespreis]])</f>
        <v>0</v>
      </c>
      <c r="O231" s="3"/>
      <c r="P231" s="21"/>
      <c r="Q231" s="3"/>
      <c r="Y231" s="8"/>
    </row>
    <row r="232" spans="1:25" x14ac:dyDescent="0.25">
      <c r="A232" s="11">
        <v>115</v>
      </c>
      <c r="B232" s="7">
        <v>1</v>
      </c>
      <c r="C232" s="7" t="s">
        <v>139</v>
      </c>
      <c r="D232" s="25"/>
      <c r="E232" s="7" t="s">
        <v>9</v>
      </c>
      <c r="F232" s="4" t="s">
        <v>280</v>
      </c>
      <c r="G232" s="5" t="s">
        <v>280</v>
      </c>
      <c r="H232" s="3"/>
      <c r="I232" s="3"/>
      <c r="J232" s="3"/>
      <c r="K232" s="3"/>
      <c r="L232" s="40"/>
      <c r="M232" s="3"/>
      <c r="N232" s="18">
        <f>SUM(Tabelle13[[#This Row],[Tage]]*Tabelle13[[#This Row],[Tagespreis]])</f>
        <v>0</v>
      </c>
      <c r="O232" s="3"/>
      <c r="P232" s="21"/>
      <c r="Q232" s="3"/>
      <c r="Y232" s="8"/>
    </row>
    <row r="233" spans="1:25" x14ac:dyDescent="0.25">
      <c r="A233" s="11">
        <v>115</v>
      </c>
      <c r="B233" s="7">
        <v>1</v>
      </c>
      <c r="C233" s="7" t="s">
        <v>139</v>
      </c>
      <c r="D233" s="25"/>
      <c r="E233" s="7" t="s">
        <v>266</v>
      </c>
      <c r="F233" s="4" t="s">
        <v>280</v>
      </c>
      <c r="G233" s="5" t="s">
        <v>280</v>
      </c>
      <c r="H233" s="3"/>
      <c r="I233" s="3"/>
      <c r="J233" s="3"/>
      <c r="K233" s="3"/>
      <c r="L233" s="40"/>
      <c r="M233" s="3"/>
      <c r="N233" s="18">
        <f>SUM(Tabelle13[[#This Row],[Tage]]*Tabelle13[[#This Row],[Tagespreis]])</f>
        <v>0</v>
      </c>
      <c r="O233" s="3"/>
      <c r="P233" s="21"/>
      <c r="Q233" s="3"/>
      <c r="Y233" s="8"/>
    </row>
    <row r="234" spans="1:25" x14ac:dyDescent="0.25">
      <c r="A234" s="11">
        <v>116</v>
      </c>
      <c r="B234" s="7">
        <v>2</v>
      </c>
      <c r="C234" s="7" t="s">
        <v>140</v>
      </c>
      <c r="D234" s="25"/>
      <c r="E234" s="7" t="s">
        <v>8</v>
      </c>
      <c r="F234" s="4" t="s">
        <v>267</v>
      </c>
      <c r="G234" s="5" t="s">
        <v>280</v>
      </c>
      <c r="H234" s="3" t="s">
        <v>537</v>
      </c>
      <c r="I234" s="3" t="s">
        <v>538</v>
      </c>
      <c r="J234" s="3"/>
      <c r="K234" s="6">
        <v>415</v>
      </c>
      <c r="L234" s="40"/>
      <c r="M234" s="6"/>
      <c r="N234" s="18">
        <f>SUM(Tabelle13[[#This Row],[Tage]]*Tabelle13[[#This Row],[Tagespreis]])</f>
        <v>0</v>
      </c>
      <c r="O234" s="3"/>
      <c r="P234" s="21"/>
      <c r="Q234" s="3"/>
      <c r="Y234" s="8"/>
    </row>
    <row r="235" spans="1:25" x14ac:dyDescent="0.25">
      <c r="A235" s="11">
        <v>116</v>
      </c>
      <c r="B235" s="7">
        <v>2</v>
      </c>
      <c r="C235" s="7" t="s">
        <v>140</v>
      </c>
      <c r="D235" s="25"/>
      <c r="E235" s="7" t="s">
        <v>9</v>
      </c>
      <c r="F235" s="4" t="s">
        <v>267</v>
      </c>
      <c r="G235" s="5" t="s">
        <v>280</v>
      </c>
      <c r="H235" s="3" t="s">
        <v>537</v>
      </c>
      <c r="I235" s="3" t="s">
        <v>539</v>
      </c>
      <c r="J235" s="3"/>
      <c r="K235" s="6">
        <v>415</v>
      </c>
      <c r="L235" s="40"/>
      <c r="M235" s="6"/>
      <c r="N235" s="18">
        <f>SUM(Tabelle13[[#This Row],[Tage]]*Tabelle13[[#This Row],[Tagespreis]])</f>
        <v>0</v>
      </c>
      <c r="O235" s="3"/>
      <c r="P235" s="21"/>
      <c r="Q235" s="3"/>
      <c r="Y235" s="8"/>
    </row>
    <row r="236" spans="1:25" x14ac:dyDescent="0.25">
      <c r="A236" s="11">
        <v>117</v>
      </c>
      <c r="B236" s="7">
        <v>2</v>
      </c>
      <c r="C236" s="7" t="s">
        <v>141</v>
      </c>
      <c r="D236" s="25"/>
      <c r="E236" s="7" t="s">
        <v>8</v>
      </c>
      <c r="F236" s="4" t="s">
        <v>267</v>
      </c>
      <c r="G236" s="5" t="s">
        <v>280</v>
      </c>
      <c r="H236" s="3" t="s">
        <v>540</v>
      </c>
      <c r="I236" s="3" t="s">
        <v>541</v>
      </c>
      <c r="J236" s="3"/>
      <c r="K236" s="6">
        <v>415</v>
      </c>
      <c r="L236" s="40"/>
      <c r="M236" s="6"/>
      <c r="N236" s="18">
        <f>SUM(Tabelle13[[#This Row],[Tage]]*Tabelle13[[#This Row],[Tagespreis]])</f>
        <v>0</v>
      </c>
      <c r="O236" s="3"/>
      <c r="P236" s="21"/>
      <c r="Q236" s="3"/>
      <c r="Y236" s="8"/>
    </row>
    <row r="237" spans="1:25" x14ac:dyDescent="0.25">
      <c r="A237" s="11">
        <v>117</v>
      </c>
      <c r="B237" s="7">
        <v>2</v>
      </c>
      <c r="C237" s="7" t="s">
        <v>141</v>
      </c>
      <c r="D237" s="25"/>
      <c r="E237" s="7" t="s">
        <v>9</v>
      </c>
      <c r="F237" s="4" t="s">
        <v>267</v>
      </c>
      <c r="G237" s="5" t="s">
        <v>280</v>
      </c>
      <c r="H237" s="3" t="s">
        <v>542</v>
      </c>
      <c r="I237" s="3" t="s">
        <v>461</v>
      </c>
      <c r="J237" s="3"/>
      <c r="K237" s="6">
        <v>415</v>
      </c>
      <c r="L237" s="40"/>
      <c r="M237" s="6"/>
      <c r="N237" s="18">
        <f>SUM(Tabelle13[[#This Row],[Tage]]*Tabelle13[[#This Row],[Tagespreis]])</f>
        <v>0</v>
      </c>
      <c r="O237" s="3"/>
      <c r="P237" s="21"/>
      <c r="Q237" s="3"/>
      <c r="Y237" s="8"/>
    </row>
    <row r="238" spans="1:25" x14ac:dyDescent="0.25">
      <c r="A238" s="11">
        <v>118</v>
      </c>
      <c r="B238" s="7">
        <v>2</v>
      </c>
      <c r="C238" s="7" t="s">
        <v>142</v>
      </c>
      <c r="D238" s="25"/>
      <c r="E238" s="7" t="s">
        <v>8</v>
      </c>
      <c r="F238" s="4" t="s">
        <v>267</v>
      </c>
      <c r="G238" s="5" t="s">
        <v>280</v>
      </c>
      <c r="H238" s="3" t="s">
        <v>543</v>
      </c>
      <c r="I238" s="3" t="s">
        <v>544</v>
      </c>
      <c r="J238" s="3"/>
      <c r="K238" s="6">
        <v>415</v>
      </c>
      <c r="L238" s="40"/>
      <c r="M238" s="6"/>
      <c r="N238" s="18">
        <f>SUM(Tabelle13[[#This Row],[Tage]]*Tabelle13[[#This Row],[Tagespreis]])</f>
        <v>0</v>
      </c>
      <c r="O238" s="3"/>
      <c r="P238" s="21"/>
      <c r="Q238" s="3"/>
      <c r="Y238" s="8"/>
    </row>
    <row r="239" spans="1:25" x14ac:dyDescent="0.25">
      <c r="A239" s="11">
        <v>118</v>
      </c>
      <c r="B239" s="7">
        <v>2</v>
      </c>
      <c r="C239" s="7" t="s">
        <v>142</v>
      </c>
      <c r="D239" s="25"/>
      <c r="E239" s="7" t="s">
        <v>9</v>
      </c>
      <c r="F239" s="4" t="s">
        <v>267</v>
      </c>
      <c r="G239" s="5" t="s">
        <v>280</v>
      </c>
      <c r="H239" s="3" t="s">
        <v>545</v>
      </c>
      <c r="I239" s="3" t="s">
        <v>546</v>
      </c>
      <c r="J239" s="3"/>
      <c r="K239" s="6">
        <v>415</v>
      </c>
      <c r="L239" s="40"/>
      <c r="M239" s="6"/>
      <c r="N239" s="18">
        <f>SUM(Tabelle13[[#This Row],[Tage]]*Tabelle13[[#This Row],[Tagespreis]])</f>
        <v>0</v>
      </c>
      <c r="O239" s="3"/>
      <c r="P239" s="21"/>
      <c r="Q239" s="3"/>
      <c r="Y239" s="8"/>
    </row>
    <row r="240" spans="1:25" x14ac:dyDescent="0.25">
      <c r="A240" s="11">
        <v>119</v>
      </c>
      <c r="B240" s="7">
        <v>2</v>
      </c>
      <c r="C240" s="7" t="s">
        <v>143</v>
      </c>
      <c r="D240" s="25"/>
      <c r="E240" s="7" t="s">
        <v>8</v>
      </c>
      <c r="F240" s="4" t="s">
        <v>267</v>
      </c>
      <c r="G240" s="5" t="s">
        <v>280</v>
      </c>
      <c r="H240" s="4" t="s">
        <v>308</v>
      </c>
      <c r="I240" s="4" t="s">
        <v>306</v>
      </c>
      <c r="J240" s="3"/>
      <c r="K240" s="6">
        <v>415</v>
      </c>
      <c r="L240" s="40"/>
      <c r="M240" s="6"/>
      <c r="N240" s="18">
        <f>SUM(Tabelle13[[#This Row],[Tage]]*Tabelle13[[#This Row],[Tagespreis]])</f>
        <v>0</v>
      </c>
      <c r="O240" s="3"/>
      <c r="P240" s="21"/>
      <c r="Q240" s="3"/>
      <c r="Y240" s="8"/>
    </row>
    <row r="241" spans="1:25" x14ac:dyDescent="0.25">
      <c r="A241" s="11">
        <v>119</v>
      </c>
      <c r="B241" s="7">
        <v>2</v>
      </c>
      <c r="C241" s="7" t="s">
        <v>143</v>
      </c>
      <c r="D241" s="25"/>
      <c r="E241" s="7" t="s">
        <v>9</v>
      </c>
      <c r="F241" s="4" t="s">
        <v>267</v>
      </c>
      <c r="G241" s="5" t="s">
        <v>280</v>
      </c>
      <c r="H241" s="4" t="s">
        <v>308</v>
      </c>
      <c r="I241" s="4" t="s">
        <v>306</v>
      </c>
      <c r="J241" s="3"/>
      <c r="K241" s="6">
        <v>415</v>
      </c>
      <c r="L241" s="40"/>
      <c r="M241" s="6"/>
      <c r="N241" s="18">
        <f>SUM(Tabelle13[[#This Row],[Tage]]*Tabelle13[[#This Row],[Tagespreis]])</f>
        <v>0</v>
      </c>
      <c r="O241" s="3"/>
      <c r="P241" s="21"/>
      <c r="Q241" s="3"/>
      <c r="Y241" s="8"/>
    </row>
    <row r="242" spans="1:25" x14ac:dyDescent="0.25">
      <c r="A242" s="11">
        <v>120</v>
      </c>
      <c r="B242" s="7">
        <v>2</v>
      </c>
      <c r="C242" s="7" t="s">
        <v>144</v>
      </c>
      <c r="D242" s="25"/>
      <c r="E242" s="7" t="s">
        <v>8</v>
      </c>
      <c r="F242" s="4" t="s">
        <v>267</v>
      </c>
      <c r="G242" s="5" t="s">
        <v>280</v>
      </c>
      <c r="H242" s="3" t="s">
        <v>548</v>
      </c>
      <c r="I242" s="3" t="s">
        <v>531</v>
      </c>
      <c r="J242" s="3"/>
      <c r="K242" s="6">
        <v>415</v>
      </c>
      <c r="L242" s="40"/>
      <c r="M242" s="6"/>
      <c r="N242" s="18">
        <f>SUM(Tabelle13[[#This Row],[Tage]]*Tabelle13[[#This Row],[Tagespreis]])</f>
        <v>0</v>
      </c>
      <c r="O242" s="3"/>
      <c r="P242" s="21"/>
      <c r="Q242" s="3"/>
      <c r="Y242" s="8"/>
    </row>
    <row r="243" spans="1:25" x14ac:dyDescent="0.25">
      <c r="A243" s="11">
        <v>120</v>
      </c>
      <c r="B243" s="7">
        <v>2</v>
      </c>
      <c r="C243" s="7" t="s">
        <v>144</v>
      </c>
      <c r="D243" s="25"/>
      <c r="E243" s="7" t="s">
        <v>9</v>
      </c>
      <c r="F243" s="4" t="s">
        <v>267</v>
      </c>
      <c r="G243" s="5" t="s">
        <v>280</v>
      </c>
      <c r="H243" s="3" t="s">
        <v>547</v>
      </c>
      <c r="I243" s="3" t="s">
        <v>483</v>
      </c>
      <c r="J243" s="3"/>
      <c r="K243" s="6">
        <v>415</v>
      </c>
      <c r="L243" s="40"/>
      <c r="M243" s="6"/>
      <c r="N243" s="18">
        <f>SUM(Tabelle13[[#This Row],[Tage]]*Tabelle13[[#This Row],[Tagespreis]])</f>
        <v>0</v>
      </c>
      <c r="O243" s="3"/>
      <c r="P243" s="21"/>
      <c r="Q243" s="3"/>
      <c r="Y243" s="8"/>
    </row>
    <row r="244" spans="1:25" x14ac:dyDescent="0.25">
      <c r="A244" s="11">
        <v>121</v>
      </c>
      <c r="B244" s="7">
        <v>2</v>
      </c>
      <c r="C244" s="7" t="s">
        <v>145</v>
      </c>
      <c r="D244" s="25"/>
      <c r="E244" s="7" t="s">
        <v>8</v>
      </c>
      <c r="F244" s="4" t="s">
        <v>280</v>
      </c>
      <c r="G244" s="5" t="s">
        <v>280</v>
      </c>
      <c r="H244" s="3"/>
      <c r="I244" s="3"/>
      <c r="J244" s="3"/>
      <c r="K244" s="3"/>
      <c r="L244" s="40"/>
      <c r="M244" s="3"/>
      <c r="N244" s="18">
        <f>SUM(Tabelle13[[#This Row],[Tage]]*Tabelle13[[#This Row],[Tagespreis]])</f>
        <v>0</v>
      </c>
      <c r="O244" s="3"/>
      <c r="P244" s="21"/>
      <c r="Q244" s="3"/>
      <c r="Y244" s="8"/>
    </row>
    <row r="245" spans="1:25" x14ac:dyDescent="0.25">
      <c r="A245" s="11">
        <v>121</v>
      </c>
      <c r="B245" s="7">
        <v>2</v>
      </c>
      <c r="C245" s="7" t="s">
        <v>145</v>
      </c>
      <c r="D245" s="25"/>
      <c r="E245" s="7" t="s">
        <v>9</v>
      </c>
      <c r="F245" s="4" t="s">
        <v>280</v>
      </c>
      <c r="G245" s="5" t="s">
        <v>280</v>
      </c>
      <c r="H245" s="3"/>
      <c r="I245" s="3"/>
      <c r="J245" s="3"/>
      <c r="K245" s="3"/>
      <c r="L245" s="40"/>
      <c r="M245" s="3"/>
      <c r="N245" s="18">
        <f>SUM(Tabelle13[[#This Row],[Tage]]*Tabelle13[[#This Row],[Tagespreis]])</f>
        <v>0</v>
      </c>
      <c r="O245" s="3"/>
      <c r="P245" s="21"/>
      <c r="Q245" s="3"/>
      <c r="Y245" s="8"/>
    </row>
    <row r="246" spans="1:25" x14ac:dyDescent="0.25">
      <c r="A246" s="11">
        <v>121</v>
      </c>
      <c r="B246" s="7">
        <v>2</v>
      </c>
      <c r="C246" s="7" t="s">
        <v>145</v>
      </c>
      <c r="D246" s="25"/>
      <c r="E246" s="7" t="s">
        <v>266</v>
      </c>
      <c r="F246" s="4" t="s">
        <v>280</v>
      </c>
      <c r="G246" s="5" t="s">
        <v>280</v>
      </c>
      <c r="H246" s="3"/>
      <c r="I246" s="3"/>
      <c r="J246" s="3"/>
      <c r="K246" s="3"/>
      <c r="L246" s="40"/>
      <c r="M246" s="3"/>
      <c r="N246" s="18">
        <f>SUM(Tabelle13[[#This Row],[Tage]]*Tabelle13[[#This Row],[Tagespreis]])</f>
        <v>0</v>
      </c>
      <c r="O246" s="3"/>
      <c r="P246" s="21"/>
      <c r="Q246" s="3"/>
      <c r="Y246" s="8"/>
    </row>
    <row r="247" spans="1:25" x14ac:dyDescent="0.25">
      <c r="A247" s="11">
        <v>121</v>
      </c>
      <c r="B247" s="7">
        <v>2</v>
      </c>
      <c r="C247" s="7" t="s">
        <v>145</v>
      </c>
      <c r="D247" s="25"/>
      <c r="E247" s="7" t="s">
        <v>281</v>
      </c>
      <c r="F247" s="4" t="s">
        <v>280</v>
      </c>
      <c r="G247" s="5" t="s">
        <v>280</v>
      </c>
      <c r="H247" s="3"/>
      <c r="I247" s="3"/>
      <c r="J247" s="3"/>
      <c r="K247" s="3"/>
      <c r="L247" s="40"/>
      <c r="M247" s="3"/>
      <c r="N247" s="18">
        <f>SUM(Tabelle13[[#This Row],[Tage]]*Tabelle13[[#This Row],[Tagespreis]])</f>
        <v>0</v>
      </c>
      <c r="O247" s="3"/>
      <c r="P247" s="21"/>
      <c r="Q247" s="3"/>
      <c r="Y247" s="8"/>
    </row>
    <row r="248" spans="1:25" x14ac:dyDescent="0.25">
      <c r="A248" s="11">
        <v>122</v>
      </c>
      <c r="B248" s="7">
        <v>2</v>
      </c>
      <c r="C248" s="7" t="s">
        <v>146</v>
      </c>
      <c r="D248" s="25"/>
      <c r="E248" s="7" t="s">
        <v>8</v>
      </c>
      <c r="F248" s="4" t="s">
        <v>267</v>
      </c>
      <c r="G248" s="5" t="s">
        <v>280</v>
      </c>
      <c r="H248" s="3" t="s">
        <v>549</v>
      </c>
      <c r="I248" s="3" t="s">
        <v>531</v>
      </c>
      <c r="J248" s="3"/>
      <c r="K248" s="6">
        <v>415</v>
      </c>
      <c r="L248" s="40"/>
      <c r="M248" s="6"/>
      <c r="N248" s="18">
        <f>SUM(Tabelle13[[#This Row],[Tage]]*Tabelle13[[#This Row],[Tagespreis]])</f>
        <v>0</v>
      </c>
      <c r="O248" s="3"/>
      <c r="P248" s="21"/>
      <c r="Q248" s="3"/>
      <c r="Y248" s="8"/>
    </row>
    <row r="249" spans="1:25" x14ac:dyDescent="0.25">
      <c r="A249" s="11">
        <v>122</v>
      </c>
      <c r="B249" s="7">
        <v>2</v>
      </c>
      <c r="C249" s="7" t="s">
        <v>146</v>
      </c>
      <c r="D249" s="25"/>
      <c r="E249" s="7" t="s">
        <v>9</v>
      </c>
      <c r="F249" s="4" t="s">
        <v>267</v>
      </c>
      <c r="G249" s="5" t="s">
        <v>280</v>
      </c>
      <c r="H249" s="3" t="s">
        <v>550</v>
      </c>
      <c r="I249" s="3" t="s">
        <v>503</v>
      </c>
      <c r="J249" s="3"/>
      <c r="K249" s="6">
        <v>415</v>
      </c>
      <c r="L249" s="40"/>
      <c r="M249" s="6"/>
      <c r="N249" s="18">
        <f>SUM(Tabelle13[[#This Row],[Tage]]*Tabelle13[[#This Row],[Tagespreis]])</f>
        <v>0</v>
      </c>
      <c r="O249" s="3"/>
      <c r="P249" s="21"/>
      <c r="Q249" s="3"/>
      <c r="Y249" s="8"/>
    </row>
    <row r="250" spans="1:25" x14ac:dyDescent="0.25">
      <c r="A250" s="11">
        <v>123</v>
      </c>
      <c r="B250" s="7">
        <v>2</v>
      </c>
      <c r="C250" s="7" t="s">
        <v>147</v>
      </c>
      <c r="D250" s="25"/>
      <c r="E250" s="7" t="s">
        <v>8</v>
      </c>
      <c r="F250" s="4" t="s">
        <v>267</v>
      </c>
      <c r="G250" s="5" t="s">
        <v>280</v>
      </c>
      <c r="H250" s="3" t="s">
        <v>551</v>
      </c>
      <c r="I250" s="3" t="s">
        <v>552</v>
      </c>
      <c r="J250" s="3"/>
      <c r="K250" s="6">
        <v>415</v>
      </c>
      <c r="L250" s="40"/>
      <c r="M250" s="6"/>
      <c r="N250" s="18">
        <f>SUM(Tabelle13[[#This Row],[Tage]]*Tabelle13[[#This Row],[Tagespreis]])</f>
        <v>0</v>
      </c>
      <c r="O250" s="3"/>
      <c r="P250" s="21"/>
      <c r="Q250" s="3"/>
      <c r="Y250" s="8"/>
    </row>
    <row r="251" spans="1:25" x14ac:dyDescent="0.25">
      <c r="A251" s="11">
        <v>123</v>
      </c>
      <c r="B251" s="7">
        <v>2</v>
      </c>
      <c r="C251" s="7" t="s">
        <v>147</v>
      </c>
      <c r="D251" s="25"/>
      <c r="E251" s="7" t="s">
        <v>9</v>
      </c>
      <c r="F251" s="4" t="s">
        <v>267</v>
      </c>
      <c r="G251" s="5" t="s">
        <v>280</v>
      </c>
      <c r="H251" s="3" t="s">
        <v>553</v>
      </c>
      <c r="I251" s="3" t="s">
        <v>554</v>
      </c>
      <c r="J251" s="3"/>
      <c r="K251" s="6">
        <v>415</v>
      </c>
      <c r="L251" s="40"/>
      <c r="M251" s="6"/>
      <c r="N251" s="18">
        <f>SUM(Tabelle13[[#This Row],[Tage]]*Tabelle13[[#This Row],[Tagespreis]])</f>
        <v>0</v>
      </c>
      <c r="O251" s="3"/>
      <c r="P251" s="21"/>
      <c r="Q251" s="3"/>
      <c r="Y251" s="8"/>
    </row>
    <row r="252" spans="1:25" x14ac:dyDescent="0.25">
      <c r="A252" s="11">
        <v>123</v>
      </c>
      <c r="B252" s="7">
        <v>2</v>
      </c>
      <c r="C252" s="7" t="s">
        <v>147</v>
      </c>
      <c r="D252" s="25"/>
      <c r="E252" s="7" t="s">
        <v>266</v>
      </c>
      <c r="F252" s="4" t="s">
        <v>280</v>
      </c>
      <c r="G252" s="5" t="s">
        <v>280</v>
      </c>
      <c r="H252" s="3"/>
      <c r="I252" s="3"/>
      <c r="J252" s="3"/>
      <c r="K252" s="3"/>
      <c r="L252" s="40"/>
      <c r="M252" s="3"/>
      <c r="N252" s="18">
        <f>SUM(Tabelle13[[#This Row],[Tage]]*Tabelle13[[#This Row],[Tagespreis]])</f>
        <v>0</v>
      </c>
      <c r="O252" s="3"/>
      <c r="P252" s="21"/>
      <c r="Q252" s="3"/>
      <c r="Y252" s="8"/>
    </row>
    <row r="253" spans="1:25" x14ac:dyDescent="0.25">
      <c r="A253" s="11">
        <v>124</v>
      </c>
      <c r="B253" s="7">
        <v>2</v>
      </c>
      <c r="C253" s="7" t="s">
        <v>148</v>
      </c>
      <c r="D253" s="25"/>
      <c r="E253" s="7" t="s">
        <v>8</v>
      </c>
      <c r="F253" s="4" t="s">
        <v>267</v>
      </c>
      <c r="G253" s="5" t="s">
        <v>280</v>
      </c>
      <c r="H253" s="4" t="s">
        <v>308</v>
      </c>
      <c r="I253" s="4" t="s">
        <v>306</v>
      </c>
      <c r="J253" s="3"/>
      <c r="K253" s="6">
        <v>415</v>
      </c>
      <c r="L253" s="40"/>
      <c r="M253" s="6"/>
      <c r="N253" s="18">
        <f>SUM(Tabelle13[[#This Row],[Tage]]*Tabelle13[[#This Row],[Tagespreis]])</f>
        <v>0</v>
      </c>
      <c r="O253" s="3"/>
      <c r="P253" s="21"/>
      <c r="Q253" s="3"/>
      <c r="Y253" s="8"/>
    </row>
    <row r="254" spans="1:25" x14ac:dyDescent="0.25">
      <c r="A254" s="11">
        <v>124</v>
      </c>
      <c r="B254" s="7">
        <v>2</v>
      </c>
      <c r="C254" s="7" t="s">
        <v>148</v>
      </c>
      <c r="D254" s="25"/>
      <c r="E254" s="7" t="s">
        <v>9</v>
      </c>
      <c r="F254" s="4" t="s">
        <v>267</v>
      </c>
      <c r="G254" s="5" t="s">
        <v>280</v>
      </c>
      <c r="H254" s="4" t="s">
        <v>308</v>
      </c>
      <c r="I254" s="4" t="s">
        <v>306</v>
      </c>
      <c r="J254" s="3"/>
      <c r="K254" s="6">
        <v>415</v>
      </c>
      <c r="L254" s="40"/>
      <c r="M254" s="6"/>
      <c r="N254" s="18">
        <f>SUM(Tabelle13[[#This Row],[Tage]]*Tabelle13[[#This Row],[Tagespreis]])</f>
        <v>0</v>
      </c>
      <c r="O254" s="3"/>
      <c r="P254" s="21"/>
      <c r="Q254" s="3"/>
      <c r="Y254" s="8"/>
    </row>
    <row r="255" spans="1:25" x14ac:dyDescent="0.25">
      <c r="A255" s="11">
        <v>125</v>
      </c>
      <c r="B255" s="7">
        <v>2</v>
      </c>
      <c r="C255" s="7" t="s">
        <v>149</v>
      </c>
      <c r="D255" s="25"/>
      <c r="E255" s="7" t="s">
        <v>8</v>
      </c>
      <c r="F255" s="4" t="s">
        <v>267</v>
      </c>
      <c r="G255" s="5" t="s">
        <v>280</v>
      </c>
      <c r="H255" s="3" t="s">
        <v>555</v>
      </c>
      <c r="I255" s="3" t="s">
        <v>529</v>
      </c>
      <c r="J255" s="3"/>
      <c r="K255" s="6">
        <v>415</v>
      </c>
      <c r="L255" s="40"/>
      <c r="M255" s="6"/>
      <c r="N255" s="18">
        <f>SUM(Tabelle13[[#This Row],[Tage]]*Tabelle13[[#This Row],[Tagespreis]])</f>
        <v>0</v>
      </c>
      <c r="O255" s="3"/>
      <c r="P255" s="21"/>
      <c r="Q255" s="3"/>
      <c r="Y255" s="8"/>
    </row>
    <row r="256" spans="1:25" x14ac:dyDescent="0.25">
      <c r="A256" s="11">
        <v>125</v>
      </c>
      <c r="B256" s="7">
        <v>2</v>
      </c>
      <c r="C256" s="7" t="s">
        <v>149</v>
      </c>
      <c r="D256" s="25"/>
      <c r="E256" s="7" t="s">
        <v>9</v>
      </c>
      <c r="F256" s="4" t="s">
        <v>267</v>
      </c>
      <c r="G256" s="5" t="s">
        <v>280</v>
      </c>
      <c r="H256" s="3" t="s">
        <v>555</v>
      </c>
      <c r="I256" s="3" t="s">
        <v>449</v>
      </c>
      <c r="J256" s="3"/>
      <c r="K256" s="6">
        <v>415</v>
      </c>
      <c r="L256" s="40"/>
      <c r="M256" s="6"/>
      <c r="N256" s="18">
        <f>SUM(Tabelle13[[#This Row],[Tage]]*Tabelle13[[#This Row],[Tagespreis]])</f>
        <v>0</v>
      </c>
      <c r="O256" s="3"/>
      <c r="P256" s="21"/>
      <c r="Q256" s="3"/>
      <c r="Y256" s="8"/>
    </row>
    <row r="257" spans="1:25" x14ac:dyDescent="0.25">
      <c r="A257" s="11">
        <v>126</v>
      </c>
      <c r="B257" s="7">
        <v>2</v>
      </c>
      <c r="C257" s="7" t="s">
        <v>150</v>
      </c>
      <c r="D257" s="25"/>
      <c r="E257" s="7" t="s">
        <v>8</v>
      </c>
      <c r="F257" s="4" t="s">
        <v>267</v>
      </c>
      <c r="G257" s="5" t="s">
        <v>280</v>
      </c>
      <c r="H257" s="3" t="s">
        <v>556</v>
      </c>
      <c r="I257" s="3" t="s">
        <v>557</v>
      </c>
      <c r="J257" s="3"/>
      <c r="K257" s="6">
        <v>415</v>
      </c>
      <c r="L257" s="40"/>
      <c r="M257" s="6"/>
      <c r="N257" s="18">
        <f>SUM(Tabelle13[[#This Row],[Tage]]*Tabelle13[[#This Row],[Tagespreis]])</f>
        <v>0</v>
      </c>
      <c r="O257" s="3"/>
      <c r="P257" s="21"/>
      <c r="Q257" s="3"/>
      <c r="Y257" s="8"/>
    </row>
    <row r="258" spans="1:25" x14ac:dyDescent="0.25">
      <c r="A258" s="11">
        <v>126</v>
      </c>
      <c r="B258" s="7">
        <v>2</v>
      </c>
      <c r="C258" s="7" t="s">
        <v>150</v>
      </c>
      <c r="D258" s="25"/>
      <c r="E258" s="7" t="s">
        <v>9</v>
      </c>
      <c r="F258" s="4" t="s">
        <v>267</v>
      </c>
      <c r="G258" s="5" t="s">
        <v>280</v>
      </c>
      <c r="H258" s="3" t="s">
        <v>558</v>
      </c>
      <c r="I258" s="3" t="s">
        <v>559</v>
      </c>
      <c r="J258" s="3"/>
      <c r="K258" s="6">
        <v>415</v>
      </c>
      <c r="L258" s="40"/>
      <c r="M258" s="6"/>
      <c r="N258" s="18">
        <f>SUM(Tabelle13[[#This Row],[Tage]]*Tabelle13[[#This Row],[Tagespreis]])</f>
        <v>0</v>
      </c>
      <c r="O258" s="3"/>
      <c r="P258" s="21"/>
      <c r="Q258" s="3"/>
      <c r="Y258" s="8"/>
    </row>
    <row r="259" spans="1:25" x14ac:dyDescent="0.25">
      <c r="A259" s="11">
        <v>127</v>
      </c>
      <c r="B259" s="7">
        <v>2</v>
      </c>
      <c r="C259" s="7" t="s">
        <v>151</v>
      </c>
      <c r="D259" s="25"/>
      <c r="E259" s="7" t="s">
        <v>8</v>
      </c>
      <c r="F259" s="4" t="s">
        <v>267</v>
      </c>
      <c r="G259" s="5" t="s">
        <v>280</v>
      </c>
      <c r="H259" s="3" t="s">
        <v>560</v>
      </c>
      <c r="I259" s="3" t="s">
        <v>524</v>
      </c>
      <c r="J259" s="3"/>
      <c r="K259" s="6">
        <v>415</v>
      </c>
      <c r="L259" s="40"/>
      <c r="M259" s="6"/>
      <c r="N259" s="18">
        <f>SUM(Tabelle13[[#This Row],[Tage]]*Tabelle13[[#This Row],[Tagespreis]])</f>
        <v>0</v>
      </c>
      <c r="O259" s="3"/>
      <c r="P259" s="21"/>
      <c r="Q259" s="3"/>
      <c r="Y259" s="8"/>
    </row>
    <row r="260" spans="1:25" x14ac:dyDescent="0.25">
      <c r="A260" s="11">
        <v>127</v>
      </c>
      <c r="B260" s="7">
        <v>2</v>
      </c>
      <c r="C260" s="7" t="s">
        <v>151</v>
      </c>
      <c r="D260" s="25"/>
      <c r="E260" s="7" t="s">
        <v>9</v>
      </c>
      <c r="F260" s="4" t="s">
        <v>267</v>
      </c>
      <c r="G260" s="5" t="s">
        <v>280</v>
      </c>
      <c r="H260" s="3" t="s">
        <v>561</v>
      </c>
      <c r="I260" s="3" t="s">
        <v>562</v>
      </c>
      <c r="J260" s="3"/>
      <c r="K260" s="6">
        <v>415</v>
      </c>
      <c r="L260" s="40"/>
      <c r="M260" s="6"/>
      <c r="N260" s="18">
        <f>SUM(Tabelle13[[#This Row],[Tage]]*Tabelle13[[#This Row],[Tagespreis]])</f>
        <v>0</v>
      </c>
      <c r="O260" s="3"/>
      <c r="P260" s="21"/>
      <c r="Q260" s="3"/>
      <c r="Y260" s="8"/>
    </row>
    <row r="261" spans="1:25" x14ac:dyDescent="0.25">
      <c r="A261" s="11">
        <v>127</v>
      </c>
      <c r="B261" s="7">
        <v>2</v>
      </c>
      <c r="C261" s="7" t="s">
        <v>151</v>
      </c>
      <c r="D261" s="25"/>
      <c r="E261" s="7" t="s">
        <v>266</v>
      </c>
      <c r="F261" s="4" t="s">
        <v>280</v>
      </c>
      <c r="G261" s="5" t="s">
        <v>280</v>
      </c>
      <c r="H261" s="3"/>
      <c r="I261" s="3"/>
      <c r="J261" s="3"/>
      <c r="K261" s="3"/>
      <c r="L261" s="40"/>
      <c r="M261" s="3"/>
      <c r="N261" s="18">
        <f>SUM(Tabelle13[[#This Row],[Tage]]*Tabelle13[[#This Row],[Tagespreis]])</f>
        <v>0</v>
      </c>
      <c r="O261" s="3"/>
      <c r="P261" s="21"/>
      <c r="Q261" s="3"/>
      <c r="Y261" s="8"/>
    </row>
    <row r="262" spans="1:25" x14ac:dyDescent="0.25">
      <c r="A262" s="11">
        <v>128</v>
      </c>
      <c r="B262" s="7">
        <v>2</v>
      </c>
      <c r="C262" s="7" t="s">
        <v>152</v>
      </c>
      <c r="D262" s="25"/>
      <c r="E262" s="7" t="s">
        <v>8</v>
      </c>
      <c r="F262" s="4" t="s">
        <v>267</v>
      </c>
      <c r="G262" s="5" t="s">
        <v>280</v>
      </c>
      <c r="H262" s="3" t="s">
        <v>563</v>
      </c>
      <c r="I262" s="3" t="s">
        <v>564</v>
      </c>
      <c r="J262" s="3"/>
      <c r="K262" s="6">
        <v>415</v>
      </c>
      <c r="L262" s="40"/>
      <c r="M262" s="6"/>
      <c r="N262" s="18">
        <f>SUM(Tabelle13[[#This Row],[Tage]]*Tabelle13[[#This Row],[Tagespreis]])</f>
        <v>0</v>
      </c>
      <c r="O262" s="3"/>
      <c r="P262" s="21"/>
      <c r="Q262" s="3"/>
      <c r="Y262" s="8"/>
    </row>
    <row r="263" spans="1:25" x14ac:dyDescent="0.25">
      <c r="A263" s="11">
        <v>128</v>
      </c>
      <c r="B263" s="7">
        <v>2</v>
      </c>
      <c r="C263" s="7" t="s">
        <v>152</v>
      </c>
      <c r="D263" s="25"/>
      <c r="E263" s="7" t="s">
        <v>9</v>
      </c>
      <c r="F263" s="4" t="s">
        <v>267</v>
      </c>
      <c r="G263" s="5" t="s">
        <v>280</v>
      </c>
      <c r="H263" s="3" t="s">
        <v>566</v>
      </c>
      <c r="I263" s="3" t="s">
        <v>565</v>
      </c>
      <c r="J263" s="3"/>
      <c r="K263" s="6">
        <v>415</v>
      </c>
      <c r="L263" s="40"/>
      <c r="M263" s="6"/>
      <c r="N263" s="18">
        <f>SUM(Tabelle13[[#This Row],[Tage]]*Tabelle13[[#This Row],[Tagespreis]])</f>
        <v>0</v>
      </c>
      <c r="O263" s="3"/>
      <c r="P263" s="21"/>
      <c r="Q263" s="3"/>
      <c r="Y263" s="8"/>
    </row>
    <row r="264" spans="1:25" x14ac:dyDescent="0.25">
      <c r="A264" s="11">
        <v>129</v>
      </c>
      <c r="B264" s="7">
        <v>2</v>
      </c>
      <c r="C264" s="7" t="s">
        <v>153</v>
      </c>
      <c r="D264" s="25"/>
      <c r="E264" s="7" t="s">
        <v>8</v>
      </c>
      <c r="F264" s="4" t="s">
        <v>267</v>
      </c>
      <c r="G264" s="5" t="s">
        <v>267</v>
      </c>
      <c r="H264" s="3" t="s">
        <v>567</v>
      </c>
      <c r="I264" s="3" t="s">
        <v>568</v>
      </c>
      <c r="J264" s="3"/>
      <c r="K264" s="6">
        <v>530</v>
      </c>
      <c r="L264" s="40"/>
      <c r="M264" s="6"/>
      <c r="N264" s="18">
        <f>SUM(Tabelle13[[#This Row],[Tage]]*Tabelle13[[#This Row],[Tagespreis]])</f>
        <v>0</v>
      </c>
      <c r="O264" s="3"/>
      <c r="P264" s="21"/>
      <c r="Q264" s="3"/>
      <c r="Y264" s="8"/>
    </row>
    <row r="265" spans="1:25" x14ac:dyDescent="0.25">
      <c r="A265" s="11">
        <v>130</v>
      </c>
      <c r="B265" s="7">
        <v>2</v>
      </c>
      <c r="C265" s="7" t="s">
        <v>154</v>
      </c>
      <c r="D265" s="25"/>
      <c r="E265" s="7" t="s">
        <v>8</v>
      </c>
      <c r="F265" s="4" t="s">
        <v>267</v>
      </c>
      <c r="G265" s="5" t="s">
        <v>280</v>
      </c>
      <c r="H265" s="3" t="s">
        <v>569</v>
      </c>
      <c r="I265" s="3" t="s">
        <v>570</v>
      </c>
      <c r="J265" s="3"/>
      <c r="K265" s="6">
        <v>415</v>
      </c>
      <c r="L265" s="40"/>
      <c r="M265" s="6"/>
      <c r="N265" s="18">
        <f>SUM(Tabelle13[[#This Row],[Tage]]*Tabelle13[[#This Row],[Tagespreis]])</f>
        <v>0</v>
      </c>
      <c r="O265" s="3"/>
      <c r="P265" s="21"/>
      <c r="Q265" s="3"/>
      <c r="Y265" s="8"/>
    </row>
    <row r="266" spans="1:25" x14ac:dyDescent="0.25">
      <c r="A266" s="11">
        <v>130</v>
      </c>
      <c r="B266" s="7">
        <v>2</v>
      </c>
      <c r="C266" s="7" t="s">
        <v>154</v>
      </c>
      <c r="D266" s="25"/>
      <c r="E266" s="7" t="s">
        <v>9</v>
      </c>
      <c r="F266" s="4" t="s">
        <v>267</v>
      </c>
      <c r="G266" s="5" t="s">
        <v>280</v>
      </c>
      <c r="H266" s="3" t="s">
        <v>571</v>
      </c>
      <c r="I266" s="3" t="s">
        <v>572</v>
      </c>
      <c r="J266" s="3"/>
      <c r="K266" s="6">
        <v>415</v>
      </c>
      <c r="L266" s="40"/>
      <c r="M266" s="3"/>
      <c r="N266" s="18">
        <f>SUM(Tabelle13[[#This Row],[Tage]]*Tabelle13[[#This Row],[Tagespreis]])</f>
        <v>0</v>
      </c>
      <c r="O266" s="3"/>
      <c r="P266" s="21"/>
      <c r="Q266" s="3"/>
      <c r="Y266" s="8"/>
    </row>
    <row r="267" spans="1:25" x14ac:dyDescent="0.25">
      <c r="A267" s="11">
        <v>131</v>
      </c>
      <c r="B267" s="7">
        <v>2</v>
      </c>
      <c r="C267" s="7" t="s">
        <v>155</v>
      </c>
      <c r="D267" s="25"/>
      <c r="E267" s="7" t="s">
        <v>8</v>
      </c>
      <c r="F267" s="4" t="s">
        <v>267</v>
      </c>
      <c r="G267" s="5" t="s">
        <v>267</v>
      </c>
      <c r="H267" s="3" t="s">
        <v>573</v>
      </c>
      <c r="I267" s="3" t="s">
        <v>574</v>
      </c>
      <c r="J267" s="3"/>
      <c r="K267" s="6">
        <v>530</v>
      </c>
      <c r="L267" s="40"/>
      <c r="M267" s="6"/>
      <c r="N267" s="18">
        <f>SUM(Tabelle13[[#This Row],[Tage]]*Tabelle13[[#This Row],[Tagespreis]])</f>
        <v>0</v>
      </c>
      <c r="O267" s="3"/>
      <c r="P267" s="21"/>
      <c r="Q267" s="3"/>
      <c r="Y267" s="8"/>
    </row>
    <row r="268" spans="1:25" x14ac:dyDescent="0.25">
      <c r="A268" s="11">
        <v>132</v>
      </c>
      <c r="B268" s="7">
        <v>2</v>
      </c>
      <c r="C268" s="7" t="s">
        <v>156</v>
      </c>
      <c r="D268" s="25"/>
      <c r="E268" s="7" t="s">
        <v>8</v>
      </c>
      <c r="F268" s="4" t="s">
        <v>267</v>
      </c>
      <c r="G268" s="5" t="s">
        <v>280</v>
      </c>
      <c r="H268" s="3" t="s">
        <v>575</v>
      </c>
      <c r="I268" s="3" t="s">
        <v>463</v>
      </c>
      <c r="J268" s="3"/>
      <c r="K268" s="6">
        <v>415</v>
      </c>
      <c r="L268" s="40"/>
      <c r="M268" s="6"/>
      <c r="N268" s="18">
        <f>SUM(Tabelle13[[#This Row],[Tage]]*Tabelle13[[#This Row],[Tagespreis]])</f>
        <v>0</v>
      </c>
      <c r="O268" s="3"/>
      <c r="P268" s="21"/>
      <c r="Q268" s="3"/>
      <c r="Y268" s="8"/>
    </row>
    <row r="269" spans="1:25" x14ac:dyDescent="0.25">
      <c r="A269" s="11">
        <v>132</v>
      </c>
      <c r="B269" s="7">
        <v>2</v>
      </c>
      <c r="C269" s="7" t="s">
        <v>156</v>
      </c>
      <c r="D269" s="25"/>
      <c r="E269" s="7" t="s">
        <v>9</v>
      </c>
      <c r="F269" s="4" t="s">
        <v>267</v>
      </c>
      <c r="G269" s="5" t="s">
        <v>280</v>
      </c>
      <c r="H269" s="3" t="s">
        <v>576</v>
      </c>
      <c r="I269" s="3" t="s">
        <v>577</v>
      </c>
      <c r="J269" s="3"/>
      <c r="K269" s="6">
        <v>415</v>
      </c>
      <c r="L269" s="40"/>
      <c r="M269" s="6"/>
      <c r="N269" s="18">
        <f>SUM(Tabelle13[[#This Row],[Tage]]*Tabelle13[[#This Row],[Tagespreis]])</f>
        <v>0</v>
      </c>
      <c r="O269" s="3"/>
      <c r="P269" s="21"/>
      <c r="Q269" s="3"/>
      <c r="Y269" s="8"/>
    </row>
    <row r="270" spans="1:25" x14ac:dyDescent="0.25">
      <c r="A270" s="11">
        <v>133</v>
      </c>
      <c r="B270" s="7">
        <v>2</v>
      </c>
      <c r="C270" s="7" t="s">
        <v>157</v>
      </c>
      <c r="D270" s="25"/>
      <c r="E270" s="7" t="s">
        <v>8</v>
      </c>
      <c r="F270" s="4" t="s">
        <v>267</v>
      </c>
      <c r="G270" s="5" t="s">
        <v>280</v>
      </c>
      <c r="H270" s="3" t="s">
        <v>578</v>
      </c>
      <c r="I270" s="3" t="s">
        <v>579</v>
      </c>
      <c r="J270" s="3"/>
      <c r="K270" s="6">
        <v>415</v>
      </c>
      <c r="L270" s="40"/>
      <c r="M270" s="6"/>
      <c r="N270" s="18">
        <f>SUM(Tabelle13[[#This Row],[Tage]]*Tabelle13[[#This Row],[Tagespreis]])</f>
        <v>0</v>
      </c>
      <c r="O270" s="3"/>
      <c r="P270" s="21"/>
      <c r="Q270" s="3"/>
      <c r="Y270" s="8"/>
    </row>
    <row r="271" spans="1:25" x14ac:dyDescent="0.25">
      <c r="A271" s="11">
        <v>133</v>
      </c>
      <c r="B271" s="7">
        <v>2</v>
      </c>
      <c r="C271" s="7" t="s">
        <v>157</v>
      </c>
      <c r="D271" s="25"/>
      <c r="E271" s="7" t="s">
        <v>9</v>
      </c>
      <c r="F271" s="4" t="s">
        <v>267</v>
      </c>
      <c r="G271" s="5" t="s">
        <v>280</v>
      </c>
      <c r="H271" s="3" t="s">
        <v>351</v>
      </c>
      <c r="I271" s="3" t="s">
        <v>306</v>
      </c>
      <c r="J271" s="3"/>
      <c r="K271" s="6">
        <v>415</v>
      </c>
      <c r="L271" s="40"/>
      <c r="M271" s="6"/>
      <c r="N271" s="18">
        <f>SUM(Tabelle13[[#This Row],[Tage]]*Tabelle13[[#This Row],[Tagespreis]])</f>
        <v>0</v>
      </c>
      <c r="O271" s="3"/>
      <c r="P271" s="21"/>
      <c r="Q271" s="3"/>
      <c r="Y271" s="8"/>
    </row>
    <row r="272" spans="1:25" x14ac:dyDescent="0.25">
      <c r="A272" s="11">
        <v>134</v>
      </c>
      <c r="B272" s="7">
        <v>2</v>
      </c>
      <c r="C272" s="7" t="s">
        <v>158</v>
      </c>
      <c r="D272" s="25"/>
      <c r="E272" s="7" t="s">
        <v>8</v>
      </c>
      <c r="F272" s="4" t="s">
        <v>267</v>
      </c>
      <c r="G272" s="5" t="s">
        <v>280</v>
      </c>
      <c r="H272" s="3" t="s">
        <v>580</v>
      </c>
      <c r="I272" s="3" t="s">
        <v>581</v>
      </c>
      <c r="J272" s="3"/>
      <c r="K272" s="6">
        <v>415</v>
      </c>
      <c r="L272" s="40"/>
      <c r="M272" s="6"/>
      <c r="N272" s="18">
        <f>SUM(Tabelle13[[#This Row],[Tage]]*Tabelle13[[#This Row],[Tagespreis]])</f>
        <v>0</v>
      </c>
      <c r="O272" s="3"/>
      <c r="P272" s="21"/>
      <c r="Q272" s="3"/>
      <c r="Y272" s="8"/>
    </row>
    <row r="273" spans="1:25" x14ac:dyDescent="0.25">
      <c r="A273" s="11">
        <v>134</v>
      </c>
      <c r="B273" s="7">
        <v>2</v>
      </c>
      <c r="C273" s="7" t="s">
        <v>158</v>
      </c>
      <c r="D273" s="25"/>
      <c r="E273" s="7" t="s">
        <v>9</v>
      </c>
      <c r="F273" s="4" t="s">
        <v>267</v>
      </c>
      <c r="G273" s="5" t="s">
        <v>280</v>
      </c>
      <c r="H273" s="3" t="s">
        <v>582</v>
      </c>
      <c r="I273" s="3" t="s">
        <v>583</v>
      </c>
      <c r="J273" s="3"/>
      <c r="K273" s="6">
        <v>415</v>
      </c>
      <c r="L273" s="40"/>
      <c r="M273" s="6"/>
      <c r="N273" s="18">
        <f>SUM(Tabelle13[[#This Row],[Tage]]*Tabelle13[[#This Row],[Tagespreis]])</f>
        <v>0</v>
      </c>
      <c r="O273" s="3"/>
      <c r="P273" s="21"/>
      <c r="Q273" s="3"/>
      <c r="Y273" s="8"/>
    </row>
    <row r="274" spans="1:25" x14ac:dyDescent="0.25">
      <c r="A274" s="11">
        <v>135</v>
      </c>
      <c r="B274" s="7">
        <v>2</v>
      </c>
      <c r="C274" s="7" t="s">
        <v>159</v>
      </c>
      <c r="D274" s="25"/>
      <c r="E274" s="7" t="s">
        <v>8</v>
      </c>
      <c r="F274" s="4" t="s">
        <v>267</v>
      </c>
      <c r="G274" s="5" t="s">
        <v>280</v>
      </c>
      <c r="H274" s="3" t="s">
        <v>351</v>
      </c>
      <c r="I274" s="3" t="s">
        <v>306</v>
      </c>
      <c r="J274" s="3"/>
      <c r="K274" s="6"/>
      <c r="L274" s="40">
        <v>19</v>
      </c>
      <c r="M274" s="6">
        <v>15</v>
      </c>
      <c r="N274" s="18">
        <f>SUM(Tabelle13[[#This Row],[Tage]]*Tabelle13[[#This Row],[Tagespreis]])</f>
        <v>285</v>
      </c>
      <c r="O274" s="3"/>
      <c r="P274" s="21"/>
      <c r="Q274" s="3">
        <v>13393804</v>
      </c>
      <c r="Y274" s="8"/>
    </row>
    <row r="275" spans="1:25" x14ac:dyDescent="0.25">
      <c r="A275" s="11">
        <v>135</v>
      </c>
      <c r="B275" s="7">
        <v>2</v>
      </c>
      <c r="C275" s="7" t="s">
        <v>159</v>
      </c>
      <c r="D275" s="25"/>
      <c r="E275" s="7" t="s">
        <v>9</v>
      </c>
      <c r="F275" s="4" t="s">
        <v>267</v>
      </c>
      <c r="G275" s="5" t="s">
        <v>280</v>
      </c>
      <c r="H275" s="3" t="s">
        <v>351</v>
      </c>
      <c r="I275" s="3" t="s">
        <v>306</v>
      </c>
      <c r="J275" s="3"/>
      <c r="K275" s="6"/>
      <c r="L275" s="40">
        <v>19</v>
      </c>
      <c r="M275" s="6">
        <v>15</v>
      </c>
      <c r="N275" s="18">
        <f>SUM(Tabelle13[[#This Row],[Tage]]*Tabelle13[[#This Row],[Tagespreis]])</f>
        <v>285</v>
      </c>
      <c r="O275" s="3"/>
      <c r="P275" s="21"/>
      <c r="Q275" s="3">
        <v>13393804</v>
      </c>
      <c r="Y275" s="8"/>
    </row>
    <row r="276" spans="1:25" x14ac:dyDescent="0.25">
      <c r="A276" s="11">
        <v>136</v>
      </c>
      <c r="B276" s="7">
        <v>2</v>
      </c>
      <c r="C276" s="7" t="s">
        <v>160</v>
      </c>
      <c r="D276" s="25"/>
      <c r="E276" s="7" t="s">
        <v>8</v>
      </c>
      <c r="F276" s="4" t="s">
        <v>267</v>
      </c>
      <c r="G276" s="5" t="s">
        <v>280</v>
      </c>
      <c r="H276" s="3" t="s">
        <v>584</v>
      </c>
      <c r="I276" s="3" t="s">
        <v>513</v>
      </c>
      <c r="J276" s="3"/>
      <c r="K276" s="6">
        <v>415</v>
      </c>
      <c r="L276" s="40"/>
      <c r="M276" s="6"/>
      <c r="N276" s="18">
        <f>SUM(Tabelle13[[#This Row],[Tage]]*Tabelle13[[#This Row],[Tagespreis]])</f>
        <v>0</v>
      </c>
      <c r="O276" s="3"/>
      <c r="P276" s="21"/>
      <c r="Q276" s="3"/>
      <c r="Y276" s="8"/>
    </row>
    <row r="277" spans="1:25" x14ac:dyDescent="0.25">
      <c r="A277" s="11">
        <v>136</v>
      </c>
      <c r="B277" s="7">
        <v>2</v>
      </c>
      <c r="C277" s="7" t="s">
        <v>160</v>
      </c>
      <c r="D277" s="25"/>
      <c r="E277" s="7" t="s">
        <v>9</v>
      </c>
      <c r="F277" s="4" t="s">
        <v>267</v>
      </c>
      <c r="G277" s="5" t="s">
        <v>280</v>
      </c>
      <c r="H277" s="3" t="s">
        <v>585</v>
      </c>
      <c r="I277" s="3" t="s">
        <v>586</v>
      </c>
      <c r="J277" s="3"/>
      <c r="K277" s="6">
        <v>415</v>
      </c>
      <c r="L277" s="40"/>
      <c r="M277" s="6"/>
      <c r="N277" s="18">
        <f>SUM(Tabelle13[[#This Row],[Tage]]*Tabelle13[[#This Row],[Tagespreis]])</f>
        <v>0</v>
      </c>
      <c r="O277" s="3"/>
      <c r="P277" s="21"/>
      <c r="Q277" s="3"/>
      <c r="Y277" s="8"/>
    </row>
    <row r="278" spans="1:25" x14ac:dyDescent="0.25">
      <c r="A278" s="11">
        <v>136</v>
      </c>
      <c r="B278" s="7">
        <v>2</v>
      </c>
      <c r="C278" s="7" t="s">
        <v>160</v>
      </c>
      <c r="D278" s="25"/>
      <c r="E278" s="7" t="s">
        <v>266</v>
      </c>
      <c r="F278" s="4" t="s">
        <v>280</v>
      </c>
      <c r="G278" s="5" t="s">
        <v>280</v>
      </c>
      <c r="H278" s="3"/>
      <c r="I278" s="3"/>
      <c r="J278" s="3"/>
      <c r="K278" s="3"/>
      <c r="L278" s="40"/>
      <c r="M278" s="3"/>
      <c r="N278" s="18">
        <f>SUM(Tabelle13[[#This Row],[Tage]]*Tabelle13[[#This Row],[Tagespreis]])</f>
        <v>0</v>
      </c>
      <c r="O278" s="3"/>
      <c r="P278" s="21"/>
      <c r="Q278" s="3"/>
      <c r="Y278" s="8"/>
    </row>
    <row r="279" spans="1:25" x14ac:dyDescent="0.25">
      <c r="A279" s="11">
        <v>137</v>
      </c>
      <c r="B279" s="7">
        <v>2</v>
      </c>
      <c r="C279" s="7" t="s">
        <v>161</v>
      </c>
      <c r="D279" s="25"/>
      <c r="E279" s="7" t="s">
        <v>8</v>
      </c>
      <c r="F279" s="4" t="s">
        <v>267</v>
      </c>
      <c r="G279" s="5" t="s">
        <v>280</v>
      </c>
      <c r="H279" s="3" t="s">
        <v>587</v>
      </c>
      <c r="I279" s="3" t="s">
        <v>378</v>
      </c>
      <c r="J279" s="3"/>
      <c r="K279" s="6">
        <v>415</v>
      </c>
      <c r="L279" s="40"/>
      <c r="M279" s="6"/>
      <c r="N279" s="18">
        <f>SUM(Tabelle13[[#This Row],[Tage]]*Tabelle13[[#This Row],[Tagespreis]])</f>
        <v>0</v>
      </c>
      <c r="O279" s="3"/>
      <c r="P279" s="21"/>
      <c r="Q279" s="3"/>
      <c r="Y279" s="8"/>
    </row>
    <row r="280" spans="1:25" x14ac:dyDescent="0.25">
      <c r="A280" s="11">
        <v>137</v>
      </c>
      <c r="B280" s="7">
        <v>2</v>
      </c>
      <c r="C280" s="7" t="s">
        <v>161</v>
      </c>
      <c r="D280" s="25"/>
      <c r="E280" s="7" t="s">
        <v>9</v>
      </c>
      <c r="F280" s="4" t="s">
        <v>267</v>
      </c>
      <c r="G280" s="5" t="s">
        <v>280</v>
      </c>
      <c r="H280" s="3" t="s">
        <v>588</v>
      </c>
      <c r="I280" s="3" t="s">
        <v>589</v>
      </c>
      <c r="J280" s="3"/>
      <c r="K280" s="6">
        <v>415</v>
      </c>
      <c r="L280" s="40"/>
      <c r="M280" s="6"/>
      <c r="N280" s="18">
        <f>SUM(Tabelle13[[#This Row],[Tage]]*Tabelle13[[#This Row],[Tagespreis]])</f>
        <v>0</v>
      </c>
      <c r="O280" s="3"/>
      <c r="P280" s="21"/>
      <c r="Q280" s="3"/>
      <c r="Y280" s="8"/>
    </row>
    <row r="281" spans="1:25" x14ac:dyDescent="0.25">
      <c r="A281" s="11">
        <v>138</v>
      </c>
      <c r="B281" s="7">
        <v>2</v>
      </c>
      <c r="C281" s="7" t="s">
        <v>162</v>
      </c>
      <c r="D281" s="25"/>
      <c r="E281" s="7" t="s">
        <v>8</v>
      </c>
      <c r="F281" s="4" t="s">
        <v>267</v>
      </c>
      <c r="G281" s="5" t="s">
        <v>280</v>
      </c>
      <c r="H281" s="3" t="s">
        <v>590</v>
      </c>
      <c r="I281" s="3" t="s">
        <v>591</v>
      </c>
      <c r="J281" s="3"/>
      <c r="K281" s="6">
        <v>415</v>
      </c>
      <c r="L281" s="40"/>
      <c r="M281" s="6"/>
      <c r="N281" s="18">
        <f>SUM(Tabelle13[[#This Row],[Tage]]*Tabelle13[[#This Row],[Tagespreis]])</f>
        <v>0</v>
      </c>
      <c r="O281" s="3"/>
      <c r="P281" s="21"/>
      <c r="Q281" s="3"/>
      <c r="Y281" s="8"/>
    </row>
    <row r="282" spans="1:25" x14ac:dyDescent="0.25">
      <c r="A282" s="11">
        <v>138</v>
      </c>
      <c r="B282" s="7">
        <v>2</v>
      </c>
      <c r="C282" s="7" t="s">
        <v>162</v>
      </c>
      <c r="D282" s="25"/>
      <c r="E282" s="7" t="s">
        <v>9</v>
      </c>
      <c r="F282" s="4" t="s">
        <v>280</v>
      </c>
      <c r="G282" s="5" t="s">
        <v>280</v>
      </c>
      <c r="H282" s="3"/>
      <c r="I282" s="3"/>
      <c r="J282" s="3"/>
      <c r="K282" s="3"/>
      <c r="L282" s="40"/>
      <c r="M282" s="3"/>
      <c r="N282" s="18">
        <f>SUM(Tabelle13[[#This Row],[Tage]]*Tabelle13[[#This Row],[Tagespreis]])</f>
        <v>0</v>
      </c>
      <c r="O282" s="3"/>
      <c r="P282" s="21"/>
      <c r="Q282" s="3"/>
      <c r="Y282" s="8"/>
    </row>
    <row r="283" spans="1:25" x14ac:dyDescent="0.25">
      <c r="A283" s="11">
        <v>139</v>
      </c>
      <c r="B283" s="7">
        <v>2</v>
      </c>
      <c r="C283" s="7" t="s">
        <v>163</v>
      </c>
      <c r="D283" s="25"/>
      <c r="E283" s="7" t="s">
        <v>8</v>
      </c>
      <c r="F283" s="4" t="s">
        <v>267</v>
      </c>
      <c r="G283" s="5" t="s">
        <v>280</v>
      </c>
      <c r="H283" s="3" t="s">
        <v>592</v>
      </c>
      <c r="I283" s="3" t="s">
        <v>593</v>
      </c>
      <c r="J283" s="3"/>
      <c r="K283" s="6">
        <v>415</v>
      </c>
      <c r="L283" s="40"/>
      <c r="M283" s="6"/>
      <c r="N283" s="18">
        <f>SUM(Tabelle13[[#This Row],[Tage]]*Tabelle13[[#This Row],[Tagespreis]])</f>
        <v>0</v>
      </c>
      <c r="O283" s="3"/>
      <c r="P283" s="21"/>
      <c r="Q283" s="3"/>
      <c r="Y283" s="8"/>
    </row>
    <row r="284" spans="1:25" x14ac:dyDescent="0.25">
      <c r="A284" s="11">
        <v>139</v>
      </c>
      <c r="B284" s="7">
        <v>2</v>
      </c>
      <c r="C284" s="7" t="s">
        <v>163</v>
      </c>
      <c r="D284" s="25"/>
      <c r="E284" s="7" t="s">
        <v>9</v>
      </c>
      <c r="F284" s="4" t="s">
        <v>267</v>
      </c>
      <c r="G284" s="5" t="s">
        <v>280</v>
      </c>
      <c r="H284" s="3" t="s">
        <v>594</v>
      </c>
      <c r="I284" s="3" t="s">
        <v>595</v>
      </c>
      <c r="J284" s="3"/>
      <c r="K284" s="6">
        <v>415</v>
      </c>
      <c r="L284" s="40"/>
      <c r="M284" s="3"/>
      <c r="N284" s="18">
        <f>SUM(Tabelle13[[#This Row],[Tage]]*Tabelle13[[#This Row],[Tagespreis]])</f>
        <v>0</v>
      </c>
      <c r="O284" s="3"/>
      <c r="P284" s="21"/>
      <c r="Q284" s="3"/>
      <c r="Y284" s="8"/>
    </row>
    <row r="285" spans="1:25" x14ac:dyDescent="0.25">
      <c r="A285" s="11">
        <v>140</v>
      </c>
      <c r="B285" s="7">
        <v>2</v>
      </c>
      <c r="C285" s="7" t="s">
        <v>164</v>
      </c>
      <c r="D285" s="25"/>
      <c r="E285" s="7" t="s">
        <v>8</v>
      </c>
      <c r="F285" s="4" t="s">
        <v>280</v>
      </c>
      <c r="G285" s="5" t="s">
        <v>280</v>
      </c>
      <c r="H285" s="3"/>
      <c r="I285" s="3"/>
      <c r="J285" s="3"/>
      <c r="K285" s="3"/>
      <c r="L285" s="40"/>
      <c r="M285" s="3"/>
      <c r="N285" s="18">
        <f>SUM(Tabelle13[[#This Row],[Tage]]*Tabelle13[[#This Row],[Tagespreis]])</f>
        <v>0</v>
      </c>
      <c r="O285" s="3"/>
      <c r="P285" s="21"/>
      <c r="Q285" s="3"/>
      <c r="Y285" s="8"/>
    </row>
    <row r="286" spans="1:25" x14ac:dyDescent="0.25">
      <c r="A286" s="11">
        <v>140</v>
      </c>
      <c r="B286" s="7">
        <v>2</v>
      </c>
      <c r="C286" s="7" t="s">
        <v>164</v>
      </c>
      <c r="D286" s="25"/>
      <c r="E286" s="7" t="s">
        <v>9</v>
      </c>
      <c r="F286" s="4" t="s">
        <v>280</v>
      </c>
      <c r="G286" s="5" t="s">
        <v>280</v>
      </c>
      <c r="H286" s="3"/>
      <c r="I286" s="3"/>
      <c r="J286" s="3"/>
      <c r="K286" s="3"/>
      <c r="L286" s="40"/>
      <c r="M286" s="3"/>
      <c r="N286" s="18">
        <f>SUM(Tabelle13[[#This Row],[Tage]]*Tabelle13[[#This Row],[Tagespreis]])</f>
        <v>0</v>
      </c>
      <c r="O286" s="3"/>
      <c r="P286" s="21"/>
      <c r="Q286" s="3"/>
      <c r="Y286" s="8"/>
    </row>
    <row r="287" spans="1:25" x14ac:dyDescent="0.25">
      <c r="A287" s="11">
        <v>141</v>
      </c>
      <c r="B287" s="7">
        <v>2</v>
      </c>
      <c r="C287" s="7" t="s">
        <v>165</v>
      </c>
      <c r="D287" s="25"/>
      <c r="E287" s="7" t="s">
        <v>8</v>
      </c>
      <c r="F287" s="4" t="s">
        <v>267</v>
      </c>
      <c r="G287" s="5" t="s">
        <v>280</v>
      </c>
      <c r="H287" s="3" t="s">
        <v>596</v>
      </c>
      <c r="I287" s="3" t="s">
        <v>291</v>
      </c>
      <c r="J287" s="3"/>
      <c r="K287" s="6">
        <v>415</v>
      </c>
      <c r="L287" s="40"/>
      <c r="M287" s="6"/>
      <c r="N287" s="18">
        <f>SUM(Tabelle13[[#This Row],[Tage]]*Tabelle13[[#This Row],[Tagespreis]])</f>
        <v>0</v>
      </c>
      <c r="O287" s="3"/>
      <c r="P287" s="21"/>
      <c r="Q287" s="3"/>
      <c r="Y287" s="8"/>
    </row>
    <row r="288" spans="1:25" x14ac:dyDescent="0.25">
      <c r="A288" s="11">
        <v>141</v>
      </c>
      <c r="B288" s="7">
        <v>2</v>
      </c>
      <c r="C288" s="7" t="s">
        <v>165</v>
      </c>
      <c r="D288" s="25"/>
      <c r="E288" s="7" t="s">
        <v>9</v>
      </c>
      <c r="F288" s="4" t="s">
        <v>267</v>
      </c>
      <c r="G288" s="5" t="s">
        <v>280</v>
      </c>
      <c r="H288" s="3" t="s">
        <v>597</v>
      </c>
      <c r="I288" s="3" t="s">
        <v>598</v>
      </c>
      <c r="J288" s="3"/>
      <c r="K288" s="6">
        <v>415</v>
      </c>
      <c r="L288" s="40"/>
      <c r="M288" s="6"/>
      <c r="N288" s="18">
        <f>SUM(Tabelle13[[#This Row],[Tage]]*Tabelle13[[#This Row],[Tagespreis]])</f>
        <v>0</v>
      </c>
      <c r="O288" s="3"/>
      <c r="P288" s="21"/>
      <c r="Q288" s="3"/>
      <c r="Y288" s="8"/>
    </row>
    <row r="289" spans="1:25" x14ac:dyDescent="0.25">
      <c r="A289" s="11">
        <v>142</v>
      </c>
      <c r="B289" s="7">
        <v>2</v>
      </c>
      <c r="C289" s="7" t="s">
        <v>166</v>
      </c>
      <c r="D289" s="25"/>
      <c r="E289" s="7" t="s">
        <v>8</v>
      </c>
      <c r="F289" s="4" t="s">
        <v>267</v>
      </c>
      <c r="G289" s="5" t="s">
        <v>280</v>
      </c>
      <c r="H289" s="3" t="s">
        <v>599</v>
      </c>
      <c r="I289" s="3" t="s">
        <v>357</v>
      </c>
      <c r="J289" s="3"/>
      <c r="K289" s="6">
        <v>415</v>
      </c>
      <c r="L289" s="40"/>
      <c r="M289" s="6"/>
      <c r="N289" s="18">
        <f>SUM(Tabelle13[[#This Row],[Tage]]*Tabelle13[[#This Row],[Tagespreis]])</f>
        <v>0</v>
      </c>
      <c r="O289" s="3"/>
      <c r="P289" s="21"/>
      <c r="Q289" s="3"/>
      <c r="Y289" s="8"/>
    </row>
    <row r="290" spans="1:25" x14ac:dyDescent="0.25">
      <c r="A290" s="11">
        <v>142</v>
      </c>
      <c r="B290" s="7">
        <v>2</v>
      </c>
      <c r="C290" s="7" t="s">
        <v>166</v>
      </c>
      <c r="D290" s="25"/>
      <c r="E290" s="7" t="s">
        <v>9</v>
      </c>
      <c r="F290" s="4" t="s">
        <v>267</v>
      </c>
      <c r="G290" s="5" t="s">
        <v>280</v>
      </c>
      <c r="H290" s="3" t="s">
        <v>600</v>
      </c>
      <c r="I290" s="3" t="s">
        <v>601</v>
      </c>
      <c r="J290" s="3"/>
      <c r="K290" s="6">
        <v>415</v>
      </c>
      <c r="L290" s="40"/>
      <c r="M290" s="6"/>
      <c r="N290" s="18">
        <f>SUM(Tabelle13[[#This Row],[Tage]]*Tabelle13[[#This Row],[Tagespreis]])</f>
        <v>0</v>
      </c>
      <c r="O290" s="3"/>
      <c r="P290" s="21"/>
      <c r="Q290" s="3"/>
      <c r="Y290" s="8"/>
    </row>
    <row r="291" spans="1:25" x14ac:dyDescent="0.25">
      <c r="A291" s="11">
        <v>143</v>
      </c>
      <c r="B291" s="7">
        <v>2</v>
      </c>
      <c r="C291" s="7" t="s">
        <v>167</v>
      </c>
      <c r="D291" s="25"/>
      <c r="E291" s="7" t="s">
        <v>8</v>
      </c>
      <c r="F291" s="4" t="s">
        <v>280</v>
      </c>
      <c r="G291" s="5" t="s">
        <v>280</v>
      </c>
      <c r="H291" s="3"/>
      <c r="I291" s="3"/>
      <c r="J291" s="3"/>
      <c r="K291" s="3"/>
      <c r="L291" s="40"/>
      <c r="M291" s="3"/>
      <c r="N291" s="18">
        <f>SUM(Tabelle13[[#This Row],[Tage]]*Tabelle13[[#This Row],[Tagespreis]])</f>
        <v>0</v>
      </c>
      <c r="O291" s="3"/>
      <c r="P291" s="21"/>
      <c r="Q291" s="3"/>
      <c r="Y291" s="8"/>
    </row>
    <row r="292" spans="1:25" x14ac:dyDescent="0.25">
      <c r="A292" s="11">
        <v>143</v>
      </c>
      <c r="B292" s="7">
        <v>2</v>
      </c>
      <c r="C292" s="7" t="s">
        <v>167</v>
      </c>
      <c r="D292" s="25"/>
      <c r="E292" s="7" t="s">
        <v>9</v>
      </c>
      <c r="F292" s="4" t="s">
        <v>280</v>
      </c>
      <c r="G292" s="5" t="s">
        <v>280</v>
      </c>
      <c r="H292" s="3"/>
      <c r="I292" s="3"/>
      <c r="J292" s="3"/>
      <c r="K292" s="3"/>
      <c r="L292" s="40"/>
      <c r="M292" s="3"/>
      <c r="N292" s="18">
        <f>SUM(Tabelle13[[#This Row],[Tage]]*Tabelle13[[#This Row],[Tagespreis]])</f>
        <v>0</v>
      </c>
      <c r="O292" s="3"/>
      <c r="P292" s="21"/>
      <c r="Q292" s="3"/>
      <c r="Y292" s="8"/>
    </row>
    <row r="293" spans="1:25" x14ac:dyDescent="0.25">
      <c r="A293" s="11">
        <v>144</v>
      </c>
      <c r="B293" s="7">
        <v>2</v>
      </c>
      <c r="C293" s="7" t="s">
        <v>168</v>
      </c>
      <c r="D293" s="25"/>
      <c r="E293" s="7" t="s">
        <v>8</v>
      </c>
      <c r="F293" s="4" t="s">
        <v>267</v>
      </c>
      <c r="G293" s="5" t="s">
        <v>280</v>
      </c>
      <c r="H293" s="4" t="s">
        <v>308</v>
      </c>
      <c r="I293" s="4" t="s">
        <v>306</v>
      </c>
      <c r="J293" s="3"/>
      <c r="K293" s="6">
        <v>415</v>
      </c>
      <c r="L293" s="40"/>
      <c r="M293" s="6"/>
      <c r="N293" s="18">
        <f>SUM(Tabelle13[[#This Row],[Tage]]*Tabelle13[[#This Row],[Tagespreis]])</f>
        <v>0</v>
      </c>
      <c r="O293" s="3"/>
      <c r="P293" s="21"/>
      <c r="Q293" s="3"/>
      <c r="Y293" s="8"/>
    </row>
    <row r="294" spans="1:25" x14ac:dyDescent="0.25">
      <c r="A294" s="11">
        <v>144</v>
      </c>
      <c r="B294" s="7">
        <v>2</v>
      </c>
      <c r="C294" s="7" t="s">
        <v>168</v>
      </c>
      <c r="D294" s="25"/>
      <c r="E294" s="7" t="s">
        <v>9</v>
      </c>
      <c r="F294" s="4" t="s">
        <v>267</v>
      </c>
      <c r="G294" s="5" t="s">
        <v>280</v>
      </c>
      <c r="H294" s="4" t="s">
        <v>308</v>
      </c>
      <c r="I294" s="4" t="s">
        <v>306</v>
      </c>
      <c r="J294" s="3"/>
      <c r="K294" s="6">
        <v>415</v>
      </c>
      <c r="L294" s="40"/>
      <c r="M294" s="6"/>
      <c r="N294" s="18">
        <f>SUM(Tabelle13[[#This Row],[Tage]]*Tabelle13[[#This Row],[Tagespreis]])</f>
        <v>0</v>
      </c>
      <c r="O294" s="3"/>
      <c r="P294" s="21"/>
      <c r="Q294" s="3"/>
      <c r="Y294" s="8"/>
    </row>
    <row r="295" spans="1:25" x14ac:dyDescent="0.25">
      <c r="A295" s="11">
        <v>145</v>
      </c>
      <c r="B295" s="7">
        <v>2</v>
      </c>
      <c r="C295" s="7" t="s">
        <v>169</v>
      </c>
      <c r="D295" s="25"/>
      <c r="E295" s="7" t="s">
        <v>8</v>
      </c>
      <c r="F295" s="4" t="s">
        <v>267</v>
      </c>
      <c r="G295" s="5" t="s">
        <v>280</v>
      </c>
      <c r="H295" s="3" t="s">
        <v>590</v>
      </c>
      <c r="I295" s="3" t="s">
        <v>602</v>
      </c>
      <c r="J295" s="3"/>
      <c r="K295" s="6">
        <v>415</v>
      </c>
      <c r="L295" s="40"/>
      <c r="M295" s="6"/>
      <c r="N295" s="18">
        <f>SUM(Tabelle13[[#This Row],[Tage]]*Tabelle13[[#This Row],[Tagespreis]])</f>
        <v>0</v>
      </c>
      <c r="O295" s="3"/>
      <c r="P295" s="21"/>
      <c r="Q295" s="3"/>
      <c r="Y295" s="8"/>
    </row>
    <row r="296" spans="1:25" x14ac:dyDescent="0.25">
      <c r="A296" s="11">
        <v>145</v>
      </c>
      <c r="B296" s="7">
        <v>2</v>
      </c>
      <c r="C296" s="7" t="s">
        <v>169</v>
      </c>
      <c r="D296" s="25"/>
      <c r="E296" s="7" t="s">
        <v>9</v>
      </c>
      <c r="F296" s="4" t="s">
        <v>267</v>
      </c>
      <c r="G296" s="5" t="s">
        <v>280</v>
      </c>
      <c r="H296" s="3" t="s">
        <v>590</v>
      </c>
      <c r="I296" s="3" t="s">
        <v>603</v>
      </c>
      <c r="J296" s="3"/>
      <c r="K296" s="6">
        <v>415</v>
      </c>
      <c r="L296" s="40"/>
      <c r="M296" s="6"/>
      <c r="N296" s="18">
        <f>SUM(Tabelle13[[#This Row],[Tage]]*Tabelle13[[#This Row],[Tagespreis]])</f>
        <v>0</v>
      </c>
      <c r="O296" s="3"/>
      <c r="P296" s="21"/>
      <c r="Q296" s="3"/>
      <c r="Y296" s="8"/>
    </row>
    <row r="297" spans="1:25" x14ac:dyDescent="0.25">
      <c r="A297" s="11">
        <v>145</v>
      </c>
      <c r="B297" s="7">
        <v>2</v>
      </c>
      <c r="C297" s="7" t="s">
        <v>169</v>
      </c>
      <c r="D297" s="25"/>
      <c r="E297" s="7" t="s">
        <v>266</v>
      </c>
      <c r="F297" s="4" t="s">
        <v>280</v>
      </c>
      <c r="G297" s="5" t="s">
        <v>280</v>
      </c>
      <c r="H297" s="3"/>
      <c r="I297" s="3"/>
      <c r="J297" s="3"/>
      <c r="K297" s="3"/>
      <c r="L297" s="40"/>
      <c r="M297" s="3"/>
      <c r="N297" s="18">
        <f>SUM(Tabelle13[[#This Row],[Tage]]*Tabelle13[[#This Row],[Tagespreis]])</f>
        <v>0</v>
      </c>
      <c r="O297" s="3"/>
      <c r="P297" s="21"/>
      <c r="Q297" s="3"/>
      <c r="Y297" s="8"/>
    </row>
    <row r="298" spans="1:25" x14ac:dyDescent="0.25">
      <c r="A298" s="11">
        <v>145</v>
      </c>
      <c r="B298" s="7">
        <v>2</v>
      </c>
      <c r="C298" s="7" t="s">
        <v>169</v>
      </c>
      <c r="D298" s="25"/>
      <c r="E298" s="7" t="s">
        <v>281</v>
      </c>
      <c r="F298" s="4" t="s">
        <v>280</v>
      </c>
      <c r="G298" s="5" t="s">
        <v>280</v>
      </c>
      <c r="H298" s="3"/>
      <c r="I298" s="3"/>
      <c r="J298" s="3"/>
      <c r="K298" s="3"/>
      <c r="L298" s="40"/>
      <c r="M298" s="3"/>
      <c r="N298" s="18">
        <f>SUM(Tabelle13[[#This Row],[Tage]]*Tabelle13[[#This Row],[Tagespreis]])</f>
        <v>0</v>
      </c>
      <c r="O298" s="3"/>
      <c r="P298" s="21"/>
      <c r="Q298" s="3"/>
      <c r="Y298" s="8"/>
    </row>
    <row r="299" spans="1:25" x14ac:dyDescent="0.25">
      <c r="A299" s="11">
        <v>146</v>
      </c>
      <c r="B299" s="7">
        <v>2</v>
      </c>
      <c r="C299" s="7" t="s">
        <v>170</v>
      </c>
      <c r="D299" s="25"/>
      <c r="E299" s="7" t="s">
        <v>8</v>
      </c>
      <c r="F299" s="4" t="s">
        <v>267</v>
      </c>
      <c r="G299" s="5" t="s">
        <v>280</v>
      </c>
      <c r="H299" s="3" t="s">
        <v>604</v>
      </c>
      <c r="I299" s="3" t="s">
        <v>329</v>
      </c>
      <c r="J299" s="3"/>
      <c r="K299" s="6">
        <v>415</v>
      </c>
      <c r="L299" s="40"/>
      <c r="M299" s="6"/>
      <c r="N299" s="18">
        <f>SUM(Tabelle13[[#This Row],[Tage]]*Tabelle13[[#This Row],[Tagespreis]])</f>
        <v>0</v>
      </c>
      <c r="O299" s="3"/>
      <c r="P299" s="21"/>
      <c r="Q299" s="3"/>
      <c r="Y299" s="8"/>
    </row>
    <row r="300" spans="1:25" x14ac:dyDescent="0.25">
      <c r="A300" s="11">
        <v>146</v>
      </c>
      <c r="B300" s="7">
        <v>2</v>
      </c>
      <c r="C300" s="7" t="s">
        <v>170</v>
      </c>
      <c r="D300" s="25"/>
      <c r="E300" s="7" t="s">
        <v>9</v>
      </c>
      <c r="F300" s="4" t="s">
        <v>267</v>
      </c>
      <c r="G300" s="5" t="s">
        <v>280</v>
      </c>
      <c r="H300" s="3" t="s">
        <v>604</v>
      </c>
      <c r="I300" s="3" t="s">
        <v>605</v>
      </c>
      <c r="J300" s="3"/>
      <c r="K300" s="6">
        <v>415</v>
      </c>
      <c r="L300" s="40"/>
      <c r="M300" s="6"/>
      <c r="N300" s="18">
        <f>SUM(Tabelle13[[#This Row],[Tage]]*Tabelle13[[#This Row],[Tagespreis]])</f>
        <v>0</v>
      </c>
      <c r="O300" s="3"/>
      <c r="P300" s="21"/>
      <c r="Q300" s="3"/>
      <c r="Y300" s="8"/>
    </row>
    <row r="301" spans="1:25" x14ac:dyDescent="0.25">
      <c r="A301" s="11">
        <v>147</v>
      </c>
      <c r="B301" s="7">
        <v>2</v>
      </c>
      <c r="C301" s="7" t="s">
        <v>171</v>
      </c>
      <c r="D301" s="25"/>
      <c r="E301" s="7" t="s">
        <v>8</v>
      </c>
      <c r="F301" s="4" t="s">
        <v>267</v>
      </c>
      <c r="G301" s="5" t="s">
        <v>280</v>
      </c>
      <c r="H301" s="3" t="s">
        <v>606</v>
      </c>
      <c r="I301" s="3" t="s">
        <v>607</v>
      </c>
      <c r="J301" s="3"/>
      <c r="K301" s="6">
        <v>415</v>
      </c>
      <c r="L301" s="40"/>
      <c r="M301" s="6"/>
      <c r="N301" s="18">
        <f>SUM(Tabelle13[[#This Row],[Tage]]*Tabelle13[[#This Row],[Tagespreis]])</f>
        <v>0</v>
      </c>
      <c r="O301" s="3"/>
      <c r="P301" s="21"/>
      <c r="Q301" s="3"/>
      <c r="Y301" s="8"/>
    </row>
    <row r="302" spans="1:25" x14ac:dyDescent="0.25">
      <c r="A302" s="11">
        <v>147</v>
      </c>
      <c r="B302" s="7">
        <v>2</v>
      </c>
      <c r="C302" s="7" t="s">
        <v>171</v>
      </c>
      <c r="D302" s="25"/>
      <c r="E302" s="7" t="s">
        <v>9</v>
      </c>
      <c r="F302" s="4" t="s">
        <v>267</v>
      </c>
      <c r="G302" s="5" t="s">
        <v>280</v>
      </c>
      <c r="H302" s="3" t="s">
        <v>608</v>
      </c>
      <c r="I302" s="3" t="s">
        <v>609</v>
      </c>
      <c r="J302" s="3"/>
      <c r="K302" s="6">
        <v>415</v>
      </c>
      <c r="L302" s="40"/>
      <c r="M302" s="6"/>
      <c r="N302" s="18">
        <f>SUM(Tabelle13[[#This Row],[Tage]]*Tabelle13[[#This Row],[Tagespreis]])</f>
        <v>0</v>
      </c>
      <c r="O302" s="3"/>
      <c r="P302" s="21"/>
      <c r="Q302" s="3"/>
      <c r="Y302" s="8"/>
    </row>
    <row r="303" spans="1:25" x14ac:dyDescent="0.25">
      <c r="A303" s="11">
        <v>148</v>
      </c>
      <c r="B303" s="7">
        <v>2</v>
      </c>
      <c r="C303" s="7" t="s">
        <v>172</v>
      </c>
      <c r="D303" s="25"/>
      <c r="E303" s="7" t="s">
        <v>8</v>
      </c>
      <c r="F303" s="4" t="s">
        <v>267</v>
      </c>
      <c r="G303" s="5" t="s">
        <v>280</v>
      </c>
      <c r="H303" s="4" t="s">
        <v>308</v>
      </c>
      <c r="I303" s="4" t="s">
        <v>306</v>
      </c>
      <c r="J303" s="3"/>
      <c r="K303" s="6">
        <v>415</v>
      </c>
      <c r="L303" s="40"/>
      <c r="M303" s="6"/>
      <c r="N303" s="18">
        <f>SUM(Tabelle13[[#This Row],[Tage]]*Tabelle13[[#This Row],[Tagespreis]])</f>
        <v>0</v>
      </c>
      <c r="O303" s="3"/>
      <c r="P303" s="21"/>
      <c r="Q303" s="3"/>
      <c r="Y303" s="8"/>
    </row>
    <row r="304" spans="1:25" x14ac:dyDescent="0.25">
      <c r="A304" s="11">
        <v>148</v>
      </c>
      <c r="B304" s="7">
        <v>2</v>
      </c>
      <c r="C304" s="7" t="s">
        <v>172</v>
      </c>
      <c r="D304" s="25"/>
      <c r="E304" s="7" t="s">
        <v>9</v>
      </c>
      <c r="F304" s="4" t="s">
        <v>267</v>
      </c>
      <c r="G304" s="5" t="s">
        <v>280</v>
      </c>
      <c r="H304" s="4" t="s">
        <v>308</v>
      </c>
      <c r="I304" s="4" t="s">
        <v>306</v>
      </c>
      <c r="J304" s="3"/>
      <c r="K304" s="6">
        <v>415</v>
      </c>
      <c r="L304" s="40"/>
      <c r="M304" s="6"/>
      <c r="N304" s="18">
        <f>SUM(Tabelle13[[#This Row],[Tage]]*Tabelle13[[#This Row],[Tagespreis]])</f>
        <v>0</v>
      </c>
      <c r="O304" s="3"/>
      <c r="P304" s="21"/>
      <c r="Q304" s="3"/>
      <c r="Y304" s="8"/>
    </row>
    <row r="305" spans="1:25" x14ac:dyDescent="0.25">
      <c r="A305" s="11">
        <v>149</v>
      </c>
      <c r="B305" s="7">
        <v>2</v>
      </c>
      <c r="C305" s="7" t="s">
        <v>173</v>
      </c>
      <c r="D305" s="25"/>
      <c r="E305" s="7" t="s">
        <v>8</v>
      </c>
      <c r="F305" s="4" t="s">
        <v>280</v>
      </c>
      <c r="G305" s="5" t="s">
        <v>280</v>
      </c>
      <c r="H305" s="3"/>
      <c r="I305" s="3"/>
      <c r="J305" s="3"/>
      <c r="K305" s="6"/>
      <c r="L305" s="40"/>
      <c r="M305" s="6"/>
      <c r="N305" s="18">
        <f>SUM(Tabelle13[[#This Row],[Tage]]*Tabelle13[[#This Row],[Tagespreis]])</f>
        <v>0</v>
      </c>
      <c r="O305" s="3"/>
      <c r="P305" s="21"/>
      <c r="Q305" s="3"/>
      <c r="Y305" s="8"/>
    </row>
    <row r="306" spans="1:25" x14ac:dyDescent="0.25">
      <c r="A306" s="11">
        <v>149</v>
      </c>
      <c r="B306" s="7">
        <v>2</v>
      </c>
      <c r="C306" s="7" t="s">
        <v>173</v>
      </c>
      <c r="D306" s="25"/>
      <c r="E306" s="7" t="s">
        <v>9</v>
      </c>
      <c r="F306" s="4" t="s">
        <v>280</v>
      </c>
      <c r="G306" s="5" t="s">
        <v>280</v>
      </c>
      <c r="H306" s="3"/>
      <c r="I306" s="3"/>
      <c r="J306" s="3"/>
      <c r="K306" s="3"/>
      <c r="L306" s="40"/>
      <c r="M306" s="3"/>
      <c r="N306" s="18">
        <f>SUM(Tabelle13[[#This Row],[Tage]]*Tabelle13[[#This Row],[Tagespreis]])</f>
        <v>0</v>
      </c>
      <c r="O306" s="3"/>
      <c r="P306" s="21"/>
      <c r="Q306" s="3"/>
      <c r="Y306" s="8"/>
    </row>
    <row r="307" spans="1:25" x14ac:dyDescent="0.25">
      <c r="A307" s="11">
        <v>150</v>
      </c>
      <c r="B307" s="7">
        <v>2</v>
      </c>
      <c r="C307" s="7" t="s">
        <v>174</v>
      </c>
      <c r="D307" s="25"/>
      <c r="E307" s="7" t="s">
        <v>8</v>
      </c>
      <c r="F307" s="4" t="s">
        <v>280</v>
      </c>
      <c r="G307" s="5" t="s">
        <v>280</v>
      </c>
      <c r="H307" s="3"/>
      <c r="I307" s="3"/>
      <c r="J307" s="3"/>
      <c r="K307" s="6"/>
      <c r="L307" s="40"/>
      <c r="M307" s="6"/>
      <c r="N307" s="18">
        <f>SUM(Tabelle13[[#This Row],[Tage]]*Tabelle13[[#This Row],[Tagespreis]])</f>
        <v>0</v>
      </c>
      <c r="O307" s="3"/>
      <c r="P307" s="21"/>
      <c r="Q307" s="3"/>
      <c r="Y307" s="8"/>
    </row>
    <row r="308" spans="1:25" x14ac:dyDescent="0.25">
      <c r="A308" s="11">
        <v>150</v>
      </c>
      <c r="B308" s="7">
        <v>2</v>
      </c>
      <c r="C308" s="7" t="s">
        <v>174</v>
      </c>
      <c r="D308" s="25"/>
      <c r="E308" s="7" t="s">
        <v>9</v>
      </c>
      <c r="F308" s="4" t="s">
        <v>280</v>
      </c>
      <c r="G308" s="5" t="s">
        <v>280</v>
      </c>
      <c r="H308" s="3"/>
      <c r="I308" s="3"/>
      <c r="J308" s="3"/>
      <c r="K308" s="6"/>
      <c r="L308" s="40"/>
      <c r="M308" s="6"/>
      <c r="N308" s="18">
        <f>SUM(Tabelle13[[#This Row],[Tage]]*Tabelle13[[#This Row],[Tagespreis]])</f>
        <v>0</v>
      </c>
      <c r="O308" s="3"/>
      <c r="P308" s="21"/>
      <c r="Q308" s="3"/>
      <c r="Y308" s="8"/>
    </row>
    <row r="309" spans="1:25" x14ac:dyDescent="0.25">
      <c r="A309" s="11">
        <v>151</v>
      </c>
      <c r="B309" s="7">
        <v>2</v>
      </c>
      <c r="C309" s="7" t="s">
        <v>175</v>
      </c>
      <c r="D309" s="25"/>
      <c r="E309" s="7" t="s">
        <v>8</v>
      </c>
      <c r="F309" s="4" t="s">
        <v>280</v>
      </c>
      <c r="G309" s="5" t="s">
        <v>280</v>
      </c>
      <c r="H309" s="3"/>
      <c r="I309" s="3"/>
      <c r="J309" s="3"/>
      <c r="K309" s="6"/>
      <c r="L309" s="40"/>
      <c r="M309" s="6"/>
      <c r="N309" s="18">
        <f>SUM(Tabelle13[[#This Row],[Tage]]*Tabelle13[[#This Row],[Tagespreis]])</f>
        <v>0</v>
      </c>
      <c r="O309" s="3"/>
      <c r="P309" s="21"/>
      <c r="Q309" s="3"/>
      <c r="Y309" s="8"/>
    </row>
    <row r="310" spans="1:25" x14ac:dyDescent="0.25">
      <c r="A310" s="11">
        <v>151</v>
      </c>
      <c r="B310" s="7">
        <v>2</v>
      </c>
      <c r="C310" s="7" t="s">
        <v>175</v>
      </c>
      <c r="D310" s="25"/>
      <c r="E310" s="7" t="s">
        <v>9</v>
      </c>
      <c r="F310" s="4" t="s">
        <v>280</v>
      </c>
      <c r="G310" s="5" t="s">
        <v>280</v>
      </c>
      <c r="H310" s="3"/>
      <c r="I310" s="3"/>
      <c r="J310" s="3"/>
      <c r="K310" s="3"/>
      <c r="L310" s="40"/>
      <c r="M310" s="3"/>
      <c r="N310" s="18">
        <f>SUM(Tabelle13[[#This Row],[Tage]]*Tabelle13[[#This Row],[Tagespreis]])</f>
        <v>0</v>
      </c>
      <c r="O310" s="3"/>
      <c r="P310" s="21"/>
      <c r="Q310" s="3"/>
      <c r="Y310" s="8"/>
    </row>
    <row r="311" spans="1:25" x14ac:dyDescent="0.25">
      <c r="A311" s="11">
        <v>152</v>
      </c>
      <c r="B311" s="7">
        <v>2</v>
      </c>
      <c r="C311" s="7" t="s">
        <v>176</v>
      </c>
      <c r="D311" s="25"/>
      <c r="E311" s="7" t="s">
        <v>8</v>
      </c>
      <c r="F311" s="4" t="s">
        <v>280</v>
      </c>
      <c r="G311" s="5" t="s">
        <v>280</v>
      </c>
      <c r="H311" s="3" t="s">
        <v>610</v>
      </c>
      <c r="I311" s="3" t="s">
        <v>611</v>
      </c>
      <c r="J311" s="3"/>
      <c r="K311" s="6">
        <v>415</v>
      </c>
      <c r="L311" s="40"/>
      <c r="M311" s="6"/>
      <c r="N311" s="18">
        <f>SUM(Tabelle13[[#This Row],[Tage]]*Tabelle13[[#This Row],[Tagespreis]])</f>
        <v>0</v>
      </c>
      <c r="O311" s="3"/>
      <c r="P311" s="21"/>
      <c r="Q311" s="3"/>
      <c r="Y311" s="8"/>
    </row>
    <row r="312" spans="1:25" x14ac:dyDescent="0.25">
      <c r="A312" s="11">
        <v>152</v>
      </c>
      <c r="B312" s="7">
        <v>2</v>
      </c>
      <c r="C312" s="7" t="s">
        <v>176</v>
      </c>
      <c r="D312" s="25"/>
      <c r="E312" s="7" t="s">
        <v>9</v>
      </c>
      <c r="F312" s="4" t="s">
        <v>280</v>
      </c>
      <c r="G312" s="5" t="s">
        <v>280</v>
      </c>
      <c r="H312" s="3"/>
      <c r="I312" s="3"/>
      <c r="J312" s="3"/>
      <c r="K312" s="3"/>
      <c r="L312" s="40"/>
      <c r="M312" s="3"/>
      <c r="N312" s="18">
        <f>SUM(Tabelle13[[#This Row],[Tage]]*Tabelle13[[#This Row],[Tagespreis]])</f>
        <v>0</v>
      </c>
      <c r="O312" s="3"/>
      <c r="P312" s="21"/>
      <c r="Q312" s="3"/>
      <c r="Y312" s="8"/>
    </row>
    <row r="313" spans="1:25" x14ac:dyDescent="0.25">
      <c r="A313" s="11">
        <v>153</v>
      </c>
      <c r="B313" s="7">
        <v>2</v>
      </c>
      <c r="C313" s="7" t="s">
        <v>177</v>
      </c>
      <c r="D313" s="25"/>
      <c r="E313" s="7" t="s">
        <v>8</v>
      </c>
      <c r="F313" s="4" t="s">
        <v>280</v>
      </c>
      <c r="G313" s="5" t="s">
        <v>280</v>
      </c>
      <c r="H313" s="3"/>
      <c r="I313" s="3"/>
      <c r="J313" s="3"/>
      <c r="K313" s="6"/>
      <c r="L313" s="40"/>
      <c r="M313" s="6"/>
      <c r="N313" s="18">
        <f>SUM(Tabelle13[[#This Row],[Tage]]*Tabelle13[[#This Row],[Tagespreis]])</f>
        <v>0</v>
      </c>
      <c r="O313" s="3"/>
      <c r="P313" s="21"/>
      <c r="Q313" s="3"/>
      <c r="Y313" s="8"/>
    </row>
    <row r="314" spans="1:25" x14ac:dyDescent="0.25">
      <c r="A314" s="11">
        <v>153</v>
      </c>
      <c r="B314" s="7">
        <v>2</v>
      </c>
      <c r="C314" s="7" t="s">
        <v>177</v>
      </c>
      <c r="D314" s="25"/>
      <c r="E314" s="7" t="s">
        <v>9</v>
      </c>
      <c r="F314" s="4" t="s">
        <v>280</v>
      </c>
      <c r="G314" s="5" t="s">
        <v>280</v>
      </c>
      <c r="H314" s="3"/>
      <c r="I314" s="3"/>
      <c r="J314" s="3"/>
      <c r="K314" s="3"/>
      <c r="L314" s="40"/>
      <c r="M314" s="3"/>
      <c r="N314" s="18">
        <f>SUM(Tabelle13[[#This Row],[Tage]]*Tabelle13[[#This Row],[Tagespreis]])</f>
        <v>0</v>
      </c>
      <c r="O314" s="3"/>
      <c r="P314" s="21"/>
      <c r="Q314" s="3"/>
      <c r="Y314" s="8"/>
    </row>
    <row r="315" spans="1:25" x14ac:dyDescent="0.25">
      <c r="A315" s="11">
        <v>154</v>
      </c>
      <c r="B315" s="7">
        <v>2</v>
      </c>
      <c r="C315" s="7" t="s">
        <v>178</v>
      </c>
      <c r="D315" s="25"/>
      <c r="E315" s="7" t="s">
        <v>8</v>
      </c>
      <c r="F315" s="4" t="s">
        <v>280</v>
      </c>
      <c r="G315" s="5" t="s">
        <v>267</v>
      </c>
      <c r="H315" s="3"/>
      <c r="I315" s="3"/>
      <c r="J315" s="3"/>
      <c r="K315" s="3"/>
      <c r="L315" s="40"/>
      <c r="M315" s="3"/>
      <c r="N315" s="18">
        <f>SUM(Tabelle13[[#This Row],[Tage]]*Tabelle13[[#This Row],[Tagespreis]])</f>
        <v>0</v>
      </c>
      <c r="O315" s="3"/>
      <c r="P315" s="21"/>
      <c r="Q315" s="3"/>
      <c r="Y315" s="8"/>
    </row>
    <row r="316" spans="1:25" x14ac:dyDescent="0.25">
      <c r="A316" s="11">
        <v>155</v>
      </c>
      <c r="B316" s="7">
        <v>2</v>
      </c>
      <c r="C316" s="7" t="s">
        <v>179</v>
      </c>
      <c r="D316" s="25"/>
      <c r="E316" s="7" t="s">
        <v>8</v>
      </c>
      <c r="F316" s="4" t="s">
        <v>280</v>
      </c>
      <c r="G316" s="5" t="s">
        <v>280</v>
      </c>
      <c r="H316" s="3"/>
      <c r="I316" s="3"/>
      <c r="J316" s="3"/>
      <c r="K316" s="3"/>
      <c r="L316" s="40"/>
      <c r="M316" s="3"/>
      <c r="N316" s="18">
        <f>SUM(Tabelle13[[#This Row],[Tage]]*Tabelle13[[#This Row],[Tagespreis]])</f>
        <v>0</v>
      </c>
      <c r="O316" s="3"/>
      <c r="P316" s="21"/>
      <c r="Q316" s="3"/>
      <c r="Y316" s="8"/>
    </row>
    <row r="317" spans="1:25" x14ac:dyDescent="0.25">
      <c r="A317" s="11">
        <v>155</v>
      </c>
      <c r="B317" s="7">
        <v>2</v>
      </c>
      <c r="C317" s="7" t="s">
        <v>179</v>
      </c>
      <c r="D317" s="25"/>
      <c r="E317" s="7" t="s">
        <v>9</v>
      </c>
      <c r="F317" s="4" t="s">
        <v>280</v>
      </c>
      <c r="G317" s="5" t="s">
        <v>280</v>
      </c>
      <c r="H317" s="3"/>
      <c r="I317" s="3"/>
      <c r="J317" s="3"/>
      <c r="K317" s="3"/>
      <c r="L317" s="40"/>
      <c r="M317" s="3"/>
      <c r="N317" s="18">
        <f>SUM(Tabelle13[[#This Row],[Tage]]*Tabelle13[[#This Row],[Tagespreis]])</f>
        <v>0</v>
      </c>
      <c r="O317" s="3"/>
      <c r="P317" s="21"/>
      <c r="Q317" s="3"/>
      <c r="Y317" s="8"/>
    </row>
    <row r="318" spans="1:25" x14ac:dyDescent="0.25">
      <c r="A318" s="11">
        <v>156</v>
      </c>
      <c r="B318" s="7">
        <v>2</v>
      </c>
      <c r="C318" s="7" t="s">
        <v>180</v>
      </c>
      <c r="D318" s="25"/>
      <c r="E318" s="7" t="s">
        <v>8</v>
      </c>
      <c r="F318" s="4" t="s">
        <v>267</v>
      </c>
      <c r="G318" s="5" t="s">
        <v>280</v>
      </c>
      <c r="H318" s="3" t="s">
        <v>612</v>
      </c>
      <c r="I318" s="3" t="s">
        <v>613</v>
      </c>
      <c r="J318" s="3"/>
      <c r="K318" s="6">
        <v>415</v>
      </c>
      <c r="L318" s="40"/>
      <c r="M318" s="6"/>
      <c r="N318" s="18">
        <f>SUM(Tabelle13[[#This Row],[Tage]]*Tabelle13[[#This Row],[Tagespreis]])</f>
        <v>0</v>
      </c>
      <c r="O318" s="3"/>
      <c r="P318" s="21"/>
      <c r="Q318" s="3"/>
      <c r="Y318" s="8"/>
    </row>
    <row r="319" spans="1:25" x14ac:dyDescent="0.25">
      <c r="A319" s="11">
        <v>156</v>
      </c>
      <c r="B319" s="7">
        <v>2</v>
      </c>
      <c r="C319" s="7" t="s">
        <v>180</v>
      </c>
      <c r="D319" s="25"/>
      <c r="E319" s="7" t="s">
        <v>9</v>
      </c>
      <c r="F319" s="4" t="s">
        <v>280</v>
      </c>
      <c r="G319" s="5" t="s">
        <v>280</v>
      </c>
      <c r="H319" s="3"/>
      <c r="I319" s="3"/>
      <c r="J319" s="3"/>
      <c r="K319" s="3"/>
      <c r="L319" s="40"/>
      <c r="M319" s="3"/>
      <c r="N319" s="18">
        <f>SUM(Tabelle13[[#This Row],[Tage]]*Tabelle13[[#This Row],[Tagespreis]])</f>
        <v>0</v>
      </c>
      <c r="O319" s="3"/>
      <c r="P319" s="21"/>
      <c r="Q319" s="3"/>
      <c r="Y319" s="8"/>
    </row>
    <row r="320" spans="1:25" x14ac:dyDescent="0.25">
      <c r="A320" s="11">
        <v>157</v>
      </c>
      <c r="B320" s="7">
        <v>2</v>
      </c>
      <c r="C320" s="7" t="s">
        <v>181</v>
      </c>
      <c r="D320" s="25"/>
      <c r="E320" s="7" t="s">
        <v>8</v>
      </c>
      <c r="F320" s="4" t="s">
        <v>267</v>
      </c>
      <c r="G320" s="5" t="s">
        <v>280</v>
      </c>
      <c r="H320" s="3" t="s">
        <v>614</v>
      </c>
      <c r="I320" s="3" t="s">
        <v>615</v>
      </c>
      <c r="J320" s="3"/>
      <c r="K320" s="6">
        <v>415</v>
      </c>
      <c r="L320" s="40"/>
      <c r="M320" s="6"/>
      <c r="N320" s="18">
        <f>SUM(Tabelle13[[#This Row],[Tage]]*Tabelle13[[#This Row],[Tagespreis]])</f>
        <v>0</v>
      </c>
      <c r="O320" s="3"/>
      <c r="P320" s="21"/>
      <c r="Q320" s="3"/>
      <c r="Y320" s="8"/>
    </row>
    <row r="321" spans="1:25" x14ac:dyDescent="0.25">
      <c r="A321" s="11">
        <v>157</v>
      </c>
      <c r="B321" s="7">
        <v>2</v>
      </c>
      <c r="C321" s="7" t="s">
        <v>181</v>
      </c>
      <c r="D321" s="25"/>
      <c r="E321" s="7" t="s">
        <v>9</v>
      </c>
      <c r="F321" s="4" t="s">
        <v>267</v>
      </c>
      <c r="G321" s="5" t="s">
        <v>280</v>
      </c>
      <c r="H321" s="3" t="s">
        <v>614</v>
      </c>
      <c r="I321" s="3" t="s">
        <v>616</v>
      </c>
      <c r="J321" s="3"/>
      <c r="K321" s="6">
        <v>415</v>
      </c>
      <c r="L321" s="40"/>
      <c r="M321" s="6"/>
      <c r="N321" s="18">
        <f>SUM(Tabelle13[[#This Row],[Tage]]*Tabelle13[[#This Row],[Tagespreis]])</f>
        <v>0</v>
      </c>
      <c r="O321" s="3"/>
      <c r="P321" s="21"/>
      <c r="Q321" s="3"/>
      <c r="Y321" s="8"/>
    </row>
    <row r="322" spans="1:25" x14ac:dyDescent="0.25">
      <c r="A322" s="11">
        <v>158</v>
      </c>
      <c r="B322" s="7">
        <v>2</v>
      </c>
      <c r="C322" s="7" t="s">
        <v>182</v>
      </c>
      <c r="D322" s="25"/>
      <c r="E322" s="7" t="s">
        <v>8</v>
      </c>
      <c r="F322" s="4" t="s">
        <v>267</v>
      </c>
      <c r="G322" s="5" t="s">
        <v>280</v>
      </c>
      <c r="H322" s="3" t="s">
        <v>617</v>
      </c>
      <c r="I322" s="3" t="s">
        <v>618</v>
      </c>
      <c r="J322" s="3"/>
      <c r="K322" s="6">
        <v>415</v>
      </c>
      <c r="L322" s="40"/>
      <c r="M322" s="6"/>
      <c r="N322" s="18">
        <f>SUM(Tabelle13[[#This Row],[Tage]]*Tabelle13[[#This Row],[Tagespreis]])</f>
        <v>0</v>
      </c>
      <c r="O322" s="3"/>
      <c r="P322" s="21"/>
      <c r="Q322" s="3"/>
      <c r="Y322" s="8"/>
    </row>
    <row r="323" spans="1:25" x14ac:dyDescent="0.25">
      <c r="A323" s="11">
        <v>158</v>
      </c>
      <c r="B323" s="7">
        <v>2</v>
      </c>
      <c r="C323" s="7" t="s">
        <v>182</v>
      </c>
      <c r="D323" s="25"/>
      <c r="E323" s="7" t="s">
        <v>9</v>
      </c>
      <c r="F323" s="4" t="s">
        <v>267</v>
      </c>
      <c r="G323" s="5" t="s">
        <v>280</v>
      </c>
      <c r="H323" s="3" t="s">
        <v>619</v>
      </c>
      <c r="I323" s="3" t="s">
        <v>461</v>
      </c>
      <c r="J323" s="3"/>
      <c r="K323" s="6">
        <v>415</v>
      </c>
      <c r="L323" s="40"/>
      <c r="M323" s="6"/>
      <c r="N323" s="18">
        <f>SUM(Tabelle13[[#This Row],[Tage]]*Tabelle13[[#This Row],[Tagespreis]])</f>
        <v>0</v>
      </c>
      <c r="O323" s="3"/>
      <c r="P323" s="21"/>
      <c r="Q323" s="3"/>
      <c r="Y323" s="8"/>
    </row>
    <row r="324" spans="1:25" ht="13.9" customHeight="1" x14ac:dyDescent="0.25">
      <c r="A324" s="11">
        <v>159</v>
      </c>
      <c r="B324" s="7">
        <v>2</v>
      </c>
      <c r="C324" s="7" t="s">
        <v>183</v>
      </c>
      <c r="D324" s="25"/>
      <c r="E324" s="7" t="s">
        <v>8</v>
      </c>
      <c r="F324" s="4" t="s">
        <v>267</v>
      </c>
      <c r="G324" s="5" t="s">
        <v>280</v>
      </c>
      <c r="H324" s="3" t="s">
        <v>620</v>
      </c>
      <c r="I324" s="3" t="s">
        <v>621</v>
      </c>
      <c r="J324" s="3"/>
      <c r="K324" s="6">
        <v>415</v>
      </c>
      <c r="L324" s="40"/>
      <c r="M324" s="6"/>
      <c r="N324" s="18">
        <f>SUM(Tabelle13[[#This Row],[Tage]]*Tabelle13[[#This Row],[Tagespreis]])</f>
        <v>0</v>
      </c>
      <c r="O324" s="3"/>
      <c r="P324" s="21"/>
      <c r="Q324" s="3"/>
      <c r="Y324" s="8"/>
    </row>
    <row r="325" spans="1:25" ht="13.9" customHeight="1" x14ac:dyDescent="0.25">
      <c r="A325" s="11">
        <v>159</v>
      </c>
      <c r="B325" s="7">
        <v>2</v>
      </c>
      <c r="C325" s="7" t="s">
        <v>183</v>
      </c>
      <c r="D325" s="25"/>
      <c r="E325" s="7" t="s">
        <v>9</v>
      </c>
      <c r="F325" s="4" t="s">
        <v>267</v>
      </c>
      <c r="G325" s="5" t="s">
        <v>280</v>
      </c>
      <c r="H325" s="3" t="s">
        <v>622</v>
      </c>
      <c r="I325" s="3" t="s">
        <v>623</v>
      </c>
      <c r="J325" s="3"/>
      <c r="K325" s="6">
        <v>415</v>
      </c>
      <c r="L325" s="40"/>
      <c r="M325" s="6"/>
      <c r="N325" s="18">
        <f>SUM(Tabelle13[[#This Row],[Tage]]*Tabelle13[[#This Row],[Tagespreis]])</f>
        <v>0</v>
      </c>
      <c r="O325" s="3"/>
      <c r="P325" s="21"/>
      <c r="Q325" s="3"/>
      <c r="Y325" s="8"/>
    </row>
    <row r="326" spans="1:25" x14ac:dyDescent="0.25">
      <c r="A326" s="11">
        <v>160</v>
      </c>
      <c r="B326" s="7">
        <v>2</v>
      </c>
      <c r="C326" s="7" t="s">
        <v>184</v>
      </c>
      <c r="D326" s="25"/>
      <c r="E326" s="7" t="s">
        <v>8</v>
      </c>
      <c r="F326" s="4" t="s">
        <v>267</v>
      </c>
      <c r="G326" s="5" t="s">
        <v>280</v>
      </c>
      <c r="H326" s="3" t="s">
        <v>737</v>
      </c>
      <c r="I326" s="3" t="s">
        <v>741</v>
      </c>
      <c r="J326" s="3"/>
      <c r="K326" s="6">
        <v>415</v>
      </c>
      <c r="L326" s="40"/>
      <c r="M326" s="6"/>
      <c r="N326" s="18">
        <f>SUM(Tabelle13[[#This Row],[Tage]]*Tabelle13[[#This Row],[Tagespreis]])</f>
        <v>0</v>
      </c>
      <c r="O326" s="3"/>
      <c r="P326" s="21"/>
      <c r="Q326" s="3"/>
      <c r="Y326" s="8"/>
    </row>
    <row r="327" spans="1:25" x14ac:dyDescent="0.25">
      <c r="A327" s="11">
        <v>160</v>
      </c>
      <c r="B327" s="7">
        <v>2</v>
      </c>
      <c r="C327" s="7" t="s">
        <v>184</v>
      </c>
      <c r="D327" s="25"/>
      <c r="E327" s="7" t="s">
        <v>9</v>
      </c>
      <c r="F327" s="4" t="s">
        <v>280</v>
      </c>
      <c r="G327" s="5" t="s">
        <v>280</v>
      </c>
      <c r="H327" s="3"/>
      <c r="I327" s="3"/>
      <c r="J327" s="3"/>
      <c r="K327" s="6"/>
      <c r="L327" s="40"/>
      <c r="M327" s="6"/>
      <c r="N327" s="18">
        <f>SUM(Tabelle13[[#This Row],[Tage]]*Tabelle13[[#This Row],[Tagespreis]])</f>
        <v>0</v>
      </c>
      <c r="O327" s="3"/>
      <c r="P327" s="21"/>
      <c r="Q327" s="3"/>
      <c r="Y327" s="8"/>
    </row>
    <row r="328" spans="1:25" x14ac:dyDescent="0.25">
      <c r="A328" s="11">
        <v>161</v>
      </c>
      <c r="B328" s="7">
        <v>2</v>
      </c>
      <c r="C328" s="7" t="s">
        <v>185</v>
      </c>
      <c r="D328" s="25"/>
      <c r="E328" s="7" t="s">
        <v>8</v>
      </c>
      <c r="F328" s="4" t="s">
        <v>267</v>
      </c>
      <c r="G328" s="5" t="s">
        <v>280</v>
      </c>
      <c r="H328" s="4" t="s">
        <v>308</v>
      </c>
      <c r="I328" s="4" t="s">
        <v>306</v>
      </c>
      <c r="J328" s="3"/>
      <c r="K328" s="6">
        <v>415</v>
      </c>
      <c r="L328" s="40"/>
      <c r="M328" s="6"/>
      <c r="N328" s="18">
        <f>SUM(Tabelle13[[#This Row],[Tage]]*Tabelle13[[#This Row],[Tagespreis]])</f>
        <v>0</v>
      </c>
      <c r="O328" s="3"/>
      <c r="P328" s="21"/>
      <c r="Q328" s="3"/>
      <c r="Y328" s="8"/>
    </row>
    <row r="329" spans="1:25" x14ac:dyDescent="0.25">
      <c r="A329" s="11">
        <v>161</v>
      </c>
      <c r="B329" s="7">
        <v>2</v>
      </c>
      <c r="C329" s="7" t="s">
        <v>185</v>
      </c>
      <c r="D329" s="25"/>
      <c r="E329" s="7" t="s">
        <v>9</v>
      </c>
      <c r="F329" s="4" t="s">
        <v>267</v>
      </c>
      <c r="G329" s="5" t="s">
        <v>280</v>
      </c>
      <c r="H329" s="4" t="s">
        <v>308</v>
      </c>
      <c r="I329" s="4" t="s">
        <v>306</v>
      </c>
      <c r="J329" s="3"/>
      <c r="K329" s="6">
        <v>415</v>
      </c>
      <c r="L329" s="40"/>
      <c r="M329" s="6"/>
      <c r="N329" s="18">
        <f>SUM(Tabelle13[[#This Row],[Tage]]*Tabelle13[[#This Row],[Tagespreis]])</f>
        <v>0</v>
      </c>
      <c r="O329" s="3"/>
      <c r="P329" s="21"/>
      <c r="Q329" s="3"/>
      <c r="Y329" s="8"/>
    </row>
    <row r="330" spans="1:25" x14ac:dyDescent="0.25">
      <c r="A330" s="11">
        <v>162</v>
      </c>
      <c r="B330" s="7">
        <v>2</v>
      </c>
      <c r="C330" s="7" t="s">
        <v>186</v>
      </c>
      <c r="D330" s="25"/>
      <c r="E330" s="7" t="s">
        <v>8</v>
      </c>
      <c r="F330" s="4" t="s">
        <v>280</v>
      </c>
      <c r="G330" s="5" t="s">
        <v>280</v>
      </c>
      <c r="H330" s="3"/>
      <c r="I330" s="3"/>
      <c r="J330" s="3"/>
      <c r="K330" s="3"/>
      <c r="L330" s="40"/>
      <c r="M330" s="3"/>
      <c r="N330" s="18">
        <f>SUM(Tabelle13[[#This Row],[Tage]]*Tabelle13[[#This Row],[Tagespreis]])</f>
        <v>0</v>
      </c>
      <c r="O330" s="3"/>
      <c r="P330" s="21"/>
      <c r="Q330" s="3"/>
      <c r="Y330" s="8"/>
    </row>
    <row r="331" spans="1:25" x14ac:dyDescent="0.25">
      <c r="A331" s="11">
        <v>162</v>
      </c>
      <c r="B331" s="7">
        <v>2</v>
      </c>
      <c r="C331" s="7" t="s">
        <v>186</v>
      </c>
      <c r="D331" s="25"/>
      <c r="E331" s="7" t="s">
        <v>9</v>
      </c>
      <c r="F331" s="4" t="s">
        <v>280</v>
      </c>
      <c r="G331" s="5" t="s">
        <v>280</v>
      </c>
      <c r="H331" s="3"/>
      <c r="I331" s="3"/>
      <c r="J331" s="3"/>
      <c r="K331" s="3"/>
      <c r="L331" s="40"/>
      <c r="M331" s="3"/>
      <c r="N331" s="18">
        <f>SUM(Tabelle13[[#This Row],[Tage]]*Tabelle13[[#This Row],[Tagespreis]])</f>
        <v>0</v>
      </c>
      <c r="O331" s="3"/>
      <c r="P331" s="21"/>
      <c r="Q331" s="3"/>
      <c r="Y331" s="8"/>
    </row>
    <row r="332" spans="1:25" x14ac:dyDescent="0.25">
      <c r="A332" s="11">
        <v>163</v>
      </c>
      <c r="B332" s="7">
        <v>2</v>
      </c>
      <c r="C332" s="7" t="s">
        <v>187</v>
      </c>
      <c r="D332" s="25"/>
      <c r="E332" s="7" t="s">
        <v>8</v>
      </c>
      <c r="F332" s="4" t="s">
        <v>280</v>
      </c>
      <c r="G332" s="5" t="s">
        <v>280</v>
      </c>
      <c r="H332" s="3"/>
      <c r="I332" s="3"/>
      <c r="J332" s="3"/>
      <c r="K332" s="3"/>
      <c r="L332" s="40"/>
      <c r="M332" s="3"/>
      <c r="N332" s="18">
        <f>SUM(Tabelle13[[#This Row],[Tage]]*Tabelle13[[#This Row],[Tagespreis]])</f>
        <v>0</v>
      </c>
      <c r="O332" s="3"/>
      <c r="P332" s="21"/>
      <c r="Q332" s="3"/>
      <c r="Y332" s="8"/>
    </row>
    <row r="333" spans="1:25" x14ac:dyDescent="0.25">
      <c r="A333" s="11">
        <v>163</v>
      </c>
      <c r="B333" s="7">
        <v>2</v>
      </c>
      <c r="C333" s="7" t="s">
        <v>187</v>
      </c>
      <c r="D333" s="25"/>
      <c r="E333" s="7" t="s">
        <v>9</v>
      </c>
      <c r="F333" s="4" t="s">
        <v>280</v>
      </c>
      <c r="G333" s="5" t="s">
        <v>280</v>
      </c>
      <c r="H333" s="3"/>
      <c r="I333" s="3"/>
      <c r="J333" s="3"/>
      <c r="K333" s="3"/>
      <c r="L333" s="40"/>
      <c r="M333" s="3"/>
      <c r="N333" s="18">
        <f>SUM(Tabelle13[[#This Row],[Tage]]*Tabelle13[[#This Row],[Tagespreis]])</f>
        <v>0</v>
      </c>
      <c r="O333" s="3"/>
      <c r="P333" s="21"/>
      <c r="Q333" s="3"/>
      <c r="Y333" s="8"/>
    </row>
    <row r="334" spans="1:25" x14ac:dyDescent="0.25">
      <c r="A334" s="11">
        <v>163</v>
      </c>
      <c r="B334" s="7">
        <v>2</v>
      </c>
      <c r="C334" s="7" t="s">
        <v>187</v>
      </c>
      <c r="D334" s="25"/>
      <c r="E334" s="7" t="s">
        <v>266</v>
      </c>
      <c r="F334" s="4" t="s">
        <v>280</v>
      </c>
      <c r="G334" s="5" t="s">
        <v>280</v>
      </c>
      <c r="H334" s="3"/>
      <c r="I334" s="3"/>
      <c r="J334" s="3"/>
      <c r="K334" s="3"/>
      <c r="L334" s="40"/>
      <c r="M334" s="3"/>
      <c r="N334" s="18">
        <f>SUM(Tabelle13[[#This Row],[Tage]]*Tabelle13[[#This Row],[Tagespreis]])</f>
        <v>0</v>
      </c>
      <c r="O334" s="3"/>
      <c r="P334" s="21"/>
      <c r="Q334" s="3"/>
      <c r="Y334" s="8"/>
    </row>
    <row r="335" spans="1:25" x14ac:dyDescent="0.25">
      <c r="A335" s="11">
        <v>163</v>
      </c>
      <c r="B335" s="7">
        <v>2</v>
      </c>
      <c r="C335" s="7" t="s">
        <v>187</v>
      </c>
      <c r="D335" s="25"/>
      <c r="E335" s="7" t="s">
        <v>281</v>
      </c>
      <c r="F335" s="4" t="s">
        <v>280</v>
      </c>
      <c r="G335" s="5" t="s">
        <v>280</v>
      </c>
      <c r="H335" s="3"/>
      <c r="I335" s="3"/>
      <c r="J335" s="3"/>
      <c r="K335" s="3"/>
      <c r="L335" s="40"/>
      <c r="M335" s="3"/>
      <c r="N335" s="18">
        <f>SUM(Tabelle13[[#This Row],[Tage]]*Tabelle13[[#This Row],[Tagespreis]])</f>
        <v>0</v>
      </c>
      <c r="O335" s="3"/>
      <c r="P335" s="21"/>
      <c r="Q335" s="3"/>
      <c r="Y335" s="8"/>
    </row>
    <row r="336" spans="1:25" x14ac:dyDescent="0.25">
      <c r="A336" s="11">
        <v>164</v>
      </c>
      <c r="B336" s="7">
        <v>2</v>
      </c>
      <c r="C336" s="7" t="s">
        <v>188</v>
      </c>
      <c r="D336" s="25"/>
      <c r="E336" s="7" t="s">
        <v>8</v>
      </c>
      <c r="F336" s="4" t="s">
        <v>280</v>
      </c>
      <c r="G336" s="5" t="s">
        <v>280</v>
      </c>
      <c r="H336" s="3"/>
      <c r="I336" s="3"/>
      <c r="J336" s="3"/>
      <c r="K336" s="3"/>
      <c r="L336" s="40"/>
      <c r="M336" s="3"/>
      <c r="N336" s="18">
        <f>SUM(Tabelle13[[#This Row],[Tage]]*Tabelle13[[#This Row],[Tagespreis]])</f>
        <v>0</v>
      </c>
      <c r="O336" s="3"/>
      <c r="P336" s="21"/>
      <c r="Q336" s="3"/>
      <c r="Y336" s="8"/>
    </row>
    <row r="337" spans="1:25" x14ac:dyDescent="0.25">
      <c r="A337" s="11">
        <v>164</v>
      </c>
      <c r="B337" s="7">
        <v>2</v>
      </c>
      <c r="C337" s="7" t="s">
        <v>188</v>
      </c>
      <c r="D337" s="25"/>
      <c r="E337" s="7" t="s">
        <v>9</v>
      </c>
      <c r="F337" s="4" t="s">
        <v>280</v>
      </c>
      <c r="G337" s="5" t="s">
        <v>280</v>
      </c>
      <c r="H337" s="3"/>
      <c r="I337" s="3"/>
      <c r="J337" s="3"/>
      <c r="K337" s="3"/>
      <c r="L337" s="40"/>
      <c r="M337" s="3"/>
      <c r="N337" s="18">
        <f>SUM(Tabelle13[[#This Row],[Tage]]*Tabelle13[[#This Row],[Tagespreis]])</f>
        <v>0</v>
      </c>
      <c r="O337" s="3"/>
      <c r="P337" s="21"/>
      <c r="Q337" s="3"/>
      <c r="Y337" s="8"/>
    </row>
    <row r="338" spans="1:25" x14ac:dyDescent="0.25">
      <c r="A338" s="11">
        <v>164</v>
      </c>
      <c r="B338" s="7">
        <v>2</v>
      </c>
      <c r="C338" s="7" t="s">
        <v>188</v>
      </c>
      <c r="D338" s="25"/>
      <c r="E338" s="7" t="s">
        <v>266</v>
      </c>
      <c r="F338" s="4" t="s">
        <v>280</v>
      </c>
      <c r="G338" s="5" t="s">
        <v>280</v>
      </c>
      <c r="H338" s="3"/>
      <c r="I338" s="3"/>
      <c r="J338" s="3"/>
      <c r="K338" s="3"/>
      <c r="L338" s="40"/>
      <c r="M338" s="3"/>
      <c r="N338" s="18">
        <f>SUM(Tabelle13[[#This Row],[Tage]]*Tabelle13[[#This Row],[Tagespreis]])</f>
        <v>0</v>
      </c>
      <c r="O338" s="3"/>
      <c r="P338" s="21"/>
      <c r="Q338" s="3"/>
      <c r="Y338" s="8"/>
    </row>
    <row r="339" spans="1:25" x14ac:dyDescent="0.25">
      <c r="A339" s="11">
        <v>164</v>
      </c>
      <c r="B339" s="7">
        <v>2</v>
      </c>
      <c r="C339" s="7" t="s">
        <v>188</v>
      </c>
      <c r="D339" s="25"/>
      <c r="E339" s="7" t="s">
        <v>281</v>
      </c>
      <c r="F339" s="4" t="s">
        <v>280</v>
      </c>
      <c r="G339" s="5" t="s">
        <v>280</v>
      </c>
      <c r="H339" s="3"/>
      <c r="I339" s="3"/>
      <c r="J339" s="3"/>
      <c r="K339" s="3"/>
      <c r="L339" s="40"/>
      <c r="M339" s="3"/>
      <c r="N339" s="18">
        <f>SUM(Tabelle13[[#This Row],[Tage]]*Tabelle13[[#This Row],[Tagespreis]])</f>
        <v>0</v>
      </c>
      <c r="O339" s="3"/>
      <c r="P339" s="21"/>
      <c r="Q339" s="3"/>
      <c r="Y339" s="8"/>
    </row>
    <row r="340" spans="1:25" x14ac:dyDescent="0.25">
      <c r="A340" s="11">
        <v>165</v>
      </c>
      <c r="B340" s="7">
        <v>2</v>
      </c>
      <c r="C340" s="7" t="s">
        <v>189</v>
      </c>
      <c r="D340" s="25"/>
      <c r="E340" s="7" t="s">
        <v>8</v>
      </c>
      <c r="F340" s="4" t="s">
        <v>267</v>
      </c>
      <c r="G340" s="5" t="s">
        <v>280</v>
      </c>
      <c r="H340" s="4" t="s">
        <v>308</v>
      </c>
      <c r="I340" s="4" t="s">
        <v>306</v>
      </c>
      <c r="J340" s="3"/>
      <c r="K340" s="6">
        <v>415</v>
      </c>
      <c r="L340" s="40"/>
      <c r="M340" s="6"/>
      <c r="N340" s="18">
        <f>SUM(Tabelle13[[#This Row],[Tage]]*Tabelle13[[#This Row],[Tagespreis]])</f>
        <v>0</v>
      </c>
      <c r="O340" s="3"/>
      <c r="P340" s="21"/>
      <c r="Q340" s="3"/>
      <c r="Y340" s="8"/>
    </row>
    <row r="341" spans="1:25" x14ac:dyDescent="0.25">
      <c r="A341" s="11">
        <v>165</v>
      </c>
      <c r="B341" s="7">
        <v>2</v>
      </c>
      <c r="C341" s="7" t="s">
        <v>189</v>
      </c>
      <c r="D341" s="25"/>
      <c r="E341" s="7" t="s">
        <v>9</v>
      </c>
      <c r="F341" s="4" t="s">
        <v>267</v>
      </c>
      <c r="G341" s="5" t="s">
        <v>280</v>
      </c>
      <c r="H341" s="4" t="s">
        <v>308</v>
      </c>
      <c r="I341" s="4" t="s">
        <v>306</v>
      </c>
      <c r="J341" s="3"/>
      <c r="K341" s="6">
        <v>415</v>
      </c>
      <c r="L341" s="40"/>
      <c r="M341" s="6"/>
      <c r="N341" s="18">
        <f>SUM(Tabelle13[[#This Row],[Tage]]*Tabelle13[[#This Row],[Tagespreis]])</f>
        <v>0</v>
      </c>
      <c r="O341" s="3"/>
      <c r="P341" s="21"/>
      <c r="Q341" s="3"/>
      <c r="Y341" s="8"/>
    </row>
    <row r="342" spans="1:25" x14ac:dyDescent="0.25">
      <c r="A342" s="11">
        <v>166</v>
      </c>
      <c r="B342" s="7">
        <v>2</v>
      </c>
      <c r="C342" s="7" t="s">
        <v>190</v>
      </c>
      <c r="D342" s="25"/>
      <c r="E342" s="7" t="s">
        <v>8</v>
      </c>
      <c r="F342" s="4" t="s">
        <v>267</v>
      </c>
      <c r="G342" s="5" t="s">
        <v>280</v>
      </c>
      <c r="H342" s="3" t="s">
        <v>624</v>
      </c>
      <c r="I342" s="3" t="s">
        <v>625</v>
      </c>
      <c r="J342" s="3"/>
      <c r="K342" s="6">
        <v>415</v>
      </c>
      <c r="L342" s="40"/>
      <c r="M342" s="6"/>
      <c r="N342" s="18">
        <f>SUM(Tabelle13[[#This Row],[Tage]]*Tabelle13[[#This Row],[Tagespreis]])</f>
        <v>0</v>
      </c>
      <c r="O342" s="3"/>
      <c r="P342" s="21"/>
      <c r="Q342" s="3"/>
      <c r="Y342" s="8"/>
    </row>
    <row r="343" spans="1:25" x14ac:dyDescent="0.25">
      <c r="A343" s="11">
        <v>166</v>
      </c>
      <c r="B343" s="7">
        <v>2</v>
      </c>
      <c r="C343" s="7" t="s">
        <v>190</v>
      </c>
      <c r="D343" s="25"/>
      <c r="E343" s="7" t="s">
        <v>9</v>
      </c>
      <c r="F343" s="4" t="s">
        <v>267</v>
      </c>
      <c r="G343" s="5" t="s">
        <v>280</v>
      </c>
      <c r="H343" s="3" t="s">
        <v>626</v>
      </c>
      <c r="I343" s="3" t="s">
        <v>627</v>
      </c>
      <c r="J343" s="3"/>
      <c r="K343" s="6"/>
      <c r="L343" s="40">
        <v>20</v>
      </c>
      <c r="M343" s="6">
        <v>15</v>
      </c>
      <c r="N343" s="18">
        <f>SUM(Tabelle13[[#This Row],[Tage]]*Tabelle13[[#This Row],[Tagespreis]])</f>
        <v>300</v>
      </c>
      <c r="O343" s="3"/>
      <c r="P343" s="21"/>
      <c r="Q343" s="3"/>
      <c r="Y343" s="8"/>
    </row>
    <row r="344" spans="1:25" x14ac:dyDescent="0.25">
      <c r="A344" s="11">
        <v>167</v>
      </c>
      <c r="B344" s="7">
        <v>2</v>
      </c>
      <c r="C344" s="7" t="s">
        <v>191</v>
      </c>
      <c r="D344" s="25"/>
      <c r="E344" s="7" t="s">
        <v>8</v>
      </c>
      <c r="F344" s="4" t="s">
        <v>280</v>
      </c>
      <c r="G344" s="5" t="s">
        <v>280</v>
      </c>
      <c r="H344" s="3"/>
      <c r="I344" s="3"/>
      <c r="J344" s="3"/>
      <c r="K344" s="6"/>
      <c r="L344" s="40"/>
      <c r="M344" s="6"/>
      <c r="N344" s="18">
        <f>SUM(Tabelle13[[#This Row],[Tage]]*Tabelle13[[#This Row],[Tagespreis]])</f>
        <v>0</v>
      </c>
      <c r="O344" s="3"/>
      <c r="P344" s="21"/>
      <c r="Q344" s="3"/>
      <c r="Y344" s="8"/>
    </row>
    <row r="345" spans="1:25" x14ac:dyDescent="0.25">
      <c r="A345" s="11">
        <v>167</v>
      </c>
      <c r="B345" s="7">
        <v>2</v>
      </c>
      <c r="C345" s="7" t="s">
        <v>191</v>
      </c>
      <c r="D345" s="25"/>
      <c r="E345" s="7" t="s">
        <v>9</v>
      </c>
      <c r="F345" s="4" t="s">
        <v>267</v>
      </c>
      <c r="G345" s="5" t="s">
        <v>280</v>
      </c>
      <c r="H345" s="3" t="s">
        <v>628</v>
      </c>
      <c r="I345" s="3" t="s">
        <v>629</v>
      </c>
      <c r="J345" s="3"/>
      <c r="K345" s="6">
        <v>415</v>
      </c>
      <c r="L345" s="40"/>
      <c r="M345" s="6"/>
      <c r="N345" s="18">
        <f>SUM(Tabelle13[[#This Row],[Tage]]*Tabelle13[[#This Row],[Tagespreis]])</f>
        <v>0</v>
      </c>
      <c r="O345" s="3"/>
      <c r="P345" s="21"/>
      <c r="Q345" s="3"/>
      <c r="Y345" s="8"/>
    </row>
    <row r="346" spans="1:25" x14ac:dyDescent="0.25">
      <c r="A346" s="11">
        <v>168</v>
      </c>
      <c r="B346" s="7">
        <v>2</v>
      </c>
      <c r="C346" s="7" t="s">
        <v>192</v>
      </c>
      <c r="D346" s="25"/>
      <c r="E346" s="7" t="s">
        <v>8</v>
      </c>
      <c r="F346" s="4" t="s">
        <v>280</v>
      </c>
      <c r="G346" s="5" t="s">
        <v>280</v>
      </c>
      <c r="H346" s="3"/>
      <c r="I346" s="3"/>
      <c r="J346" s="3"/>
      <c r="K346" s="6"/>
      <c r="L346" s="40"/>
      <c r="M346" s="3"/>
      <c r="N346" s="18">
        <f>SUM(Tabelle13[[#This Row],[Tage]]*Tabelle13[[#This Row],[Tagespreis]])</f>
        <v>0</v>
      </c>
      <c r="O346" s="3"/>
      <c r="P346" s="21"/>
      <c r="Q346" s="3"/>
      <c r="Y346" s="8"/>
    </row>
    <row r="347" spans="1:25" x14ac:dyDescent="0.25">
      <c r="A347" s="11">
        <v>168</v>
      </c>
      <c r="B347" s="7">
        <v>2</v>
      </c>
      <c r="C347" s="7" t="s">
        <v>192</v>
      </c>
      <c r="D347" s="25"/>
      <c r="E347" s="7" t="s">
        <v>9</v>
      </c>
      <c r="F347" s="4" t="s">
        <v>280</v>
      </c>
      <c r="G347" s="5" t="s">
        <v>280</v>
      </c>
      <c r="H347" s="3"/>
      <c r="I347" s="3"/>
      <c r="J347" s="3"/>
      <c r="K347" s="3"/>
      <c r="L347" s="40"/>
      <c r="M347" s="3"/>
      <c r="N347" s="18">
        <f>SUM(Tabelle13[[#This Row],[Tage]]*Tabelle13[[#This Row],[Tagespreis]])</f>
        <v>0</v>
      </c>
      <c r="O347" s="3"/>
      <c r="P347" s="21"/>
      <c r="Q347" s="3"/>
      <c r="Y347" s="8"/>
    </row>
    <row r="348" spans="1:25" x14ac:dyDescent="0.25">
      <c r="A348" s="11">
        <v>168</v>
      </c>
      <c r="B348" s="7">
        <v>2</v>
      </c>
      <c r="C348" s="7" t="s">
        <v>192</v>
      </c>
      <c r="D348" s="25"/>
      <c r="E348" s="7" t="s">
        <v>266</v>
      </c>
      <c r="F348" s="4" t="s">
        <v>280</v>
      </c>
      <c r="G348" s="5" t="s">
        <v>280</v>
      </c>
      <c r="H348" s="3"/>
      <c r="I348" s="3"/>
      <c r="J348" s="3"/>
      <c r="K348" s="3"/>
      <c r="L348" s="40"/>
      <c r="M348" s="3"/>
      <c r="N348" s="18">
        <f>SUM(Tabelle13[[#This Row],[Tage]]*Tabelle13[[#This Row],[Tagespreis]])</f>
        <v>0</v>
      </c>
      <c r="O348" s="3"/>
      <c r="P348" s="21"/>
      <c r="Q348" s="3"/>
      <c r="Y348" s="8"/>
    </row>
    <row r="349" spans="1:25" x14ac:dyDescent="0.25">
      <c r="A349" s="11">
        <v>169</v>
      </c>
      <c r="B349" s="7">
        <v>2</v>
      </c>
      <c r="C349" s="7" t="s">
        <v>193</v>
      </c>
      <c r="D349" s="25"/>
      <c r="E349" s="7" t="s">
        <v>8</v>
      </c>
      <c r="F349" s="4" t="s">
        <v>267</v>
      </c>
      <c r="G349" s="5" t="s">
        <v>280</v>
      </c>
      <c r="H349" s="4" t="s">
        <v>308</v>
      </c>
      <c r="I349" s="4" t="s">
        <v>306</v>
      </c>
      <c r="J349" s="3"/>
      <c r="K349" s="6">
        <v>415</v>
      </c>
      <c r="L349" s="40"/>
      <c r="M349" s="6"/>
      <c r="N349" s="18">
        <f>SUM(Tabelle13[[#This Row],[Tage]]*Tabelle13[[#This Row],[Tagespreis]])</f>
        <v>0</v>
      </c>
      <c r="O349" s="3"/>
      <c r="P349" s="21"/>
      <c r="Q349" s="3"/>
      <c r="Y349" s="8"/>
    </row>
    <row r="350" spans="1:25" x14ac:dyDescent="0.25">
      <c r="A350" s="11">
        <v>169</v>
      </c>
      <c r="B350" s="7">
        <v>2</v>
      </c>
      <c r="C350" s="7" t="s">
        <v>193</v>
      </c>
      <c r="D350" s="25"/>
      <c r="E350" s="7" t="s">
        <v>9</v>
      </c>
      <c r="F350" s="4" t="s">
        <v>267</v>
      </c>
      <c r="G350" s="5" t="s">
        <v>280</v>
      </c>
      <c r="H350" s="4" t="s">
        <v>308</v>
      </c>
      <c r="I350" s="4" t="s">
        <v>306</v>
      </c>
      <c r="J350" s="3"/>
      <c r="K350" s="6">
        <v>415</v>
      </c>
      <c r="L350" s="40"/>
      <c r="M350" s="6"/>
      <c r="N350" s="18">
        <f>SUM(Tabelle13[[#This Row],[Tage]]*Tabelle13[[#This Row],[Tagespreis]])</f>
        <v>0</v>
      </c>
      <c r="O350" s="3"/>
      <c r="P350" s="21"/>
      <c r="Q350" s="3"/>
      <c r="Y350" s="8"/>
    </row>
    <row r="351" spans="1:25" x14ac:dyDescent="0.25">
      <c r="A351" s="11">
        <v>170</v>
      </c>
      <c r="B351" s="7">
        <v>2</v>
      </c>
      <c r="C351" s="7" t="s">
        <v>194</v>
      </c>
      <c r="D351" s="25"/>
      <c r="E351" s="7" t="s">
        <v>8</v>
      </c>
      <c r="F351" s="4" t="s">
        <v>267</v>
      </c>
      <c r="G351" s="5" t="s">
        <v>280</v>
      </c>
      <c r="H351" s="3" t="s">
        <v>630</v>
      </c>
      <c r="I351" s="3" t="s">
        <v>631</v>
      </c>
      <c r="J351" s="3"/>
      <c r="K351" s="6">
        <v>415</v>
      </c>
      <c r="L351" s="40"/>
      <c r="M351" s="6"/>
      <c r="N351" s="18">
        <f>SUM(Tabelle13[[#This Row],[Tage]]*Tabelle13[[#This Row],[Tagespreis]])</f>
        <v>0</v>
      </c>
      <c r="O351" s="3"/>
      <c r="P351" s="21"/>
      <c r="Q351" s="3"/>
      <c r="Y351" s="8"/>
    </row>
    <row r="352" spans="1:25" x14ac:dyDescent="0.25">
      <c r="A352" s="11">
        <v>170</v>
      </c>
      <c r="B352" s="7">
        <v>2</v>
      </c>
      <c r="C352" s="7" t="s">
        <v>194</v>
      </c>
      <c r="D352" s="25"/>
      <c r="E352" s="7" t="s">
        <v>9</v>
      </c>
      <c r="F352" s="4" t="s">
        <v>267</v>
      </c>
      <c r="G352" s="5" t="s">
        <v>280</v>
      </c>
      <c r="H352" s="3" t="s">
        <v>632</v>
      </c>
      <c r="I352" s="3" t="s">
        <v>483</v>
      </c>
      <c r="J352" s="3"/>
      <c r="K352" s="6">
        <v>415</v>
      </c>
      <c r="L352" s="40"/>
      <c r="M352" s="6"/>
      <c r="N352" s="18">
        <f>SUM(Tabelle13[[#This Row],[Tage]]*Tabelle13[[#This Row],[Tagespreis]])</f>
        <v>0</v>
      </c>
      <c r="O352" s="3"/>
      <c r="P352" s="21"/>
      <c r="Q352" s="3"/>
      <c r="Y352" s="8"/>
    </row>
    <row r="353" spans="1:25" x14ac:dyDescent="0.25">
      <c r="A353" s="11">
        <v>171</v>
      </c>
      <c r="B353" s="7">
        <v>2</v>
      </c>
      <c r="C353" s="7" t="s">
        <v>195</v>
      </c>
      <c r="D353" s="25"/>
      <c r="E353" s="7" t="s">
        <v>8</v>
      </c>
      <c r="F353" s="4" t="s">
        <v>267</v>
      </c>
      <c r="G353" s="5" t="s">
        <v>280</v>
      </c>
      <c r="H353" s="4" t="s">
        <v>308</v>
      </c>
      <c r="I353" s="4" t="s">
        <v>306</v>
      </c>
      <c r="J353" s="3"/>
      <c r="K353" s="6">
        <v>415</v>
      </c>
      <c r="L353" s="40"/>
      <c r="M353" s="6"/>
      <c r="N353" s="18">
        <f>SUM(Tabelle13[[#This Row],[Tage]]*Tabelle13[[#This Row],[Tagespreis]])</f>
        <v>0</v>
      </c>
      <c r="O353" s="3"/>
      <c r="P353" s="21"/>
      <c r="Q353" s="3"/>
      <c r="Y353" s="8"/>
    </row>
    <row r="354" spans="1:25" x14ac:dyDescent="0.25">
      <c r="A354" s="11">
        <v>171</v>
      </c>
      <c r="B354" s="7">
        <v>2</v>
      </c>
      <c r="C354" s="7" t="s">
        <v>195</v>
      </c>
      <c r="D354" s="25"/>
      <c r="E354" s="7" t="s">
        <v>9</v>
      </c>
      <c r="F354" s="4" t="s">
        <v>267</v>
      </c>
      <c r="G354" s="5" t="s">
        <v>280</v>
      </c>
      <c r="H354" s="4" t="s">
        <v>308</v>
      </c>
      <c r="I354" s="4" t="s">
        <v>306</v>
      </c>
      <c r="J354" s="3"/>
      <c r="K354" s="6">
        <v>415</v>
      </c>
      <c r="L354" s="40"/>
      <c r="M354" s="6"/>
      <c r="N354" s="18">
        <f>SUM(Tabelle13[[#This Row],[Tage]]*Tabelle13[[#This Row],[Tagespreis]])</f>
        <v>0</v>
      </c>
      <c r="O354" s="3"/>
      <c r="P354" s="21"/>
      <c r="Q354" s="3"/>
      <c r="Y354" s="8"/>
    </row>
    <row r="355" spans="1:25" x14ac:dyDescent="0.25">
      <c r="A355" s="11">
        <v>172</v>
      </c>
      <c r="B355" s="7">
        <v>2</v>
      </c>
      <c r="C355" s="7" t="s">
        <v>196</v>
      </c>
      <c r="D355" s="25"/>
      <c r="E355" s="7" t="s">
        <v>8</v>
      </c>
      <c r="F355" s="4" t="s">
        <v>280</v>
      </c>
      <c r="G355" s="5" t="s">
        <v>280</v>
      </c>
      <c r="H355" s="3"/>
      <c r="I355" s="3"/>
      <c r="J355" s="3"/>
      <c r="K355" s="3"/>
      <c r="L355" s="40"/>
      <c r="M355" s="3"/>
      <c r="N355" s="18">
        <f>SUM(Tabelle13[[#This Row],[Tage]]*Tabelle13[[#This Row],[Tagespreis]])</f>
        <v>0</v>
      </c>
      <c r="O355" s="3"/>
      <c r="P355" s="21"/>
      <c r="Q355" s="3"/>
      <c r="Y355" s="8"/>
    </row>
    <row r="356" spans="1:25" x14ac:dyDescent="0.25">
      <c r="A356" s="11">
        <v>172</v>
      </c>
      <c r="B356" s="7">
        <v>2</v>
      </c>
      <c r="C356" s="7" t="s">
        <v>196</v>
      </c>
      <c r="D356" s="25"/>
      <c r="E356" s="7" t="s">
        <v>9</v>
      </c>
      <c r="F356" s="4" t="s">
        <v>280</v>
      </c>
      <c r="G356" s="5" t="s">
        <v>280</v>
      </c>
      <c r="H356" s="3"/>
      <c r="I356" s="3"/>
      <c r="J356" s="3"/>
      <c r="K356" s="3"/>
      <c r="L356" s="40"/>
      <c r="M356" s="3"/>
      <c r="N356" s="18">
        <f>SUM(Tabelle13[[#This Row],[Tage]]*Tabelle13[[#This Row],[Tagespreis]])</f>
        <v>0</v>
      </c>
      <c r="O356" s="3"/>
      <c r="P356" s="21"/>
      <c r="Q356" s="3"/>
      <c r="Y356" s="8"/>
    </row>
    <row r="357" spans="1:25" x14ac:dyDescent="0.25">
      <c r="A357" s="11">
        <v>173</v>
      </c>
      <c r="B357" s="7">
        <v>2</v>
      </c>
      <c r="C357" s="7" t="s">
        <v>197</v>
      </c>
      <c r="D357" s="25"/>
      <c r="E357" s="7" t="s">
        <v>8</v>
      </c>
      <c r="F357" s="4" t="s">
        <v>267</v>
      </c>
      <c r="G357" s="5" t="s">
        <v>280</v>
      </c>
      <c r="H357" s="3" t="s">
        <v>633</v>
      </c>
      <c r="I357" s="3" t="s">
        <v>339</v>
      </c>
      <c r="J357" s="3"/>
      <c r="K357" s="6">
        <v>415</v>
      </c>
      <c r="L357" s="40"/>
      <c r="M357" s="6"/>
      <c r="N357" s="18">
        <f>SUM(Tabelle13[[#This Row],[Tage]]*Tabelle13[[#This Row],[Tagespreis]])</f>
        <v>0</v>
      </c>
      <c r="O357" s="3"/>
      <c r="P357" s="21"/>
      <c r="Q357" s="3"/>
      <c r="Y357" s="8"/>
    </row>
    <row r="358" spans="1:25" x14ac:dyDescent="0.25">
      <c r="A358" s="11">
        <v>173</v>
      </c>
      <c r="B358" s="7">
        <v>2</v>
      </c>
      <c r="C358" s="7" t="s">
        <v>197</v>
      </c>
      <c r="D358" s="25"/>
      <c r="E358" s="7" t="s">
        <v>9</v>
      </c>
      <c r="F358" s="4" t="s">
        <v>267</v>
      </c>
      <c r="G358" s="5" t="s">
        <v>280</v>
      </c>
      <c r="H358" s="3" t="s">
        <v>633</v>
      </c>
      <c r="I358" s="3" t="s">
        <v>634</v>
      </c>
      <c r="J358" s="3"/>
      <c r="K358" s="6">
        <v>415</v>
      </c>
      <c r="L358" s="40"/>
      <c r="M358" s="6"/>
      <c r="N358" s="18">
        <f>SUM(Tabelle13[[#This Row],[Tage]]*Tabelle13[[#This Row],[Tagespreis]])</f>
        <v>0</v>
      </c>
      <c r="O358" s="3"/>
      <c r="P358" s="21"/>
      <c r="Q358" s="3"/>
      <c r="Y358" s="8"/>
    </row>
    <row r="359" spans="1:25" x14ac:dyDescent="0.25">
      <c r="A359" s="11">
        <v>174</v>
      </c>
      <c r="B359" s="7">
        <v>2</v>
      </c>
      <c r="C359" s="7" t="s">
        <v>198</v>
      </c>
      <c r="D359" s="25"/>
      <c r="E359" s="7" t="s">
        <v>8</v>
      </c>
      <c r="F359" s="4" t="s">
        <v>267</v>
      </c>
      <c r="G359" s="5" t="s">
        <v>280</v>
      </c>
      <c r="H359" s="4" t="s">
        <v>308</v>
      </c>
      <c r="I359" s="4" t="s">
        <v>306</v>
      </c>
      <c r="J359" s="3"/>
      <c r="K359" s="6">
        <v>415</v>
      </c>
      <c r="L359" s="40"/>
      <c r="M359" s="6"/>
      <c r="N359" s="18">
        <f>SUM(Tabelle13[[#This Row],[Tage]]*Tabelle13[[#This Row],[Tagespreis]])</f>
        <v>0</v>
      </c>
      <c r="O359" s="3"/>
      <c r="P359" s="21"/>
      <c r="Q359" s="3"/>
      <c r="Y359" s="8"/>
    </row>
    <row r="360" spans="1:25" x14ac:dyDescent="0.25">
      <c r="A360" s="11">
        <v>174</v>
      </c>
      <c r="B360" s="7">
        <v>2</v>
      </c>
      <c r="C360" s="7" t="s">
        <v>198</v>
      </c>
      <c r="D360" s="25"/>
      <c r="E360" s="7" t="s">
        <v>9</v>
      </c>
      <c r="F360" s="4" t="s">
        <v>267</v>
      </c>
      <c r="G360" s="5" t="s">
        <v>280</v>
      </c>
      <c r="H360" s="4" t="s">
        <v>308</v>
      </c>
      <c r="I360" s="4" t="s">
        <v>306</v>
      </c>
      <c r="J360" s="3"/>
      <c r="K360" s="6">
        <v>415</v>
      </c>
      <c r="L360" s="40"/>
      <c r="M360" s="6"/>
      <c r="N360" s="18">
        <f>SUM(Tabelle13[[#This Row],[Tage]]*Tabelle13[[#This Row],[Tagespreis]])</f>
        <v>0</v>
      </c>
      <c r="O360" s="3"/>
      <c r="P360" s="21"/>
      <c r="Q360" s="3"/>
      <c r="Y360" s="8"/>
    </row>
    <row r="361" spans="1:25" x14ac:dyDescent="0.25">
      <c r="A361" s="11">
        <v>175</v>
      </c>
      <c r="B361" s="7">
        <v>2</v>
      </c>
      <c r="C361" s="7" t="s">
        <v>199</v>
      </c>
      <c r="D361" s="25"/>
      <c r="E361" s="7" t="s">
        <v>8</v>
      </c>
      <c r="F361" s="4" t="s">
        <v>267</v>
      </c>
      <c r="G361" s="5" t="s">
        <v>280</v>
      </c>
      <c r="H361" s="4" t="s">
        <v>308</v>
      </c>
      <c r="I361" s="4" t="s">
        <v>306</v>
      </c>
      <c r="J361" s="3"/>
      <c r="K361" s="6">
        <v>415</v>
      </c>
      <c r="L361" s="40"/>
      <c r="M361" s="6"/>
      <c r="N361" s="18">
        <f>SUM(Tabelle13[[#This Row],[Tage]]*Tabelle13[[#This Row],[Tagespreis]])</f>
        <v>0</v>
      </c>
      <c r="O361" s="3"/>
      <c r="P361" s="21"/>
      <c r="Q361" s="3"/>
      <c r="Y361" s="8"/>
    </row>
    <row r="362" spans="1:25" x14ac:dyDescent="0.25">
      <c r="A362" s="11">
        <v>175</v>
      </c>
      <c r="B362" s="7">
        <v>2</v>
      </c>
      <c r="C362" s="7" t="s">
        <v>199</v>
      </c>
      <c r="D362" s="25"/>
      <c r="E362" s="7" t="s">
        <v>9</v>
      </c>
      <c r="F362" s="4" t="s">
        <v>267</v>
      </c>
      <c r="G362" s="5" t="s">
        <v>280</v>
      </c>
      <c r="H362" s="4" t="s">
        <v>308</v>
      </c>
      <c r="I362" s="4" t="s">
        <v>306</v>
      </c>
      <c r="J362" s="3"/>
      <c r="K362" s="6">
        <v>415</v>
      </c>
      <c r="L362" s="40"/>
      <c r="M362" s="6"/>
      <c r="N362" s="18">
        <f>SUM(Tabelle13[[#This Row],[Tage]]*Tabelle13[[#This Row],[Tagespreis]])</f>
        <v>0</v>
      </c>
      <c r="O362" s="3"/>
      <c r="P362" s="21"/>
      <c r="Q362" s="3"/>
      <c r="Y362" s="8"/>
    </row>
    <row r="363" spans="1:25" x14ac:dyDescent="0.25">
      <c r="A363" s="11">
        <v>176</v>
      </c>
      <c r="B363" s="7">
        <v>2</v>
      </c>
      <c r="C363" s="7" t="s">
        <v>200</v>
      </c>
      <c r="D363" s="25"/>
      <c r="E363" s="7" t="s">
        <v>8</v>
      </c>
      <c r="F363" s="4" t="s">
        <v>267</v>
      </c>
      <c r="G363" s="5" t="s">
        <v>280</v>
      </c>
      <c r="H363" s="3" t="s">
        <v>635</v>
      </c>
      <c r="I363" s="3" t="s">
        <v>636</v>
      </c>
      <c r="J363" s="3"/>
      <c r="K363" s="6">
        <v>415</v>
      </c>
      <c r="L363" s="40"/>
      <c r="M363" s="6"/>
      <c r="N363" s="18">
        <f>SUM(Tabelle13[[#This Row],[Tage]]*Tabelle13[[#This Row],[Tagespreis]])</f>
        <v>0</v>
      </c>
      <c r="O363" s="3"/>
      <c r="P363" s="21"/>
      <c r="Q363" s="3"/>
      <c r="Y363" s="8"/>
    </row>
    <row r="364" spans="1:25" x14ac:dyDescent="0.25">
      <c r="A364" s="11">
        <v>176</v>
      </c>
      <c r="B364" s="7">
        <v>2</v>
      </c>
      <c r="C364" s="7" t="s">
        <v>200</v>
      </c>
      <c r="D364" s="25"/>
      <c r="E364" s="7" t="s">
        <v>9</v>
      </c>
      <c r="F364" s="4" t="s">
        <v>267</v>
      </c>
      <c r="G364" s="5" t="s">
        <v>280</v>
      </c>
      <c r="H364" s="3" t="s">
        <v>635</v>
      </c>
      <c r="I364" s="3" t="s">
        <v>529</v>
      </c>
      <c r="J364" s="3"/>
      <c r="K364" s="6">
        <v>415</v>
      </c>
      <c r="L364" s="40"/>
      <c r="M364" s="6"/>
      <c r="N364" s="18">
        <f>SUM(Tabelle13[[#This Row],[Tage]]*Tabelle13[[#This Row],[Tagespreis]])</f>
        <v>0</v>
      </c>
      <c r="O364" s="3"/>
      <c r="P364" s="21"/>
      <c r="Q364" s="3"/>
      <c r="Y364" s="8"/>
    </row>
    <row r="365" spans="1:25" x14ac:dyDescent="0.25">
      <c r="A365" s="11">
        <v>176</v>
      </c>
      <c r="B365" s="7">
        <v>2</v>
      </c>
      <c r="C365" s="7" t="s">
        <v>200</v>
      </c>
      <c r="D365" s="25"/>
      <c r="E365" s="7" t="s">
        <v>266</v>
      </c>
      <c r="F365" s="4" t="s">
        <v>280</v>
      </c>
      <c r="G365" s="5" t="s">
        <v>280</v>
      </c>
      <c r="H365" s="3"/>
      <c r="I365" s="3"/>
      <c r="J365" s="3"/>
      <c r="K365" s="3"/>
      <c r="L365" s="40"/>
      <c r="M365" s="3"/>
      <c r="N365" s="18">
        <f>SUM(Tabelle13[[#This Row],[Tage]]*Tabelle13[[#This Row],[Tagespreis]])</f>
        <v>0</v>
      </c>
      <c r="O365" s="3"/>
      <c r="P365" s="21"/>
      <c r="Q365" s="3"/>
      <c r="Y365" s="8"/>
    </row>
    <row r="366" spans="1:25" x14ac:dyDescent="0.25">
      <c r="A366" s="11">
        <v>177</v>
      </c>
      <c r="B366" s="7">
        <v>2</v>
      </c>
      <c r="C366" s="7" t="s">
        <v>201</v>
      </c>
      <c r="D366" s="25"/>
      <c r="E366" s="7" t="s">
        <v>8</v>
      </c>
      <c r="F366" s="4" t="s">
        <v>267</v>
      </c>
      <c r="G366" s="5" t="s">
        <v>280</v>
      </c>
      <c r="H366" s="3" t="s">
        <v>637</v>
      </c>
      <c r="I366" s="3" t="s">
        <v>638</v>
      </c>
      <c r="J366" s="3"/>
      <c r="K366" s="6">
        <v>415</v>
      </c>
      <c r="L366" s="40"/>
      <c r="M366" s="6"/>
      <c r="N366" s="18">
        <f>SUM(Tabelle13[[#This Row],[Tage]]*Tabelle13[[#This Row],[Tagespreis]])</f>
        <v>0</v>
      </c>
      <c r="O366" s="3"/>
      <c r="P366" s="21"/>
      <c r="Q366" s="3"/>
      <c r="Y366" s="8"/>
    </row>
    <row r="367" spans="1:25" x14ac:dyDescent="0.25">
      <c r="A367" s="11">
        <v>177</v>
      </c>
      <c r="B367" s="7">
        <v>2</v>
      </c>
      <c r="C367" s="7" t="s">
        <v>201</v>
      </c>
      <c r="D367" s="25"/>
      <c r="E367" s="7" t="s">
        <v>9</v>
      </c>
      <c r="F367" s="4" t="s">
        <v>267</v>
      </c>
      <c r="G367" s="5" t="s">
        <v>280</v>
      </c>
      <c r="H367" s="3" t="s">
        <v>639</v>
      </c>
      <c r="I367" s="3" t="s">
        <v>640</v>
      </c>
      <c r="J367" s="3"/>
      <c r="K367" s="6">
        <v>415</v>
      </c>
      <c r="L367" s="40"/>
      <c r="M367" s="6"/>
      <c r="N367" s="18">
        <f>SUM(Tabelle13[[#This Row],[Tage]]*Tabelle13[[#This Row],[Tagespreis]])</f>
        <v>0</v>
      </c>
      <c r="O367" s="3"/>
      <c r="P367" s="21"/>
      <c r="Q367" s="3"/>
      <c r="Y367" s="8"/>
    </row>
    <row r="368" spans="1:25" x14ac:dyDescent="0.25">
      <c r="A368" s="11">
        <v>178</v>
      </c>
      <c r="B368" s="7">
        <v>2</v>
      </c>
      <c r="C368" s="7" t="s">
        <v>202</v>
      </c>
      <c r="D368" s="25"/>
      <c r="E368" s="7" t="s">
        <v>8</v>
      </c>
      <c r="F368" s="4" t="s">
        <v>267</v>
      </c>
      <c r="G368" s="5" t="s">
        <v>280</v>
      </c>
      <c r="H368" s="3" t="s">
        <v>641</v>
      </c>
      <c r="I368" s="3" t="s">
        <v>642</v>
      </c>
      <c r="J368" s="3"/>
      <c r="K368" s="6">
        <v>415</v>
      </c>
      <c r="L368" s="40"/>
      <c r="M368" s="6"/>
      <c r="N368" s="18">
        <f>SUM(Tabelle13[[#This Row],[Tage]]*Tabelle13[[#This Row],[Tagespreis]])</f>
        <v>0</v>
      </c>
      <c r="O368" s="3"/>
      <c r="P368" s="21"/>
      <c r="Q368" s="3"/>
      <c r="Y368" s="8"/>
    </row>
    <row r="369" spans="1:25" x14ac:dyDescent="0.25">
      <c r="A369" s="11">
        <v>178</v>
      </c>
      <c r="B369" s="7">
        <v>2</v>
      </c>
      <c r="C369" s="7" t="s">
        <v>202</v>
      </c>
      <c r="D369" s="25"/>
      <c r="E369" s="7" t="s">
        <v>9</v>
      </c>
      <c r="F369" s="4" t="s">
        <v>267</v>
      </c>
      <c r="G369" s="5" t="s">
        <v>280</v>
      </c>
      <c r="H369" s="3" t="s">
        <v>643</v>
      </c>
      <c r="I369" s="3" t="s">
        <v>644</v>
      </c>
      <c r="J369" s="3"/>
      <c r="K369" s="6">
        <v>415</v>
      </c>
      <c r="L369" s="40"/>
      <c r="M369" s="6"/>
      <c r="N369" s="18">
        <f>SUM(Tabelle13[[#This Row],[Tage]]*Tabelle13[[#This Row],[Tagespreis]])</f>
        <v>0</v>
      </c>
      <c r="O369" s="3"/>
      <c r="P369" s="21"/>
      <c r="Q369" s="3"/>
      <c r="Y369" s="8"/>
    </row>
    <row r="370" spans="1:25" x14ac:dyDescent="0.25">
      <c r="A370" s="11">
        <v>179</v>
      </c>
      <c r="B370" s="7">
        <v>2</v>
      </c>
      <c r="C370" s="7" t="s">
        <v>203</v>
      </c>
      <c r="D370" s="25"/>
      <c r="E370" s="7" t="s">
        <v>8</v>
      </c>
      <c r="F370" s="4" t="s">
        <v>267</v>
      </c>
      <c r="G370" s="5" t="s">
        <v>280</v>
      </c>
      <c r="H370" s="3" t="s">
        <v>645</v>
      </c>
      <c r="I370" s="3" t="s">
        <v>631</v>
      </c>
      <c r="J370" s="3"/>
      <c r="K370" s="6">
        <v>415</v>
      </c>
      <c r="L370" s="40"/>
      <c r="M370" s="6"/>
      <c r="N370" s="18">
        <f>SUM(Tabelle13[[#This Row],[Tage]]*Tabelle13[[#This Row],[Tagespreis]])</f>
        <v>0</v>
      </c>
      <c r="O370" s="3"/>
      <c r="P370" s="21"/>
      <c r="Q370" s="3"/>
      <c r="Y370" s="8"/>
    </row>
    <row r="371" spans="1:25" x14ac:dyDescent="0.25">
      <c r="A371" s="11">
        <v>179</v>
      </c>
      <c r="B371" s="7">
        <v>2</v>
      </c>
      <c r="C371" s="7" t="s">
        <v>203</v>
      </c>
      <c r="D371" s="25"/>
      <c r="E371" s="7" t="s">
        <v>9</v>
      </c>
      <c r="F371" s="4" t="s">
        <v>267</v>
      </c>
      <c r="G371" s="5" t="s">
        <v>280</v>
      </c>
      <c r="H371" s="3" t="s">
        <v>646</v>
      </c>
      <c r="I371" s="3" t="s">
        <v>647</v>
      </c>
      <c r="J371" s="3"/>
      <c r="K371" s="6">
        <v>415</v>
      </c>
      <c r="L371" s="40"/>
      <c r="M371" s="6"/>
      <c r="N371" s="18">
        <f>SUM(Tabelle13[[#This Row],[Tage]]*Tabelle13[[#This Row],[Tagespreis]])</f>
        <v>0</v>
      </c>
      <c r="O371" s="3"/>
      <c r="P371" s="21"/>
      <c r="Q371" s="3"/>
      <c r="Y371" s="8"/>
    </row>
    <row r="372" spans="1:25" x14ac:dyDescent="0.25">
      <c r="A372" s="11">
        <v>180</v>
      </c>
      <c r="B372" s="7">
        <v>2</v>
      </c>
      <c r="C372" s="7" t="s">
        <v>204</v>
      </c>
      <c r="D372" s="25"/>
      <c r="E372" s="7" t="s">
        <v>8</v>
      </c>
      <c r="F372" s="4" t="s">
        <v>267</v>
      </c>
      <c r="G372" s="5" t="s">
        <v>280</v>
      </c>
      <c r="H372" s="3" t="s">
        <v>351</v>
      </c>
      <c r="I372" s="3" t="s">
        <v>306</v>
      </c>
      <c r="J372" s="3"/>
      <c r="K372" s="6"/>
      <c r="L372" s="40">
        <v>23</v>
      </c>
      <c r="M372" s="6">
        <v>15</v>
      </c>
      <c r="N372" s="18">
        <f>SUM(Tabelle13[[#This Row],[Tage]]*Tabelle13[[#This Row],[Tagespreis]])</f>
        <v>345</v>
      </c>
      <c r="O372" s="3"/>
      <c r="P372" s="21"/>
      <c r="Q372" s="3"/>
      <c r="Y372" s="8"/>
    </row>
    <row r="373" spans="1:25" x14ac:dyDescent="0.25">
      <c r="A373" s="11">
        <v>180</v>
      </c>
      <c r="B373" s="7">
        <v>2</v>
      </c>
      <c r="C373" s="7" t="s">
        <v>204</v>
      </c>
      <c r="D373" s="25"/>
      <c r="E373" s="7" t="s">
        <v>9</v>
      </c>
      <c r="F373" s="4" t="s">
        <v>267</v>
      </c>
      <c r="G373" s="5" t="s">
        <v>280</v>
      </c>
      <c r="H373" s="3" t="s">
        <v>351</v>
      </c>
      <c r="I373" s="3" t="s">
        <v>306</v>
      </c>
      <c r="J373" s="3"/>
      <c r="K373" s="6"/>
      <c r="L373" s="40">
        <v>23</v>
      </c>
      <c r="M373" s="6">
        <v>15</v>
      </c>
      <c r="N373" s="18">
        <f>SUM(Tabelle13[[#This Row],[Tage]]*Tabelle13[[#This Row],[Tagespreis]])</f>
        <v>345</v>
      </c>
      <c r="O373" s="3"/>
      <c r="P373" s="21"/>
      <c r="Q373" s="3"/>
      <c r="Y373" s="8"/>
    </row>
    <row r="374" spans="1:25" x14ac:dyDescent="0.25">
      <c r="A374" s="11">
        <v>181</v>
      </c>
      <c r="B374" s="7">
        <v>3</v>
      </c>
      <c r="C374" s="7" t="s">
        <v>205</v>
      </c>
      <c r="D374" s="25"/>
      <c r="E374" s="7" t="s">
        <v>8</v>
      </c>
      <c r="F374" s="4" t="s">
        <v>267</v>
      </c>
      <c r="G374" s="5" t="s">
        <v>280</v>
      </c>
      <c r="H374" s="4" t="s">
        <v>308</v>
      </c>
      <c r="I374" s="4" t="s">
        <v>306</v>
      </c>
      <c r="J374" s="3"/>
      <c r="K374" s="6">
        <v>415</v>
      </c>
      <c r="L374" s="40"/>
      <c r="M374" s="6"/>
      <c r="N374" s="18">
        <f>SUM(Tabelle13[[#This Row],[Tage]]*Tabelle13[[#This Row],[Tagespreis]])</f>
        <v>0</v>
      </c>
      <c r="O374" s="3"/>
      <c r="P374" s="21"/>
      <c r="Q374" s="3"/>
      <c r="Y374" s="8"/>
    </row>
    <row r="375" spans="1:25" x14ac:dyDescent="0.25">
      <c r="A375" s="11">
        <v>181</v>
      </c>
      <c r="B375" s="7">
        <v>3</v>
      </c>
      <c r="C375" s="7" t="s">
        <v>205</v>
      </c>
      <c r="D375" s="25"/>
      <c r="E375" s="7" t="s">
        <v>9</v>
      </c>
      <c r="F375" s="4" t="s">
        <v>267</v>
      </c>
      <c r="G375" s="5" t="s">
        <v>280</v>
      </c>
      <c r="H375" s="4" t="s">
        <v>308</v>
      </c>
      <c r="I375" s="4" t="s">
        <v>306</v>
      </c>
      <c r="J375" s="3"/>
      <c r="K375" s="6">
        <v>415</v>
      </c>
      <c r="L375" s="40"/>
      <c r="M375" s="6"/>
      <c r="N375" s="18">
        <f>SUM(Tabelle13[[#This Row],[Tage]]*Tabelle13[[#This Row],[Tagespreis]])</f>
        <v>0</v>
      </c>
      <c r="O375" s="3"/>
      <c r="P375" s="21"/>
      <c r="Q375" s="3"/>
      <c r="Y375" s="8"/>
    </row>
    <row r="376" spans="1:25" x14ac:dyDescent="0.25">
      <c r="A376" s="11">
        <v>182</v>
      </c>
      <c r="B376" s="7">
        <v>3</v>
      </c>
      <c r="C376" s="7" t="s">
        <v>206</v>
      </c>
      <c r="D376" s="25"/>
      <c r="E376" s="7" t="s">
        <v>8</v>
      </c>
      <c r="F376" s="4" t="s">
        <v>267</v>
      </c>
      <c r="G376" s="5" t="s">
        <v>280</v>
      </c>
      <c r="H376" s="3" t="s">
        <v>648</v>
      </c>
      <c r="I376" s="3" t="s">
        <v>649</v>
      </c>
      <c r="J376" s="3"/>
      <c r="K376" s="6">
        <v>415</v>
      </c>
      <c r="L376" s="40"/>
      <c r="M376" s="6"/>
      <c r="N376" s="18">
        <f>SUM(Tabelle13[[#This Row],[Tage]]*Tabelle13[[#This Row],[Tagespreis]])</f>
        <v>0</v>
      </c>
      <c r="O376" s="3"/>
      <c r="P376" s="21"/>
      <c r="Q376" s="3"/>
      <c r="Y376" s="8"/>
    </row>
    <row r="377" spans="1:25" x14ac:dyDescent="0.25">
      <c r="A377" s="11">
        <v>182</v>
      </c>
      <c r="B377" s="7">
        <v>3</v>
      </c>
      <c r="C377" s="7" t="s">
        <v>206</v>
      </c>
      <c r="D377" s="25"/>
      <c r="E377" s="7" t="s">
        <v>9</v>
      </c>
      <c r="F377" s="4" t="s">
        <v>267</v>
      </c>
      <c r="G377" s="5" t="s">
        <v>280</v>
      </c>
      <c r="H377" s="3" t="s">
        <v>650</v>
      </c>
      <c r="I377" s="3" t="s">
        <v>651</v>
      </c>
      <c r="J377" s="3"/>
      <c r="K377" s="6">
        <v>415</v>
      </c>
      <c r="L377" s="40"/>
      <c r="M377" s="6"/>
      <c r="N377" s="18">
        <f>SUM(Tabelle13[[#This Row],[Tage]]*Tabelle13[[#This Row],[Tagespreis]])</f>
        <v>0</v>
      </c>
      <c r="O377" s="3"/>
      <c r="P377" s="21"/>
      <c r="Q377" s="3"/>
      <c r="Y377" s="8"/>
    </row>
    <row r="378" spans="1:25" x14ac:dyDescent="0.25">
      <c r="A378" s="11">
        <v>183</v>
      </c>
      <c r="B378" s="7">
        <v>3</v>
      </c>
      <c r="C378" s="7" t="s">
        <v>207</v>
      </c>
      <c r="D378" s="25"/>
      <c r="E378" s="7" t="s">
        <v>8</v>
      </c>
      <c r="F378" s="4" t="s">
        <v>267</v>
      </c>
      <c r="G378" s="5" t="s">
        <v>280</v>
      </c>
      <c r="H378" s="3" t="s">
        <v>311</v>
      </c>
      <c r="I378" s="4" t="s">
        <v>306</v>
      </c>
      <c r="J378" s="3"/>
      <c r="K378" s="6">
        <v>415</v>
      </c>
      <c r="L378" s="40"/>
      <c r="M378" s="6"/>
      <c r="N378" s="18">
        <f>SUM(Tabelle13[[#This Row],[Tage]]*Tabelle13[[#This Row],[Tagespreis]])</f>
        <v>0</v>
      </c>
      <c r="O378" s="3"/>
      <c r="P378" s="21"/>
      <c r="Q378" s="3"/>
      <c r="Y378" s="8"/>
    </row>
    <row r="379" spans="1:25" x14ac:dyDescent="0.25">
      <c r="A379" s="11">
        <v>183</v>
      </c>
      <c r="B379" s="7">
        <v>3</v>
      </c>
      <c r="C379" s="7" t="s">
        <v>207</v>
      </c>
      <c r="D379" s="25"/>
      <c r="E379" s="7" t="s">
        <v>9</v>
      </c>
      <c r="F379" s="4" t="s">
        <v>267</v>
      </c>
      <c r="G379" s="5" t="s">
        <v>280</v>
      </c>
      <c r="H379" s="3" t="s">
        <v>311</v>
      </c>
      <c r="I379" s="4" t="s">
        <v>306</v>
      </c>
      <c r="J379" s="3"/>
      <c r="K379" s="6">
        <v>415</v>
      </c>
      <c r="L379" s="40"/>
      <c r="M379" s="6"/>
      <c r="N379" s="18">
        <f>SUM(Tabelle13[[#This Row],[Tage]]*Tabelle13[[#This Row],[Tagespreis]])</f>
        <v>0</v>
      </c>
      <c r="O379" s="3"/>
      <c r="P379" s="21"/>
      <c r="Q379" s="3"/>
      <c r="Y379" s="8"/>
    </row>
    <row r="380" spans="1:25" x14ac:dyDescent="0.25">
      <c r="A380" s="11">
        <v>184</v>
      </c>
      <c r="B380" s="7">
        <v>3</v>
      </c>
      <c r="C380" s="7" t="s">
        <v>208</v>
      </c>
      <c r="D380" s="25"/>
      <c r="E380" s="7" t="s">
        <v>8</v>
      </c>
      <c r="F380" s="4" t="s">
        <v>280</v>
      </c>
      <c r="G380" s="5" t="s">
        <v>280</v>
      </c>
      <c r="H380" s="3" t="s">
        <v>728</v>
      </c>
      <c r="I380" s="3" t="s">
        <v>413</v>
      </c>
      <c r="J380" s="3"/>
      <c r="K380" s="6"/>
      <c r="L380" s="40">
        <v>15</v>
      </c>
      <c r="M380" s="6">
        <v>15</v>
      </c>
      <c r="N380" s="18">
        <f>SUM(Tabelle13[[#This Row],[Tage]]*Tabelle13[[#This Row],[Tagespreis]])</f>
        <v>225</v>
      </c>
      <c r="O380" s="3" t="s">
        <v>725</v>
      </c>
      <c r="P380" s="21">
        <v>43571</v>
      </c>
      <c r="Q380" s="3">
        <v>13393814</v>
      </c>
      <c r="Y380" s="8"/>
    </row>
    <row r="381" spans="1:25" x14ac:dyDescent="0.25">
      <c r="A381" s="11">
        <v>184</v>
      </c>
      <c r="B381" s="7">
        <v>3</v>
      </c>
      <c r="C381" s="7" t="s">
        <v>208</v>
      </c>
      <c r="D381" s="25"/>
      <c r="E381" s="7" t="s">
        <v>9</v>
      </c>
      <c r="F381" s="4" t="s">
        <v>267</v>
      </c>
      <c r="G381" s="5" t="s">
        <v>280</v>
      </c>
      <c r="H381" s="3" t="s">
        <v>652</v>
      </c>
      <c r="I381" s="3" t="s">
        <v>359</v>
      </c>
      <c r="J381" s="3"/>
      <c r="K381" s="6">
        <v>415</v>
      </c>
      <c r="L381" s="40"/>
      <c r="M381" s="3"/>
      <c r="N381" s="18">
        <f>SUM(Tabelle13[[#This Row],[Tage]]*Tabelle13[[#This Row],[Tagespreis]])</f>
        <v>0</v>
      </c>
      <c r="O381" s="3"/>
      <c r="P381" s="21"/>
      <c r="Q381" s="3"/>
      <c r="Y381" s="8"/>
    </row>
    <row r="382" spans="1:25" x14ac:dyDescent="0.25">
      <c r="A382" s="11">
        <v>185</v>
      </c>
      <c r="B382" s="7">
        <v>3</v>
      </c>
      <c r="C382" s="7" t="s">
        <v>209</v>
      </c>
      <c r="D382" s="25"/>
      <c r="E382" s="7" t="s">
        <v>8</v>
      </c>
      <c r="F382" s="4" t="s">
        <v>267</v>
      </c>
      <c r="G382" s="5" t="s">
        <v>267</v>
      </c>
      <c r="H382" s="3" t="s">
        <v>653</v>
      </c>
      <c r="I382" s="3" t="s">
        <v>329</v>
      </c>
      <c r="J382" s="3"/>
      <c r="K382" s="6">
        <v>530</v>
      </c>
      <c r="L382" s="40"/>
      <c r="M382" s="6"/>
      <c r="N382" s="18">
        <f>SUM(Tabelle13[[#This Row],[Tage]]*Tabelle13[[#This Row],[Tagespreis]])</f>
        <v>0</v>
      </c>
      <c r="O382" s="3"/>
      <c r="P382" s="21"/>
      <c r="Q382" s="3"/>
      <c r="Y382" s="8"/>
    </row>
    <row r="383" spans="1:25" x14ac:dyDescent="0.25">
      <c r="A383" s="11">
        <v>186</v>
      </c>
      <c r="B383" s="7">
        <v>3</v>
      </c>
      <c r="C383" s="7" t="s">
        <v>210</v>
      </c>
      <c r="D383" s="25"/>
      <c r="E383" s="7" t="s">
        <v>8</v>
      </c>
      <c r="F383" s="4" t="s">
        <v>267</v>
      </c>
      <c r="G383" s="5" t="s">
        <v>280</v>
      </c>
      <c r="H383" s="3" t="s">
        <v>654</v>
      </c>
      <c r="I383" s="3" t="s">
        <v>529</v>
      </c>
      <c r="J383" s="3"/>
      <c r="K383" s="6">
        <v>415</v>
      </c>
      <c r="L383" s="40"/>
      <c r="M383" s="6"/>
      <c r="N383" s="18">
        <f>SUM(Tabelle13[[#This Row],[Tage]]*Tabelle13[[#This Row],[Tagespreis]])</f>
        <v>0</v>
      </c>
      <c r="O383" s="3"/>
      <c r="P383" s="21"/>
      <c r="Q383" s="3"/>
      <c r="Y383" s="8"/>
    </row>
    <row r="384" spans="1:25" x14ac:dyDescent="0.25">
      <c r="A384" s="11">
        <v>186</v>
      </c>
      <c r="B384" s="7">
        <v>3</v>
      </c>
      <c r="C384" s="7" t="s">
        <v>210</v>
      </c>
      <c r="D384" s="25"/>
      <c r="E384" s="7" t="s">
        <v>9</v>
      </c>
      <c r="F384" s="4" t="s">
        <v>267</v>
      </c>
      <c r="G384" s="5" t="s">
        <v>280</v>
      </c>
      <c r="H384" s="3" t="s">
        <v>655</v>
      </c>
      <c r="I384" s="3" t="s">
        <v>656</v>
      </c>
      <c r="J384" s="3"/>
      <c r="K384" s="6">
        <v>415</v>
      </c>
      <c r="L384" s="40"/>
      <c r="M384" s="6"/>
      <c r="N384" s="18">
        <f>SUM(Tabelle13[[#This Row],[Tage]]*Tabelle13[[#This Row],[Tagespreis]])</f>
        <v>0</v>
      </c>
      <c r="O384" s="3"/>
      <c r="P384" s="21"/>
      <c r="Q384" s="3"/>
      <c r="Y384" s="8"/>
    </row>
    <row r="385" spans="1:25" x14ac:dyDescent="0.25">
      <c r="A385" s="11">
        <v>187</v>
      </c>
      <c r="B385" s="7">
        <v>3</v>
      </c>
      <c r="C385" s="7" t="s">
        <v>211</v>
      </c>
      <c r="D385" s="25"/>
      <c r="E385" s="7" t="s">
        <v>8</v>
      </c>
      <c r="F385" s="4" t="s">
        <v>280</v>
      </c>
      <c r="G385" s="5" t="s">
        <v>267</v>
      </c>
      <c r="H385" s="3"/>
      <c r="I385" s="3"/>
      <c r="J385" s="3"/>
      <c r="K385" s="6"/>
      <c r="L385" s="40"/>
      <c r="M385" s="6"/>
      <c r="N385" s="18">
        <f>SUM(Tabelle13[[#This Row],[Tage]]*Tabelle13[[#This Row],[Tagespreis]])</f>
        <v>0</v>
      </c>
      <c r="O385" s="3"/>
      <c r="P385" s="21"/>
      <c r="Q385" s="3"/>
      <c r="Y385" s="8"/>
    </row>
    <row r="386" spans="1:25" x14ac:dyDescent="0.25">
      <c r="A386" s="11">
        <v>188</v>
      </c>
      <c r="B386" s="7">
        <v>3</v>
      </c>
      <c r="C386" s="7" t="s">
        <v>212</v>
      </c>
      <c r="D386" s="25"/>
      <c r="E386" s="7" t="s">
        <v>8</v>
      </c>
      <c r="F386" s="4" t="s">
        <v>267</v>
      </c>
      <c r="G386" s="5" t="s">
        <v>267</v>
      </c>
      <c r="H386" s="3" t="s">
        <v>657</v>
      </c>
      <c r="I386" s="3" t="s">
        <v>658</v>
      </c>
      <c r="J386" s="3"/>
      <c r="K386" s="6">
        <v>530</v>
      </c>
      <c r="L386" s="40"/>
      <c r="M386" s="6"/>
      <c r="N386" s="18">
        <f>SUM(Tabelle13[[#This Row],[Tage]]*Tabelle13[[#This Row],[Tagespreis]])</f>
        <v>0</v>
      </c>
      <c r="O386" s="3"/>
      <c r="P386" s="21"/>
      <c r="Q386" s="3"/>
      <c r="Y386" s="8"/>
    </row>
    <row r="387" spans="1:25" x14ac:dyDescent="0.25">
      <c r="A387" s="11">
        <v>189</v>
      </c>
      <c r="B387" s="7">
        <v>3</v>
      </c>
      <c r="C387" s="7" t="s">
        <v>213</v>
      </c>
      <c r="D387" s="25"/>
      <c r="E387" s="7" t="s">
        <v>8</v>
      </c>
      <c r="F387" s="4" t="s">
        <v>267</v>
      </c>
      <c r="G387" s="5" t="s">
        <v>267</v>
      </c>
      <c r="H387" s="3" t="s">
        <v>659</v>
      </c>
      <c r="I387" s="3" t="s">
        <v>459</v>
      </c>
      <c r="J387" s="3"/>
      <c r="K387" s="6">
        <v>530</v>
      </c>
      <c r="L387" s="40"/>
      <c r="M387" s="6"/>
      <c r="N387" s="18">
        <f>SUM(Tabelle13[[#This Row],[Tage]]*Tabelle13[[#This Row],[Tagespreis]])</f>
        <v>0</v>
      </c>
      <c r="O387" s="3"/>
      <c r="P387" s="21"/>
      <c r="Q387" s="3"/>
      <c r="Y387" s="8"/>
    </row>
    <row r="388" spans="1:25" x14ac:dyDescent="0.25">
      <c r="A388" s="11">
        <v>190</v>
      </c>
      <c r="B388" s="7">
        <v>3</v>
      </c>
      <c r="C388" s="7" t="s">
        <v>214</v>
      </c>
      <c r="D388" s="25"/>
      <c r="E388" s="7" t="s">
        <v>8</v>
      </c>
      <c r="F388" s="4" t="s">
        <v>267</v>
      </c>
      <c r="G388" s="5" t="s">
        <v>280</v>
      </c>
      <c r="H388" s="3" t="s">
        <v>660</v>
      </c>
      <c r="I388" s="3" t="s">
        <v>634</v>
      </c>
      <c r="J388" s="3"/>
      <c r="K388" s="6">
        <v>415</v>
      </c>
      <c r="L388" s="40"/>
      <c r="M388" s="6"/>
      <c r="N388" s="18">
        <f>SUM(Tabelle13[[#This Row],[Tage]]*Tabelle13[[#This Row],[Tagespreis]])</f>
        <v>0</v>
      </c>
      <c r="O388" s="3"/>
      <c r="P388" s="21"/>
      <c r="Q388" s="3"/>
      <c r="Y388" s="8"/>
    </row>
    <row r="389" spans="1:25" x14ac:dyDescent="0.25">
      <c r="A389" s="11">
        <v>190</v>
      </c>
      <c r="B389" s="7">
        <v>3</v>
      </c>
      <c r="C389" s="7" t="s">
        <v>214</v>
      </c>
      <c r="D389" s="25"/>
      <c r="E389" s="7" t="s">
        <v>9</v>
      </c>
      <c r="F389" s="4" t="s">
        <v>267</v>
      </c>
      <c r="G389" s="5" t="s">
        <v>280</v>
      </c>
      <c r="H389" s="3" t="s">
        <v>660</v>
      </c>
      <c r="I389" s="3" t="s">
        <v>661</v>
      </c>
      <c r="J389" s="3"/>
      <c r="K389" s="6">
        <v>415</v>
      </c>
      <c r="L389" s="40"/>
      <c r="M389" s="6"/>
      <c r="N389" s="18">
        <f>SUM(Tabelle13[[#This Row],[Tage]]*Tabelle13[[#This Row],[Tagespreis]])</f>
        <v>0</v>
      </c>
      <c r="O389" s="3"/>
      <c r="P389" s="21"/>
      <c r="Q389" s="3"/>
      <c r="Y389" s="8"/>
    </row>
    <row r="390" spans="1:25" x14ac:dyDescent="0.25">
      <c r="A390" s="11">
        <v>191</v>
      </c>
      <c r="B390" s="7">
        <v>3</v>
      </c>
      <c r="C390" s="7" t="s">
        <v>215</v>
      </c>
      <c r="D390" s="25"/>
      <c r="E390" s="7" t="s">
        <v>8</v>
      </c>
      <c r="F390" s="4" t="s">
        <v>267</v>
      </c>
      <c r="G390" s="5" t="s">
        <v>280</v>
      </c>
      <c r="H390" s="3" t="s">
        <v>662</v>
      </c>
      <c r="I390" s="3" t="s">
        <v>511</v>
      </c>
      <c r="J390" s="3"/>
      <c r="K390" s="6">
        <v>415</v>
      </c>
      <c r="L390" s="40"/>
      <c r="M390" s="6"/>
      <c r="N390" s="18">
        <f>SUM(Tabelle13[[#This Row],[Tage]]*Tabelle13[[#This Row],[Tagespreis]])</f>
        <v>0</v>
      </c>
      <c r="O390" s="3"/>
      <c r="P390" s="21"/>
      <c r="Q390" s="3"/>
      <c r="Y390" s="8"/>
    </row>
    <row r="391" spans="1:25" x14ac:dyDescent="0.25">
      <c r="A391" s="11">
        <v>191</v>
      </c>
      <c r="B391" s="7">
        <v>3</v>
      </c>
      <c r="C391" s="7" t="s">
        <v>215</v>
      </c>
      <c r="D391" s="25"/>
      <c r="E391" s="7" t="s">
        <v>9</v>
      </c>
      <c r="F391" s="4" t="s">
        <v>267</v>
      </c>
      <c r="G391" s="5" t="s">
        <v>280</v>
      </c>
      <c r="H391" s="3" t="s">
        <v>749</v>
      </c>
      <c r="I391" s="3" t="s">
        <v>750</v>
      </c>
      <c r="J391" s="3"/>
      <c r="K391" s="6">
        <v>415</v>
      </c>
      <c r="L391" s="40">
        <v>7</v>
      </c>
      <c r="M391" s="6">
        <v>15</v>
      </c>
      <c r="N391" s="18">
        <f>SUM(Tabelle13[[#This Row],[Tage]]*Tabelle13[[#This Row],[Tagespreis]])</f>
        <v>105</v>
      </c>
      <c r="O391" s="3" t="s">
        <v>725</v>
      </c>
      <c r="P391" s="21">
        <v>43579</v>
      </c>
      <c r="Q391" s="3" t="s">
        <v>759</v>
      </c>
      <c r="Y391" s="8"/>
    </row>
    <row r="392" spans="1:25" x14ac:dyDescent="0.25">
      <c r="A392" s="11">
        <v>192</v>
      </c>
      <c r="B392" s="7">
        <v>3</v>
      </c>
      <c r="C392" s="7" t="s">
        <v>216</v>
      </c>
      <c r="D392" s="25"/>
      <c r="E392" s="7" t="s">
        <v>8</v>
      </c>
      <c r="F392" s="4" t="s">
        <v>267</v>
      </c>
      <c r="G392" s="5" t="s">
        <v>280</v>
      </c>
      <c r="H392" s="3" t="s">
        <v>309</v>
      </c>
      <c r="I392" s="4" t="s">
        <v>306</v>
      </c>
      <c r="J392" s="3"/>
      <c r="K392" s="6">
        <v>415</v>
      </c>
      <c r="L392" s="40"/>
      <c r="M392" s="6"/>
      <c r="N392" s="18">
        <f>SUM(Tabelle13[[#This Row],[Tage]]*Tabelle13[[#This Row],[Tagespreis]])</f>
        <v>0</v>
      </c>
      <c r="O392" s="3"/>
      <c r="P392" s="21"/>
      <c r="Q392" s="3"/>
      <c r="Y392" s="8"/>
    </row>
    <row r="393" spans="1:25" x14ac:dyDescent="0.25">
      <c r="A393" s="11">
        <v>192</v>
      </c>
      <c r="B393" s="7">
        <v>3</v>
      </c>
      <c r="C393" s="7" t="s">
        <v>216</v>
      </c>
      <c r="D393" s="25"/>
      <c r="E393" s="7" t="s">
        <v>9</v>
      </c>
      <c r="F393" s="4" t="s">
        <v>267</v>
      </c>
      <c r="G393" s="5" t="s">
        <v>280</v>
      </c>
      <c r="H393" s="3" t="s">
        <v>309</v>
      </c>
      <c r="I393" s="4" t="s">
        <v>306</v>
      </c>
      <c r="J393" s="3"/>
      <c r="K393" s="6">
        <v>415</v>
      </c>
      <c r="L393" s="40"/>
      <c r="M393" s="6"/>
      <c r="N393" s="18">
        <f>SUM(Tabelle13[[#This Row],[Tage]]*Tabelle13[[#This Row],[Tagespreis]])</f>
        <v>0</v>
      </c>
      <c r="O393" s="3"/>
      <c r="P393" s="21"/>
      <c r="Q393" s="3"/>
      <c r="Y393" s="8"/>
    </row>
    <row r="394" spans="1:25" x14ac:dyDescent="0.25">
      <c r="A394" s="11">
        <v>193</v>
      </c>
      <c r="B394" s="7">
        <v>3</v>
      </c>
      <c r="C394" s="7" t="s">
        <v>217</v>
      </c>
      <c r="D394" s="25"/>
      <c r="E394" s="7" t="s">
        <v>8</v>
      </c>
      <c r="F394" s="4" t="s">
        <v>267</v>
      </c>
      <c r="G394" s="5" t="s">
        <v>267</v>
      </c>
      <c r="H394" s="3" t="s">
        <v>663</v>
      </c>
      <c r="I394" s="4" t="s">
        <v>664</v>
      </c>
      <c r="J394" s="3"/>
      <c r="K394" s="6">
        <v>530</v>
      </c>
      <c r="L394" s="40"/>
      <c r="M394" s="6"/>
      <c r="N394" s="18">
        <f>SUM(Tabelle13[[#This Row],[Tage]]*Tabelle13[[#This Row],[Tagespreis]])</f>
        <v>0</v>
      </c>
      <c r="O394" s="3"/>
      <c r="P394" s="21"/>
      <c r="Q394" s="3"/>
      <c r="Y394" s="8"/>
    </row>
    <row r="395" spans="1:25" x14ac:dyDescent="0.25">
      <c r="A395" s="11">
        <v>194</v>
      </c>
      <c r="B395" s="7">
        <v>3</v>
      </c>
      <c r="C395" s="7" t="s">
        <v>218</v>
      </c>
      <c r="D395" s="25"/>
      <c r="E395" s="7" t="s">
        <v>8</v>
      </c>
      <c r="F395" s="4" t="s">
        <v>267</v>
      </c>
      <c r="G395" s="5" t="s">
        <v>280</v>
      </c>
      <c r="H395" s="3" t="s">
        <v>665</v>
      </c>
      <c r="I395" s="3" t="s">
        <v>666</v>
      </c>
      <c r="J395" s="3"/>
      <c r="K395" s="6">
        <v>415</v>
      </c>
      <c r="L395" s="40"/>
      <c r="M395" s="6"/>
      <c r="N395" s="18">
        <f>SUM(Tabelle13[[#This Row],[Tage]]*Tabelle13[[#This Row],[Tagespreis]])</f>
        <v>0</v>
      </c>
      <c r="O395" s="3"/>
      <c r="P395" s="21"/>
      <c r="Q395" s="3"/>
      <c r="Y395" s="8"/>
    </row>
    <row r="396" spans="1:25" x14ac:dyDescent="0.25">
      <c r="A396" s="11">
        <v>194</v>
      </c>
      <c r="B396" s="7">
        <v>3</v>
      </c>
      <c r="C396" s="7" t="s">
        <v>218</v>
      </c>
      <c r="D396" s="25"/>
      <c r="E396" s="7" t="s">
        <v>9</v>
      </c>
      <c r="F396" s="4" t="s">
        <v>267</v>
      </c>
      <c r="G396" s="5" t="s">
        <v>280</v>
      </c>
      <c r="H396" s="3" t="s">
        <v>667</v>
      </c>
      <c r="I396" s="3" t="s">
        <v>668</v>
      </c>
      <c r="J396" s="3"/>
      <c r="K396" s="6">
        <v>415</v>
      </c>
      <c r="L396" s="40"/>
      <c r="M396" s="6"/>
      <c r="N396" s="18">
        <f>SUM(Tabelle13[[#This Row],[Tage]]*Tabelle13[[#This Row],[Tagespreis]])</f>
        <v>0</v>
      </c>
      <c r="O396" s="3"/>
      <c r="P396" s="21"/>
      <c r="Q396" s="3"/>
      <c r="Y396" s="8"/>
    </row>
    <row r="397" spans="1:25" x14ac:dyDescent="0.25">
      <c r="A397" s="11">
        <v>195</v>
      </c>
      <c r="B397" s="7">
        <v>3</v>
      </c>
      <c r="C397" s="7" t="s">
        <v>219</v>
      </c>
      <c r="D397" s="25"/>
      <c r="E397" s="7" t="s">
        <v>8</v>
      </c>
      <c r="F397" s="4" t="s">
        <v>267</v>
      </c>
      <c r="G397" s="5" t="s">
        <v>280</v>
      </c>
      <c r="H397" s="3" t="s">
        <v>669</v>
      </c>
      <c r="I397" s="3" t="s">
        <v>574</v>
      </c>
      <c r="J397" s="3"/>
      <c r="K397" s="6">
        <v>415</v>
      </c>
      <c r="L397" s="40"/>
      <c r="M397" s="6"/>
      <c r="N397" s="18">
        <f>SUM(Tabelle13[[#This Row],[Tage]]*Tabelle13[[#This Row],[Tagespreis]])</f>
        <v>0</v>
      </c>
      <c r="O397" s="3"/>
      <c r="P397" s="21"/>
      <c r="Q397" s="3"/>
      <c r="Y397" s="8"/>
    </row>
    <row r="398" spans="1:25" x14ac:dyDescent="0.25">
      <c r="A398" s="11">
        <v>195</v>
      </c>
      <c r="B398" s="7">
        <v>3</v>
      </c>
      <c r="C398" s="7" t="s">
        <v>219</v>
      </c>
      <c r="D398" s="25"/>
      <c r="E398" s="7" t="s">
        <v>9</v>
      </c>
      <c r="F398" s="4" t="s">
        <v>267</v>
      </c>
      <c r="G398" s="5" t="s">
        <v>280</v>
      </c>
      <c r="H398" s="3" t="s">
        <v>670</v>
      </c>
      <c r="I398" s="3" t="s">
        <v>671</v>
      </c>
      <c r="J398" s="3"/>
      <c r="K398" s="6">
        <v>415</v>
      </c>
      <c r="L398" s="40"/>
      <c r="M398" s="6"/>
      <c r="N398" s="18">
        <f>SUM(Tabelle13[[#This Row],[Tage]]*Tabelle13[[#This Row],[Tagespreis]])</f>
        <v>0</v>
      </c>
      <c r="O398" s="3"/>
      <c r="P398" s="21"/>
      <c r="Q398" s="3"/>
      <c r="Y398" s="8"/>
    </row>
    <row r="399" spans="1:25" x14ac:dyDescent="0.25">
      <c r="A399" s="11">
        <v>196</v>
      </c>
      <c r="B399" s="7">
        <v>3</v>
      </c>
      <c r="C399" s="7" t="s">
        <v>220</v>
      </c>
      <c r="D399" s="25"/>
      <c r="E399" s="7" t="s">
        <v>8</v>
      </c>
      <c r="F399" s="4" t="s">
        <v>267</v>
      </c>
      <c r="G399" s="5" t="s">
        <v>280</v>
      </c>
      <c r="H399" s="3" t="s">
        <v>672</v>
      </c>
      <c r="I399" s="3" t="s">
        <v>673</v>
      </c>
      <c r="J399" s="3"/>
      <c r="K399" s="6">
        <v>415</v>
      </c>
      <c r="L399" s="40"/>
      <c r="M399" s="6"/>
      <c r="N399" s="18">
        <f>SUM(Tabelle13[[#This Row],[Tage]]*Tabelle13[[#This Row],[Tagespreis]])</f>
        <v>0</v>
      </c>
      <c r="O399" s="3"/>
      <c r="P399" s="21"/>
      <c r="Q399" s="3"/>
      <c r="Y399" s="8"/>
    </row>
    <row r="400" spans="1:25" x14ac:dyDescent="0.25">
      <c r="A400" s="11">
        <v>196</v>
      </c>
      <c r="B400" s="7">
        <v>3</v>
      </c>
      <c r="C400" s="7" t="s">
        <v>220</v>
      </c>
      <c r="D400" s="25"/>
      <c r="E400" s="7" t="s">
        <v>9</v>
      </c>
      <c r="F400" s="4" t="s">
        <v>267</v>
      </c>
      <c r="G400" s="5" t="s">
        <v>280</v>
      </c>
      <c r="H400" s="3" t="s">
        <v>674</v>
      </c>
      <c r="I400" s="3" t="s">
        <v>675</v>
      </c>
      <c r="J400" s="3"/>
      <c r="K400" s="6">
        <v>415</v>
      </c>
      <c r="L400" s="40"/>
      <c r="M400" s="6"/>
      <c r="N400" s="18">
        <f>SUM(Tabelle13[[#This Row],[Tage]]*Tabelle13[[#This Row],[Tagespreis]])</f>
        <v>0</v>
      </c>
      <c r="O400" s="3"/>
      <c r="P400" s="21"/>
      <c r="Q400" s="3"/>
      <c r="Y400" s="8"/>
    </row>
    <row r="401" spans="1:25" x14ac:dyDescent="0.25">
      <c r="A401" s="11">
        <v>197</v>
      </c>
      <c r="B401" s="7">
        <v>3</v>
      </c>
      <c r="C401" s="7" t="s">
        <v>221</v>
      </c>
      <c r="D401" s="25"/>
      <c r="E401" s="7" t="s">
        <v>8</v>
      </c>
      <c r="F401" s="4" t="s">
        <v>267</v>
      </c>
      <c r="G401" s="5" t="s">
        <v>267</v>
      </c>
      <c r="H401" s="3" t="s">
        <v>676</v>
      </c>
      <c r="I401" s="3" t="s">
        <v>370</v>
      </c>
      <c r="J401" s="3"/>
      <c r="K401" s="6">
        <v>530</v>
      </c>
      <c r="L401" s="40"/>
      <c r="M401" s="6"/>
      <c r="N401" s="18">
        <f>SUM(Tabelle13[[#This Row],[Tage]]*Tabelle13[[#This Row],[Tagespreis]])</f>
        <v>0</v>
      </c>
      <c r="O401" s="3"/>
      <c r="P401" s="21"/>
      <c r="Q401" s="3"/>
      <c r="Y401" s="8"/>
    </row>
    <row r="402" spans="1:25" x14ac:dyDescent="0.25">
      <c r="A402" s="11">
        <v>198</v>
      </c>
      <c r="B402" s="7">
        <v>3</v>
      </c>
      <c r="C402" s="7" t="s">
        <v>222</v>
      </c>
      <c r="D402" s="25"/>
      <c r="E402" s="7" t="s">
        <v>8</v>
      </c>
      <c r="F402" s="4" t="s">
        <v>280</v>
      </c>
      <c r="G402" s="5" t="s">
        <v>280</v>
      </c>
      <c r="H402" s="3"/>
      <c r="I402" s="3"/>
      <c r="J402" s="3"/>
      <c r="K402" s="3"/>
      <c r="L402" s="40"/>
      <c r="M402" s="3"/>
      <c r="N402" s="18">
        <f>SUM(Tabelle13[[#This Row],[Tage]]*Tabelle13[[#This Row],[Tagespreis]])</f>
        <v>0</v>
      </c>
      <c r="O402" s="3"/>
      <c r="P402" s="21"/>
      <c r="Q402" s="3"/>
      <c r="Y402" s="8"/>
    </row>
    <row r="403" spans="1:25" x14ac:dyDescent="0.25">
      <c r="A403" s="11">
        <v>198</v>
      </c>
      <c r="B403" s="7">
        <v>3</v>
      </c>
      <c r="C403" s="7" t="s">
        <v>222</v>
      </c>
      <c r="D403" s="25"/>
      <c r="E403" s="7" t="s">
        <v>9</v>
      </c>
      <c r="F403" s="4" t="s">
        <v>280</v>
      </c>
      <c r="G403" s="5" t="s">
        <v>280</v>
      </c>
      <c r="H403" s="3"/>
      <c r="I403" s="3"/>
      <c r="J403" s="3"/>
      <c r="K403" s="3"/>
      <c r="L403" s="40"/>
      <c r="M403" s="3"/>
      <c r="N403" s="18">
        <f>SUM(Tabelle13[[#This Row],[Tage]]*Tabelle13[[#This Row],[Tagespreis]])</f>
        <v>0</v>
      </c>
      <c r="O403" s="3"/>
      <c r="P403" s="21"/>
      <c r="Q403" s="3"/>
      <c r="Y403" s="8"/>
    </row>
    <row r="404" spans="1:25" x14ac:dyDescent="0.25">
      <c r="A404" s="11">
        <v>199</v>
      </c>
      <c r="B404" s="7">
        <v>3</v>
      </c>
      <c r="C404" s="7" t="s">
        <v>223</v>
      </c>
      <c r="D404" s="25"/>
      <c r="E404" s="7" t="s">
        <v>8</v>
      </c>
      <c r="F404" s="4" t="s">
        <v>267</v>
      </c>
      <c r="G404" s="5" t="s">
        <v>280</v>
      </c>
      <c r="H404" s="3" t="s">
        <v>311</v>
      </c>
      <c r="I404" s="4" t="s">
        <v>306</v>
      </c>
      <c r="J404" s="3"/>
      <c r="K404" s="6">
        <v>415</v>
      </c>
      <c r="L404" s="40"/>
      <c r="M404" s="6"/>
      <c r="N404" s="18">
        <f>SUM(Tabelle13[[#This Row],[Tage]]*Tabelle13[[#This Row],[Tagespreis]])</f>
        <v>0</v>
      </c>
      <c r="O404" s="3"/>
      <c r="P404" s="21"/>
      <c r="Q404" s="3"/>
      <c r="Y404" s="8"/>
    </row>
    <row r="405" spans="1:25" x14ac:dyDescent="0.25">
      <c r="A405" s="11">
        <v>199</v>
      </c>
      <c r="B405" s="7">
        <v>3</v>
      </c>
      <c r="C405" s="7" t="s">
        <v>223</v>
      </c>
      <c r="D405" s="25"/>
      <c r="E405" s="7" t="s">
        <v>9</v>
      </c>
      <c r="F405" s="4" t="s">
        <v>267</v>
      </c>
      <c r="G405" s="5" t="s">
        <v>280</v>
      </c>
      <c r="H405" s="3" t="s">
        <v>311</v>
      </c>
      <c r="I405" s="4" t="s">
        <v>306</v>
      </c>
      <c r="J405" s="3"/>
      <c r="K405" s="6">
        <v>415</v>
      </c>
      <c r="L405" s="40"/>
      <c r="M405" s="6"/>
      <c r="N405" s="18">
        <f>SUM(Tabelle13[[#This Row],[Tage]]*Tabelle13[[#This Row],[Tagespreis]])</f>
        <v>0</v>
      </c>
      <c r="O405" s="3"/>
      <c r="P405" s="21"/>
      <c r="Q405" s="3"/>
      <c r="Y405" s="8"/>
    </row>
    <row r="406" spans="1:25" x14ac:dyDescent="0.25">
      <c r="A406" s="11">
        <v>200</v>
      </c>
      <c r="B406" s="7">
        <v>3</v>
      </c>
      <c r="C406" s="7" t="s">
        <v>224</v>
      </c>
      <c r="D406" s="25"/>
      <c r="E406" s="7" t="s">
        <v>8</v>
      </c>
      <c r="F406" s="4" t="s">
        <v>267</v>
      </c>
      <c r="G406" s="5" t="s">
        <v>280</v>
      </c>
      <c r="H406" s="3" t="s">
        <v>677</v>
      </c>
      <c r="I406" s="3" t="s">
        <v>678</v>
      </c>
      <c r="J406" s="3"/>
      <c r="K406" s="6">
        <v>415</v>
      </c>
      <c r="L406" s="40"/>
      <c r="M406" s="6"/>
      <c r="N406" s="18">
        <f>SUM(Tabelle13[[#This Row],[Tage]]*Tabelle13[[#This Row],[Tagespreis]])</f>
        <v>0</v>
      </c>
      <c r="O406" s="3"/>
      <c r="P406" s="21"/>
      <c r="Q406" s="3"/>
      <c r="Y406" s="8"/>
    </row>
    <row r="407" spans="1:25" x14ac:dyDescent="0.25">
      <c r="A407" s="11">
        <v>200</v>
      </c>
      <c r="B407" s="7">
        <v>3</v>
      </c>
      <c r="C407" s="7" t="s">
        <v>224</v>
      </c>
      <c r="D407" s="25"/>
      <c r="E407" s="7" t="s">
        <v>9</v>
      </c>
      <c r="F407" s="4" t="s">
        <v>267</v>
      </c>
      <c r="G407" s="5" t="s">
        <v>280</v>
      </c>
      <c r="H407" s="3" t="s">
        <v>679</v>
      </c>
      <c r="I407" s="3" t="s">
        <v>365</v>
      </c>
      <c r="J407" s="3"/>
      <c r="K407" s="6">
        <v>415</v>
      </c>
      <c r="L407" s="40"/>
      <c r="M407" s="6"/>
      <c r="N407" s="18">
        <f>SUM(Tabelle13[[#This Row],[Tage]]*Tabelle13[[#This Row],[Tagespreis]])</f>
        <v>0</v>
      </c>
      <c r="O407" s="3"/>
      <c r="P407" s="21"/>
      <c r="Q407" s="3"/>
      <c r="Y407" s="8"/>
    </row>
    <row r="408" spans="1:25" x14ac:dyDescent="0.25">
      <c r="A408" s="11">
        <v>201</v>
      </c>
      <c r="B408" s="7">
        <v>3</v>
      </c>
      <c r="C408" s="7" t="s">
        <v>225</v>
      </c>
      <c r="D408" s="25"/>
      <c r="E408" s="7" t="s">
        <v>8</v>
      </c>
      <c r="F408" s="4" t="s">
        <v>267</v>
      </c>
      <c r="G408" s="5" t="s">
        <v>280</v>
      </c>
      <c r="H408" s="3" t="s">
        <v>680</v>
      </c>
      <c r="I408" s="3" t="s">
        <v>605</v>
      </c>
      <c r="J408" s="3"/>
      <c r="K408" s="6">
        <v>415</v>
      </c>
      <c r="L408" s="40"/>
      <c r="M408" s="6"/>
      <c r="N408" s="18">
        <f>SUM(Tabelle13[[#This Row],[Tage]]*Tabelle13[[#This Row],[Tagespreis]])</f>
        <v>0</v>
      </c>
      <c r="O408" s="3"/>
      <c r="P408" s="21"/>
      <c r="Q408" s="3"/>
      <c r="Y408" s="8"/>
    </row>
    <row r="409" spans="1:25" x14ac:dyDescent="0.25">
      <c r="A409" s="11">
        <v>201</v>
      </c>
      <c r="B409" s="7">
        <v>3</v>
      </c>
      <c r="C409" s="7" t="s">
        <v>225</v>
      </c>
      <c r="D409" s="25"/>
      <c r="E409" s="7" t="s">
        <v>9</v>
      </c>
      <c r="F409" s="4" t="s">
        <v>267</v>
      </c>
      <c r="G409" s="5" t="s">
        <v>280</v>
      </c>
      <c r="H409" s="3" t="s">
        <v>681</v>
      </c>
      <c r="I409" s="3" t="s">
        <v>574</v>
      </c>
      <c r="J409" s="3"/>
      <c r="K409" s="6">
        <v>415</v>
      </c>
      <c r="L409" s="40"/>
      <c r="M409" s="6"/>
      <c r="N409" s="18">
        <f>SUM(Tabelle13[[#This Row],[Tage]]*Tabelle13[[#This Row],[Tagespreis]])</f>
        <v>0</v>
      </c>
      <c r="O409" s="3"/>
      <c r="P409" s="21"/>
      <c r="Q409" s="3"/>
      <c r="Y409" s="8"/>
    </row>
    <row r="410" spans="1:25" x14ac:dyDescent="0.25">
      <c r="A410" s="11">
        <v>202</v>
      </c>
      <c r="B410" s="7">
        <v>3</v>
      </c>
      <c r="C410" s="7" t="s">
        <v>226</v>
      </c>
      <c r="D410" s="25"/>
      <c r="E410" s="7" t="s">
        <v>8</v>
      </c>
      <c r="F410" s="4" t="s">
        <v>267</v>
      </c>
      <c r="G410" s="5" t="s">
        <v>280</v>
      </c>
      <c r="H410" s="3" t="s">
        <v>682</v>
      </c>
      <c r="I410" s="3" t="s">
        <v>683</v>
      </c>
      <c r="J410" s="3"/>
      <c r="K410" s="6">
        <v>415</v>
      </c>
      <c r="L410" s="40"/>
      <c r="M410" s="6"/>
      <c r="N410" s="18">
        <f>SUM(Tabelle13[[#This Row],[Tage]]*Tabelle13[[#This Row],[Tagespreis]])</f>
        <v>0</v>
      </c>
      <c r="O410" s="3"/>
      <c r="P410" s="21"/>
      <c r="Q410" s="3"/>
      <c r="Y410" s="8"/>
    </row>
    <row r="411" spans="1:25" x14ac:dyDescent="0.25">
      <c r="A411" s="11">
        <v>202</v>
      </c>
      <c r="B411" s="7">
        <v>3</v>
      </c>
      <c r="C411" s="7" t="s">
        <v>226</v>
      </c>
      <c r="D411" s="25"/>
      <c r="E411" s="7" t="s">
        <v>9</v>
      </c>
      <c r="F411" s="4" t="s">
        <v>267</v>
      </c>
      <c r="G411" s="5" t="s">
        <v>280</v>
      </c>
      <c r="H411" s="3" t="s">
        <v>684</v>
      </c>
      <c r="I411" s="3" t="s">
        <v>685</v>
      </c>
      <c r="J411" s="3"/>
      <c r="K411" s="6">
        <v>415</v>
      </c>
      <c r="L411" s="40"/>
      <c r="M411" s="6"/>
      <c r="N411" s="18">
        <f>SUM(Tabelle13[[#This Row],[Tage]]*Tabelle13[[#This Row],[Tagespreis]])</f>
        <v>0</v>
      </c>
      <c r="O411" s="3"/>
      <c r="P411" s="21"/>
      <c r="Q411" s="3"/>
      <c r="Y411" s="8"/>
    </row>
    <row r="412" spans="1:25" x14ac:dyDescent="0.25">
      <c r="A412" s="11">
        <v>203</v>
      </c>
      <c r="B412" s="7">
        <v>3</v>
      </c>
      <c r="C412" s="7" t="s">
        <v>227</v>
      </c>
      <c r="D412" s="25"/>
      <c r="E412" s="7" t="s">
        <v>8</v>
      </c>
      <c r="F412" s="4" t="s">
        <v>267</v>
      </c>
      <c r="G412" s="5" t="s">
        <v>280</v>
      </c>
      <c r="H412" s="3" t="s">
        <v>294</v>
      </c>
      <c r="I412" s="3" t="s">
        <v>288</v>
      </c>
      <c r="J412" s="3"/>
      <c r="K412" s="6"/>
      <c r="L412" s="40"/>
      <c r="M412" s="6"/>
      <c r="N412" s="18">
        <f>SUM(Tabelle13[[#This Row],[Tage]]*Tabelle13[[#This Row],[Tagespreis]])</f>
        <v>0</v>
      </c>
      <c r="O412" s="3"/>
      <c r="P412" s="21"/>
      <c r="Q412" s="3"/>
      <c r="Y412" s="8"/>
    </row>
    <row r="413" spans="1:25" x14ac:dyDescent="0.25">
      <c r="A413" s="11">
        <v>203</v>
      </c>
      <c r="B413" s="7">
        <v>3</v>
      </c>
      <c r="C413" s="7" t="s">
        <v>227</v>
      </c>
      <c r="D413" s="25"/>
      <c r="E413" s="7" t="s">
        <v>9</v>
      </c>
      <c r="F413" s="4" t="s">
        <v>267</v>
      </c>
      <c r="G413" s="5" t="s">
        <v>280</v>
      </c>
      <c r="H413" s="3" t="s">
        <v>289</v>
      </c>
      <c r="I413" s="3" t="s">
        <v>686</v>
      </c>
      <c r="J413" s="3"/>
      <c r="K413" s="6">
        <v>415</v>
      </c>
      <c r="L413" s="40"/>
      <c r="M413" s="6"/>
      <c r="N413" s="18">
        <f>SUM(Tabelle13[[#This Row],[Tage]]*Tabelle13[[#This Row],[Tagespreis]])</f>
        <v>0</v>
      </c>
      <c r="O413" s="3"/>
      <c r="P413" s="21"/>
      <c r="Q413" s="3"/>
      <c r="Y413" s="8"/>
    </row>
    <row r="414" spans="1:25" x14ac:dyDescent="0.25">
      <c r="A414" s="11">
        <v>204</v>
      </c>
      <c r="B414" s="7">
        <v>3</v>
      </c>
      <c r="C414" s="7" t="s">
        <v>228</v>
      </c>
      <c r="D414" s="25"/>
      <c r="E414" s="7" t="s">
        <v>8</v>
      </c>
      <c r="F414" s="4" t="s">
        <v>267</v>
      </c>
      <c r="G414" s="5" t="s">
        <v>280</v>
      </c>
      <c r="H414" s="3" t="s">
        <v>687</v>
      </c>
      <c r="I414" s="3" t="s">
        <v>503</v>
      </c>
      <c r="J414" s="3"/>
      <c r="K414" s="6">
        <v>415</v>
      </c>
      <c r="L414" s="40"/>
      <c r="M414" s="6"/>
      <c r="N414" s="18">
        <f>SUM(Tabelle13[[#This Row],[Tage]]*Tabelle13[[#This Row],[Tagespreis]])</f>
        <v>0</v>
      </c>
      <c r="O414" s="3"/>
      <c r="P414" s="21"/>
      <c r="Q414" s="3"/>
      <c r="Y414" s="8"/>
    </row>
    <row r="415" spans="1:25" x14ac:dyDescent="0.25">
      <c r="A415" s="11">
        <v>204</v>
      </c>
      <c r="B415" s="7">
        <v>3</v>
      </c>
      <c r="C415" s="7" t="s">
        <v>228</v>
      </c>
      <c r="D415" s="25"/>
      <c r="E415" s="7" t="s">
        <v>9</v>
      </c>
      <c r="F415" s="4" t="s">
        <v>267</v>
      </c>
      <c r="G415" s="5" t="s">
        <v>280</v>
      </c>
      <c r="H415" s="3" t="s">
        <v>688</v>
      </c>
      <c r="I415" s="3" t="s">
        <v>506</v>
      </c>
      <c r="J415" s="3"/>
      <c r="K415" s="6">
        <v>415</v>
      </c>
      <c r="L415" s="40"/>
      <c r="M415" s="6"/>
      <c r="N415" s="18">
        <f>SUM(Tabelle13[[#This Row],[Tage]]*Tabelle13[[#This Row],[Tagespreis]])</f>
        <v>0</v>
      </c>
      <c r="O415" s="3"/>
      <c r="P415" s="21"/>
      <c r="Q415" s="3"/>
      <c r="Y415" s="8"/>
    </row>
    <row r="416" spans="1:25" x14ac:dyDescent="0.25">
      <c r="A416" s="11">
        <v>205</v>
      </c>
      <c r="B416" s="7">
        <v>3</v>
      </c>
      <c r="C416" s="7" t="s">
        <v>229</v>
      </c>
      <c r="D416" s="25"/>
      <c r="E416" s="7" t="s">
        <v>8</v>
      </c>
      <c r="F416" s="4" t="s">
        <v>267</v>
      </c>
      <c r="G416" s="5" t="s">
        <v>280</v>
      </c>
      <c r="H416" s="3" t="s">
        <v>689</v>
      </c>
      <c r="I416" s="3" t="s">
        <v>467</v>
      </c>
      <c r="J416" s="3"/>
      <c r="K416" s="6">
        <v>415</v>
      </c>
      <c r="L416" s="40"/>
      <c r="M416" s="6"/>
      <c r="N416" s="18">
        <f>SUM(Tabelle13[[#This Row],[Tage]]*Tabelle13[[#This Row],[Tagespreis]])</f>
        <v>0</v>
      </c>
      <c r="O416" s="3"/>
      <c r="P416" s="21"/>
      <c r="Q416" s="3"/>
      <c r="Y416" s="8"/>
    </row>
    <row r="417" spans="1:25" x14ac:dyDescent="0.25">
      <c r="A417" s="11">
        <v>205</v>
      </c>
      <c r="B417" s="7">
        <v>3</v>
      </c>
      <c r="C417" s="7" t="s">
        <v>229</v>
      </c>
      <c r="D417" s="25"/>
      <c r="E417" s="7" t="s">
        <v>9</v>
      </c>
      <c r="F417" s="4" t="s">
        <v>267</v>
      </c>
      <c r="G417" s="5" t="s">
        <v>280</v>
      </c>
      <c r="H417" s="3" t="s">
        <v>689</v>
      </c>
      <c r="I417" s="3" t="s">
        <v>690</v>
      </c>
      <c r="J417" s="3"/>
      <c r="K417" s="6">
        <v>415</v>
      </c>
      <c r="L417" s="40"/>
      <c r="M417" s="6"/>
      <c r="N417" s="18">
        <f>SUM(Tabelle13[[#This Row],[Tage]]*Tabelle13[[#This Row],[Tagespreis]])</f>
        <v>0</v>
      </c>
      <c r="O417" s="3"/>
      <c r="P417" s="21"/>
      <c r="Q417" s="3"/>
      <c r="Y417" s="8"/>
    </row>
    <row r="418" spans="1:25" x14ac:dyDescent="0.25">
      <c r="A418" s="11">
        <v>206</v>
      </c>
      <c r="B418" s="7">
        <v>3</v>
      </c>
      <c r="C418" s="7" t="s">
        <v>230</v>
      </c>
      <c r="D418" s="25"/>
      <c r="E418" s="7" t="s">
        <v>8</v>
      </c>
      <c r="F418" s="4" t="s">
        <v>267</v>
      </c>
      <c r="G418" s="5" t="s">
        <v>267</v>
      </c>
      <c r="H418" s="3" t="s">
        <v>691</v>
      </c>
      <c r="I418" s="3" t="s">
        <v>692</v>
      </c>
      <c r="J418" s="3"/>
      <c r="K418" s="6">
        <v>530</v>
      </c>
      <c r="L418" s="40"/>
      <c r="M418" s="6"/>
      <c r="N418" s="18">
        <f>SUM(Tabelle13[[#This Row],[Tage]]*Tabelle13[[#This Row],[Tagespreis]])</f>
        <v>0</v>
      </c>
      <c r="O418" s="3"/>
      <c r="P418" s="21"/>
      <c r="Q418" s="3"/>
      <c r="Y418" s="8"/>
    </row>
    <row r="419" spans="1:25" x14ac:dyDescent="0.25">
      <c r="A419" s="11">
        <v>207</v>
      </c>
      <c r="B419" s="7">
        <v>3</v>
      </c>
      <c r="C419" s="7" t="s">
        <v>231</v>
      </c>
      <c r="D419" s="25"/>
      <c r="E419" s="7" t="s">
        <v>8</v>
      </c>
      <c r="F419" s="4" t="s">
        <v>267</v>
      </c>
      <c r="G419" s="5" t="s">
        <v>267</v>
      </c>
      <c r="H419" s="3" t="s">
        <v>295</v>
      </c>
      <c r="I419" s="3" t="s">
        <v>286</v>
      </c>
      <c r="J419" s="3"/>
      <c r="K419" s="6"/>
      <c r="L419" s="40"/>
      <c r="M419" s="6"/>
      <c r="N419" s="18">
        <f>SUM(Tabelle13[[#This Row],[Tage]]*Tabelle13[[#This Row],[Tagespreis]])</f>
        <v>0</v>
      </c>
      <c r="O419" s="3"/>
      <c r="P419" s="21"/>
      <c r="Q419" s="3"/>
      <c r="Y419" s="8"/>
    </row>
    <row r="420" spans="1:25" x14ac:dyDescent="0.25">
      <c r="A420" s="11">
        <v>208</v>
      </c>
      <c r="B420" s="7">
        <v>3</v>
      </c>
      <c r="C420" s="7" t="s">
        <v>232</v>
      </c>
      <c r="D420" s="25"/>
      <c r="E420" s="7" t="s">
        <v>8</v>
      </c>
      <c r="F420" s="4" t="s">
        <v>267</v>
      </c>
      <c r="G420" s="5" t="s">
        <v>267</v>
      </c>
      <c r="H420" s="3" t="s">
        <v>693</v>
      </c>
      <c r="I420" s="3" t="s">
        <v>694</v>
      </c>
      <c r="J420" s="3"/>
      <c r="K420" s="6">
        <v>530</v>
      </c>
      <c r="L420" s="40"/>
      <c r="M420" s="6"/>
      <c r="N420" s="18">
        <f>SUM(Tabelle13[[#This Row],[Tage]]*Tabelle13[[#This Row],[Tagespreis]])</f>
        <v>0</v>
      </c>
      <c r="O420" s="3"/>
      <c r="P420" s="21"/>
      <c r="Q420" s="3"/>
      <c r="Y420" s="8"/>
    </row>
    <row r="421" spans="1:25" x14ac:dyDescent="0.25">
      <c r="A421" s="11">
        <v>208</v>
      </c>
      <c r="B421" s="7">
        <v>3</v>
      </c>
      <c r="C421" s="7" t="s">
        <v>232</v>
      </c>
      <c r="D421" s="25"/>
      <c r="E421" s="7" t="s">
        <v>9</v>
      </c>
      <c r="F421" s="4" t="s">
        <v>280</v>
      </c>
      <c r="G421" s="5" t="s">
        <v>267</v>
      </c>
      <c r="H421" s="3"/>
      <c r="I421" s="3"/>
      <c r="J421" s="3"/>
      <c r="K421" s="6"/>
      <c r="L421" s="40"/>
      <c r="M421" s="6"/>
      <c r="N421" s="18">
        <f>SUM(Tabelle13[[#This Row],[Tage]]*Tabelle13[[#This Row],[Tagespreis]])</f>
        <v>0</v>
      </c>
      <c r="O421" s="3"/>
      <c r="P421" s="21"/>
      <c r="Q421" s="3"/>
      <c r="Y421" s="8"/>
    </row>
    <row r="422" spans="1:25" x14ac:dyDescent="0.25">
      <c r="A422" s="11">
        <v>209</v>
      </c>
      <c r="B422" s="7">
        <v>3</v>
      </c>
      <c r="C422" s="7" t="s">
        <v>233</v>
      </c>
      <c r="D422" s="25"/>
      <c r="E422" s="7" t="s">
        <v>8</v>
      </c>
      <c r="F422" s="4" t="s">
        <v>267</v>
      </c>
      <c r="G422" s="5" t="s">
        <v>267</v>
      </c>
      <c r="H422" s="3" t="s">
        <v>695</v>
      </c>
      <c r="I422" s="3" t="s">
        <v>696</v>
      </c>
      <c r="J422" s="3"/>
      <c r="K422" s="6">
        <v>530</v>
      </c>
      <c r="L422" s="40"/>
      <c r="M422" s="6"/>
      <c r="N422" s="18">
        <f>SUM(Tabelle13[[#This Row],[Tage]]*Tabelle13[[#This Row],[Tagespreis]])</f>
        <v>0</v>
      </c>
      <c r="O422" s="3"/>
      <c r="P422" s="21"/>
      <c r="Q422" s="3"/>
      <c r="Y422" s="8"/>
    </row>
    <row r="423" spans="1:25" x14ac:dyDescent="0.25">
      <c r="A423" s="11">
        <v>209</v>
      </c>
      <c r="B423" s="7">
        <v>3</v>
      </c>
      <c r="C423" s="7" t="s">
        <v>233</v>
      </c>
      <c r="D423" s="25"/>
      <c r="E423" s="7" t="s">
        <v>9</v>
      </c>
      <c r="F423" s="4" t="s">
        <v>280</v>
      </c>
      <c r="G423" s="5" t="s">
        <v>267</v>
      </c>
      <c r="H423" s="3"/>
      <c r="I423" s="3"/>
      <c r="J423" s="3"/>
      <c r="K423" s="3"/>
      <c r="L423" s="40"/>
      <c r="M423" s="3"/>
      <c r="N423" s="18">
        <f>SUM(Tabelle13[[#This Row],[Tage]]*Tabelle13[[#This Row],[Tagespreis]])</f>
        <v>0</v>
      </c>
      <c r="O423" s="3"/>
      <c r="P423" s="21"/>
      <c r="Q423" s="3"/>
      <c r="Y423" s="8"/>
    </row>
    <row r="424" spans="1:25" x14ac:dyDescent="0.25">
      <c r="A424" s="11">
        <v>210</v>
      </c>
      <c r="B424" s="7">
        <v>3</v>
      </c>
      <c r="C424" s="7" t="s">
        <v>234</v>
      </c>
      <c r="D424" s="25"/>
      <c r="E424" s="7" t="s">
        <v>8</v>
      </c>
      <c r="F424" s="4" t="s">
        <v>267</v>
      </c>
      <c r="G424" s="5" t="s">
        <v>267</v>
      </c>
      <c r="H424" s="3" t="s">
        <v>697</v>
      </c>
      <c r="I424" s="3" t="s">
        <v>542</v>
      </c>
      <c r="J424" s="3"/>
      <c r="K424" s="6">
        <v>530</v>
      </c>
      <c r="L424" s="40"/>
      <c r="M424" s="6"/>
      <c r="N424" s="18">
        <f>SUM(Tabelle13[[#This Row],[Tage]]*Tabelle13[[#This Row],[Tagespreis]])</f>
        <v>0</v>
      </c>
      <c r="O424" s="3"/>
      <c r="P424" s="21"/>
      <c r="Q424" s="3"/>
      <c r="Y424" s="8"/>
    </row>
    <row r="425" spans="1:25" x14ac:dyDescent="0.25">
      <c r="A425" s="11">
        <v>210</v>
      </c>
      <c r="B425" s="7">
        <v>3</v>
      </c>
      <c r="C425" s="7" t="s">
        <v>234</v>
      </c>
      <c r="D425" s="25"/>
      <c r="E425" s="7" t="s">
        <v>9</v>
      </c>
      <c r="F425" s="4" t="s">
        <v>280</v>
      </c>
      <c r="G425" s="5" t="s">
        <v>267</v>
      </c>
      <c r="H425" s="3"/>
      <c r="I425" s="3"/>
      <c r="J425" s="3"/>
      <c r="K425" s="3"/>
      <c r="L425" s="40"/>
      <c r="M425" s="3"/>
      <c r="N425" s="18">
        <f>SUM(Tabelle13[[#This Row],[Tage]]*Tabelle13[[#This Row],[Tagespreis]])</f>
        <v>0</v>
      </c>
      <c r="O425" s="3"/>
      <c r="P425" s="21"/>
      <c r="Q425" s="3"/>
      <c r="Y425" s="8"/>
    </row>
    <row r="426" spans="1:25" x14ac:dyDescent="0.25">
      <c r="A426" s="11">
        <v>211</v>
      </c>
      <c r="B426" s="7">
        <v>3</v>
      </c>
      <c r="C426" s="7" t="s">
        <v>235</v>
      </c>
      <c r="D426" s="25"/>
      <c r="E426" s="7" t="s">
        <v>8</v>
      </c>
      <c r="F426" s="4" t="s">
        <v>280</v>
      </c>
      <c r="G426" s="5" t="s">
        <v>280</v>
      </c>
      <c r="H426" s="3"/>
      <c r="I426" s="3"/>
      <c r="J426" s="3"/>
      <c r="K426" s="3"/>
      <c r="L426" s="40"/>
      <c r="M426" s="3"/>
      <c r="N426" s="18">
        <f>SUM(Tabelle13[[#This Row],[Tage]]*Tabelle13[[#This Row],[Tagespreis]])</f>
        <v>0</v>
      </c>
      <c r="O426" s="3"/>
      <c r="P426" s="21"/>
      <c r="Q426" s="3"/>
      <c r="Y426" s="8"/>
    </row>
    <row r="427" spans="1:25" x14ac:dyDescent="0.25">
      <c r="A427" s="11">
        <v>211</v>
      </c>
      <c r="B427" s="7">
        <v>3</v>
      </c>
      <c r="C427" s="7" t="s">
        <v>235</v>
      </c>
      <c r="D427" s="25"/>
      <c r="E427" s="7" t="s">
        <v>9</v>
      </c>
      <c r="F427" s="4" t="s">
        <v>280</v>
      </c>
      <c r="G427" s="5" t="s">
        <v>280</v>
      </c>
      <c r="H427" s="3"/>
      <c r="I427" s="3"/>
      <c r="J427" s="3"/>
      <c r="K427" s="3"/>
      <c r="L427" s="40"/>
      <c r="M427" s="3"/>
      <c r="N427" s="18">
        <f>SUM(Tabelle13[[#This Row],[Tage]]*Tabelle13[[#This Row],[Tagespreis]])</f>
        <v>0</v>
      </c>
      <c r="O427" s="3"/>
      <c r="P427" s="21"/>
      <c r="Q427" s="3"/>
      <c r="Y427" s="8"/>
    </row>
    <row r="428" spans="1:25" x14ac:dyDescent="0.25">
      <c r="A428" s="11">
        <v>212</v>
      </c>
      <c r="B428" s="7">
        <v>3</v>
      </c>
      <c r="C428" s="7" t="s">
        <v>236</v>
      </c>
      <c r="D428" s="25"/>
      <c r="E428" s="7" t="s">
        <v>8</v>
      </c>
      <c r="F428" s="4" t="s">
        <v>267</v>
      </c>
      <c r="G428" s="5" t="s">
        <v>267</v>
      </c>
      <c r="H428" s="3" t="s">
        <v>698</v>
      </c>
      <c r="I428" s="3" t="s">
        <v>699</v>
      </c>
      <c r="J428" s="3"/>
      <c r="K428" s="6">
        <v>530</v>
      </c>
      <c r="L428" s="40"/>
      <c r="M428" s="6"/>
      <c r="N428" s="18">
        <f>SUM(Tabelle13[[#This Row],[Tage]]*Tabelle13[[#This Row],[Tagespreis]])</f>
        <v>0</v>
      </c>
      <c r="O428" s="3"/>
      <c r="P428" s="21"/>
      <c r="Q428" s="3"/>
      <c r="Y428" s="8"/>
    </row>
    <row r="429" spans="1:25" x14ac:dyDescent="0.25">
      <c r="A429" s="11">
        <v>212</v>
      </c>
      <c r="B429" s="7">
        <v>3</v>
      </c>
      <c r="C429" s="7" t="s">
        <v>236</v>
      </c>
      <c r="D429" s="25"/>
      <c r="E429" s="7" t="s">
        <v>9</v>
      </c>
      <c r="F429" s="4" t="s">
        <v>280</v>
      </c>
      <c r="G429" s="5" t="s">
        <v>267</v>
      </c>
      <c r="H429" s="3"/>
      <c r="I429" s="3"/>
      <c r="J429" s="3"/>
      <c r="K429" s="3"/>
      <c r="L429" s="40"/>
      <c r="M429" s="3"/>
      <c r="N429" s="18">
        <f>SUM(Tabelle13[[#This Row],[Tage]]*Tabelle13[[#This Row],[Tagespreis]])</f>
        <v>0</v>
      </c>
      <c r="O429" s="3"/>
      <c r="P429" s="21"/>
      <c r="Q429" s="3"/>
      <c r="Y429" s="8"/>
    </row>
    <row r="430" spans="1:25" x14ac:dyDescent="0.25">
      <c r="A430" s="11">
        <v>213</v>
      </c>
      <c r="B430" s="7">
        <v>3</v>
      </c>
      <c r="C430" s="7" t="s">
        <v>237</v>
      </c>
      <c r="D430" s="25"/>
      <c r="E430" s="7" t="s">
        <v>8</v>
      </c>
      <c r="F430" s="4" t="s">
        <v>267</v>
      </c>
      <c r="G430" s="5" t="s">
        <v>267</v>
      </c>
      <c r="H430" s="3" t="s">
        <v>700</v>
      </c>
      <c r="I430" s="3" t="s">
        <v>701</v>
      </c>
      <c r="J430" s="3"/>
      <c r="K430" s="6">
        <v>530</v>
      </c>
      <c r="L430" s="40"/>
      <c r="M430" s="6"/>
      <c r="N430" s="18">
        <f>SUM(Tabelle13[[#This Row],[Tage]]*Tabelle13[[#This Row],[Tagespreis]])</f>
        <v>0</v>
      </c>
      <c r="O430" s="3"/>
      <c r="P430" s="21"/>
      <c r="Q430" s="3"/>
      <c r="Y430" s="8"/>
    </row>
    <row r="431" spans="1:25" x14ac:dyDescent="0.25">
      <c r="A431" s="11">
        <v>213</v>
      </c>
      <c r="B431" s="7">
        <v>3</v>
      </c>
      <c r="C431" s="7" t="s">
        <v>237</v>
      </c>
      <c r="D431" s="25"/>
      <c r="E431" s="7" t="s">
        <v>9</v>
      </c>
      <c r="F431" s="4" t="s">
        <v>280</v>
      </c>
      <c r="G431" s="5" t="s">
        <v>267</v>
      </c>
      <c r="H431" s="3"/>
      <c r="I431" s="3"/>
      <c r="J431" s="3"/>
      <c r="K431" s="3"/>
      <c r="L431" s="40"/>
      <c r="M431" s="3"/>
      <c r="N431" s="18">
        <f>SUM(Tabelle13[[#This Row],[Tage]]*Tabelle13[[#This Row],[Tagespreis]])</f>
        <v>0</v>
      </c>
      <c r="O431" s="3"/>
      <c r="P431" s="21"/>
      <c r="Q431" s="3"/>
      <c r="Y431" s="8"/>
    </row>
    <row r="432" spans="1:25" x14ac:dyDescent="0.25">
      <c r="A432" s="11">
        <v>214</v>
      </c>
      <c r="B432" s="7">
        <v>3</v>
      </c>
      <c r="C432" s="7" t="s">
        <v>238</v>
      </c>
      <c r="D432" s="25"/>
      <c r="E432" s="7" t="s">
        <v>8</v>
      </c>
      <c r="F432" s="4" t="s">
        <v>267</v>
      </c>
      <c r="G432" s="5" t="s">
        <v>267</v>
      </c>
      <c r="H432" s="3" t="s">
        <v>702</v>
      </c>
      <c r="I432" s="3" t="s">
        <v>703</v>
      </c>
      <c r="J432" s="3"/>
      <c r="K432" s="6">
        <v>530</v>
      </c>
      <c r="L432" s="40"/>
      <c r="M432" s="6"/>
      <c r="N432" s="18">
        <f>SUM(Tabelle13[[#This Row],[Tage]]*Tabelle13[[#This Row],[Tagespreis]])</f>
        <v>0</v>
      </c>
      <c r="O432" s="3"/>
      <c r="P432" s="21"/>
      <c r="Q432" s="3"/>
      <c r="Y432" s="8"/>
    </row>
    <row r="433" spans="1:25" x14ac:dyDescent="0.25">
      <c r="A433" s="11">
        <v>215</v>
      </c>
      <c r="B433" s="7">
        <v>3</v>
      </c>
      <c r="C433" s="7" t="s">
        <v>239</v>
      </c>
      <c r="D433" s="25" t="s">
        <v>241</v>
      </c>
      <c r="E433" s="7" t="s">
        <v>8</v>
      </c>
      <c r="F433" s="4" t="s">
        <v>267</v>
      </c>
      <c r="G433" s="5" t="s">
        <v>280</v>
      </c>
      <c r="H433" s="3" t="s">
        <v>704</v>
      </c>
      <c r="I433" s="3" t="s">
        <v>306</v>
      </c>
      <c r="J433" s="3"/>
      <c r="K433" s="6">
        <v>415</v>
      </c>
      <c r="L433" s="40"/>
      <c r="M433" s="6"/>
      <c r="N433" s="18">
        <f>SUM(Tabelle13[[#This Row],[Tage]]*Tabelle13[[#This Row],[Tagespreis]])</f>
        <v>0</v>
      </c>
      <c r="O433" s="3"/>
      <c r="P433" s="21"/>
      <c r="Q433" s="3"/>
      <c r="Y433" s="8"/>
    </row>
    <row r="434" spans="1:25" x14ac:dyDescent="0.25">
      <c r="A434" s="11">
        <v>215</v>
      </c>
      <c r="B434" s="7">
        <v>3</v>
      </c>
      <c r="C434" s="7" t="s">
        <v>239</v>
      </c>
      <c r="D434" s="25"/>
      <c r="E434" s="7" t="s">
        <v>9</v>
      </c>
      <c r="F434" s="4" t="s">
        <v>267</v>
      </c>
      <c r="G434" s="5" t="s">
        <v>280</v>
      </c>
      <c r="H434" s="3" t="s">
        <v>704</v>
      </c>
      <c r="I434" s="3" t="s">
        <v>306</v>
      </c>
      <c r="J434" s="3"/>
      <c r="K434" s="6">
        <v>415</v>
      </c>
      <c r="L434" s="40"/>
      <c r="M434" s="6"/>
      <c r="N434" s="18">
        <f>SUM(Tabelle13[[#This Row],[Tage]]*Tabelle13[[#This Row],[Tagespreis]])</f>
        <v>0</v>
      </c>
      <c r="O434" s="3"/>
      <c r="P434" s="21"/>
      <c r="Q434" s="3"/>
      <c r="Y434" s="8"/>
    </row>
    <row r="435" spans="1:25" x14ac:dyDescent="0.25">
      <c r="A435" s="11">
        <v>216</v>
      </c>
      <c r="B435" s="7">
        <v>3</v>
      </c>
      <c r="C435" s="7" t="s">
        <v>240</v>
      </c>
      <c r="D435" s="25" t="s">
        <v>243</v>
      </c>
      <c r="E435" s="7" t="s">
        <v>8</v>
      </c>
      <c r="F435" s="4" t="s">
        <v>267</v>
      </c>
      <c r="G435" s="5" t="s">
        <v>280</v>
      </c>
      <c r="H435" s="3" t="s">
        <v>590</v>
      </c>
      <c r="I435" s="3" t="s">
        <v>705</v>
      </c>
      <c r="J435" s="3"/>
      <c r="K435" s="6">
        <v>415</v>
      </c>
      <c r="L435" s="40"/>
      <c r="M435" s="6"/>
      <c r="N435" s="18">
        <f>SUM(Tabelle13[[#This Row],[Tage]]*Tabelle13[[#This Row],[Tagespreis]])</f>
        <v>0</v>
      </c>
      <c r="O435" s="3"/>
      <c r="P435" s="21"/>
      <c r="Q435" s="3"/>
      <c r="Y435" s="8"/>
    </row>
    <row r="436" spans="1:25" x14ac:dyDescent="0.25">
      <c r="A436" s="11">
        <v>216</v>
      </c>
      <c r="B436" s="7">
        <v>3</v>
      </c>
      <c r="C436" s="7" t="s">
        <v>240</v>
      </c>
      <c r="D436" s="25"/>
      <c r="E436" s="7" t="s">
        <v>9</v>
      </c>
      <c r="F436" s="4" t="s">
        <v>267</v>
      </c>
      <c r="G436" s="5" t="s">
        <v>280</v>
      </c>
      <c r="H436" s="3" t="s">
        <v>706</v>
      </c>
      <c r="I436" s="3" t="s">
        <v>707</v>
      </c>
      <c r="J436" s="3"/>
      <c r="K436" s="6">
        <v>415</v>
      </c>
      <c r="L436" s="40"/>
      <c r="M436" s="6"/>
      <c r="N436" s="18">
        <f>SUM(Tabelle13[[#This Row],[Tage]]*Tabelle13[[#This Row],[Tagespreis]])</f>
        <v>0</v>
      </c>
      <c r="O436" s="3"/>
      <c r="P436" s="21"/>
      <c r="Q436" s="3"/>
      <c r="Y436" s="8"/>
    </row>
    <row r="437" spans="1:25" x14ac:dyDescent="0.25">
      <c r="A437" s="11">
        <v>217</v>
      </c>
      <c r="B437" s="7">
        <v>3</v>
      </c>
      <c r="C437" s="7" t="s">
        <v>242</v>
      </c>
      <c r="D437" s="25" t="s">
        <v>245</v>
      </c>
      <c r="E437" s="7" t="s">
        <v>8</v>
      </c>
      <c r="F437" s="4" t="s">
        <v>267</v>
      </c>
      <c r="G437" s="5" t="s">
        <v>280</v>
      </c>
      <c r="H437" s="3" t="s">
        <v>296</v>
      </c>
      <c r="I437" s="3" t="s">
        <v>290</v>
      </c>
      <c r="J437" s="3"/>
      <c r="K437" s="6"/>
      <c r="L437" s="40"/>
      <c r="M437" s="6"/>
      <c r="N437" s="18">
        <f>SUM(Tabelle13[[#This Row],[Tage]]*Tabelle13[[#This Row],[Tagespreis]])</f>
        <v>0</v>
      </c>
      <c r="O437" s="3"/>
      <c r="P437" s="21"/>
      <c r="Q437" s="3"/>
      <c r="Y437" s="8"/>
    </row>
    <row r="438" spans="1:25" x14ac:dyDescent="0.25">
      <c r="A438" s="11">
        <v>218</v>
      </c>
      <c r="B438" s="7">
        <v>3</v>
      </c>
      <c r="C438" s="7" t="s">
        <v>244</v>
      </c>
      <c r="D438" s="25" t="s">
        <v>247</v>
      </c>
      <c r="E438" s="7" t="s">
        <v>8</v>
      </c>
      <c r="F438" s="4" t="s">
        <v>267</v>
      </c>
      <c r="G438" s="5" t="s">
        <v>267</v>
      </c>
      <c r="H438" s="3" t="s">
        <v>708</v>
      </c>
      <c r="I438" s="3" t="s">
        <v>598</v>
      </c>
      <c r="J438" s="3"/>
      <c r="K438" s="6">
        <v>530</v>
      </c>
      <c r="L438" s="40"/>
      <c r="M438" s="6"/>
      <c r="N438" s="18">
        <f>SUM(Tabelle13[[#This Row],[Tage]]*Tabelle13[[#This Row],[Tagespreis]])</f>
        <v>0</v>
      </c>
      <c r="O438" s="3"/>
      <c r="P438" s="21"/>
      <c r="Q438" s="3"/>
      <c r="Y438" s="8"/>
    </row>
    <row r="439" spans="1:25" x14ac:dyDescent="0.25">
      <c r="A439" s="11">
        <v>219</v>
      </c>
      <c r="B439" s="7">
        <v>3</v>
      </c>
      <c r="C439" s="7" t="s">
        <v>246</v>
      </c>
      <c r="D439" s="25" t="s">
        <v>249</v>
      </c>
      <c r="E439" s="7" t="s">
        <v>8</v>
      </c>
      <c r="F439" s="4" t="s">
        <v>267</v>
      </c>
      <c r="G439" s="5" t="s">
        <v>280</v>
      </c>
      <c r="H439" s="3" t="s">
        <v>709</v>
      </c>
      <c r="I439" s="3" t="s">
        <v>710</v>
      </c>
      <c r="J439" s="3"/>
      <c r="K439" s="6">
        <v>415</v>
      </c>
      <c r="L439" s="40"/>
      <c r="M439" s="6"/>
      <c r="N439" s="18">
        <f>SUM(Tabelle13[[#This Row],[Tage]]*Tabelle13[[#This Row],[Tagespreis]])</f>
        <v>0</v>
      </c>
      <c r="O439" s="3"/>
      <c r="P439" s="21"/>
      <c r="Q439" s="3"/>
      <c r="Y439" s="8"/>
    </row>
    <row r="440" spans="1:25" x14ac:dyDescent="0.25">
      <c r="A440" s="11">
        <v>219</v>
      </c>
      <c r="B440" s="7">
        <v>3</v>
      </c>
      <c r="C440" s="7" t="s">
        <v>246</v>
      </c>
      <c r="D440" s="25"/>
      <c r="E440" s="7" t="s">
        <v>9</v>
      </c>
      <c r="F440" s="4" t="s">
        <v>267</v>
      </c>
      <c r="G440" s="5" t="s">
        <v>280</v>
      </c>
      <c r="H440" s="3" t="s">
        <v>709</v>
      </c>
      <c r="I440" s="3" t="s">
        <v>711</v>
      </c>
      <c r="J440" s="3"/>
      <c r="K440" s="6">
        <v>415</v>
      </c>
      <c r="L440" s="40"/>
      <c r="M440" s="6"/>
      <c r="N440" s="18">
        <f>SUM(Tabelle13[[#This Row],[Tage]]*Tabelle13[[#This Row],[Tagespreis]])</f>
        <v>0</v>
      </c>
      <c r="O440" s="3"/>
      <c r="P440" s="21"/>
      <c r="Q440" s="3"/>
      <c r="Y440" s="8"/>
    </row>
    <row r="441" spans="1:25" x14ac:dyDescent="0.25">
      <c r="A441" s="11">
        <v>220</v>
      </c>
      <c r="B441" s="7">
        <v>3</v>
      </c>
      <c r="C441" s="7" t="s">
        <v>248</v>
      </c>
      <c r="D441" s="25" t="s">
        <v>251</v>
      </c>
      <c r="E441" s="7" t="s">
        <v>8</v>
      </c>
      <c r="F441" s="4" t="s">
        <v>267</v>
      </c>
      <c r="G441" s="5" t="s">
        <v>267</v>
      </c>
      <c r="H441" s="3" t="s">
        <v>712</v>
      </c>
      <c r="I441" s="3" t="s">
        <v>713</v>
      </c>
      <c r="J441" s="3"/>
      <c r="K441" s="6">
        <v>530</v>
      </c>
      <c r="L441" s="40"/>
      <c r="M441" s="6"/>
      <c r="N441" s="18">
        <f>SUM(Tabelle13[[#This Row],[Tage]]*Tabelle13[[#This Row],[Tagespreis]])</f>
        <v>0</v>
      </c>
      <c r="O441" s="3"/>
      <c r="P441" s="21"/>
      <c r="Q441" s="3"/>
      <c r="Y441" s="8"/>
    </row>
    <row r="442" spans="1:25" x14ac:dyDescent="0.25">
      <c r="A442" s="11">
        <v>221</v>
      </c>
      <c r="B442" s="7">
        <v>3</v>
      </c>
      <c r="C442" s="7" t="s">
        <v>250</v>
      </c>
      <c r="D442" s="25" t="s">
        <v>253</v>
      </c>
      <c r="E442" s="7" t="s">
        <v>8</v>
      </c>
      <c r="F442" s="4" t="s">
        <v>267</v>
      </c>
      <c r="G442" s="5" t="s">
        <v>267</v>
      </c>
      <c r="H442" s="3" t="s">
        <v>714</v>
      </c>
      <c r="I442" s="3" t="s">
        <v>453</v>
      </c>
      <c r="J442" s="3"/>
      <c r="K442" s="6">
        <v>530</v>
      </c>
      <c r="L442" s="40"/>
      <c r="M442" s="6"/>
      <c r="N442" s="18">
        <f>SUM(Tabelle13[[#This Row],[Tage]]*Tabelle13[[#This Row],[Tagespreis]])</f>
        <v>0</v>
      </c>
      <c r="O442" s="3"/>
      <c r="P442" s="21"/>
      <c r="Q442" s="3"/>
      <c r="Y442" s="8"/>
    </row>
    <row r="443" spans="1:25" x14ac:dyDescent="0.25">
      <c r="A443" s="11">
        <v>222</v>
      </c>
      <c r="B443" s="7">
        <v>3</v>
      </c>
      <c r="C443" s="7" t="s">
        <v>252</v>
      </c>
      <c r="D443" s="25"/>
      <c r="E443" s="7" t="s">
        <v>8</v>
      </c>
      <c r="F443" s="4" t="s">
        <v>267</v>
      </c>
      <c r="G443" s="5" t="s">
        <v>267</v>
      </c>
      <c r="H443" s="3" t="s">
        <v>715</v>
      </c>
      <c r="I443" s="3" t="s">
        <v>471</v>
      </c>
      <c r="J443" s="3"/>
      <c r="K443" s="6">
        <v>530</v>
      </c>
      <c r="L443" s="40"/>
      <c r="M443" s="6"/>
      <c r="N443" s="18">
        <f>SUM(Tabelle13[[#This Row],[Tage]]*Tabelle13[[#This Row],[Tagespreis]])</f>
        <v>0</v>
      </c>
      <c r="O443" s="3"/>
      <c r="P443" s="21"/>
      <c r="Q443" s="3"/>
      <c r="Y443" s="8"/>
    </row>
    <row r="444" spans="1:25" x14ac:dyDescent="0.25">
      <c r="A444" s="11">
        <v>223</v>
      </c>
      <c r="B444" s="7">
        <v>3</v>
      </c>
      <c r="C444" s="7" t="s">
        <v>254</v>
      </c>
      <c r="D444" s="25"/>
      <c r="E444" s="7" t="s">
        <v>8</v>
      </c>
      <c r="F444" s="4" t="s">
        <v>267</v>
      </c>
      <c r="G444" s="5" t="s">
        <v>267</v>
      </c>
      <c r="H444" s="3" t="s">
        <v>716</v>
      </c>
      <c r="I444" s="3" t="s">
        <v>717</v>
      </c>
      <c r="J444" s="3"/>
      <c r="K444" s="6">
        <v>530</v>
      </c>
      <c r="L444" s="40"/>
      <c r="M444" s="6"/>
      <c r="N444" s="18">
        <f>SUM(Tabelle13[[#This Row],[Tage]]*Tabelle13[[#This Row],[Tagespreis]])</f>
        <v>0</v>
      </c>
      <c r="O444" s="3"/>
      <c r="P444" s="21"/>
      <c r="Q444" s="3"/>
      <c r="Y444" s="8"/>
    </row>
    <row r="445" spans="1:25" x14ac:dyDescent="0.25">
      <c r="A445" s="11">
        <v>224</v>
      </c>
      <c r="B445" s="7">
        <v>3</v>
      </c>
      <c r="C445" s="7" t="s">
        <v>255</v>
      </c>
      <c r="D445" s="25"/>
      <c r="E445" s="7" t="s">
        <v>8</v>
      </c>
      <c r="F445" s="4" t="s">
        <v>267</v>
      </c>
      <c r="G445" s="5" t="s">
        <v>267</v>
      </c>
      <c r="H445" s="3" t="s">
        <v>718</v>
      </c>
      <c r="I445" s="3" t="s">
        <v>719</v>
      </c>
      <c r="J445" s="3"/>
      <c r="K445" s="6">
        <v>530</v>
      </c>
      <c r="L445" s="40"/>
      <c r="M445" s="6"/>
      <c r="N445" s="18">
        <f>SUM(Tabelle13[[#This Row],[Tage]]*Tabelle13[[#This Row],[Tagespreis]])</f>
        <v>0</v>
      </c>
      <c r="O445" s="3"/>
      <c r="P445" s="21"/>
      <c r="Q445" s="3"/>
      <c r="Y445" s="8"/>
    </row>
    <row r="446" spans="1:25" x14ac:dyDescent="0.25">
      <c r="A446" s="11">
        <v>225</v>
      </c>
      <c r="B446" s="7">
        <v>3</v>
      </c>
      <c r="C446" s="7" t="s">
        <v>256</v>
      </c>
      <c r="D446" s="25"/>
      <c r="E446" s="7" t="s">
        <v>8</v>
      </c>
      <c r="F446" s="4" t="s">
        <v>267</v>
      </c>
      <c r="G446" s="5" t="s">
        <v>267</v>
      </c>
      <c r="H446" s="3" t="s">
        <v>720</v>
      </c>
      <c r="I446" s="3" t="s">
        <v>461</v>
      </c>
      <c r="J446" s="3"/>
      <c r="K446" s="6">
        <v>530</v>
      </c>
      <c r="L446" s="40"/>
      <c r="M446" s="6"/>
      <c r="N446" s="18">
        <f>SUM(Tabelle13[[#This Row],[Tage]]*Tabelle13[[#This Row],[Tagespreis]])</f>
        <v>0</v>
      </c>
      <c r="O446" s="3"/>
      <c r="P446" s="21"/>
      <c r="Q446" s="3"/>
      <c r="Y446" s="8"/>
    </row>
    <row r="447" spans="1:25" x14ac:dyDescent="0.25">
      <c r="A447" s="11">
        <v>226</v>
      </c>
      <c r="B447" s="7">
        <v>3</v>
      </c>
      <c r="C447" s="7" t="s">
        <v>257</v>
      </c>
      <c r="D447" s="25"/>
      <c r="E447" s="7" t="s">
        <v>8</v>
      </c>
      <c r="F447" s="4" t="s">
        <v>267</v>
      </c>
      <c r="G447" s="5" t="s">
        <v>267</v>
      </c>
      <c r="H447" s="3" t="s">
        <v>721</v>
      </c>
      <c r="I447" s="3" t="s">
        <v>394</v>
      </c>
      <c r="J447" s="3"/>
      <c r="K447" s="6">
        <v>530</v>
      </c>
      <c r="L447" s="40"/>
      <c r="M447" s="6"/>
      <c r="N447" s="18">
        <f>SUM(Tabelle13[[#This Row],[Tage]]*Tabelle13[[#This Row],[Tagespreis]])</f>
        <v>0</v>
      </c>
      <c r="O447" s="3"/>
      <c r="P447" s="21"/>
      <c r="Q447" s="3"/>
      <c r="Y447" s="8"/>
    </row>
    <row r="448" spans="1:25" x14ac:dyDescent="0.25">
      <c r="A448" s="11">
        <v>227</v>
      </c>
      <c r="B448" s="7">
        <v>3</v>
      </c>
      <c r="C448" s="7" t="s">
        <v>258</v>
      </c>
      <c r="D448" s="25"/>
      <c r="E448" s="7" t="s">
        <v>8</v>
      </c>
      <c r="F448" s="4" t="s">
        <v>267</v>
      </c>
      <c r="G448" s="5" t="s">
        <v>267</v>
      </c>
      <c r="H448" s="3" t="s">
        <v>722</v>
      </c>
      <c r="I448" s="3" t="s">
        <v>686</v>
      </c>
      <c r="J448" s="3"/>
      <c r="K448" s="6">
        <v>530</v>
      </c>
      <c r="L448" s="40"/>
      <c r="M448" s="6"/>
      <c r="N448" s="18">
        <f>SUM(Tabelle13[[#This Row],[Tage]]*Tabelle13[[#This Row],[Tagespreis]])</f>
        <v>0</v>
      </c>
      <c r="O448" s="3"/>
      <c r="P448" s="21"/>
      <c r="Q448" s="3"/>
      <c r="Y448" s="8"/>
    </row>
    <row r="449" spans="1:26" x14ac:dyDescent="0.25">
      <c r="A449" s="11">
        <v>228</v>
      </c>
      <c r="B449" s="7">
        <v>3</v>
      </c>
      <c r="C449" s="7" t="s">
        <v>259</v>
      </c>
      <c r="D449" s="25"/>
      <c r="E449" s="7" t="s">
        <v>8</v>
      </c>
      <c r="F449" s="4" t="s">
        <v>267</v>
      </c>
      <c r="G449" s="5" t="s">
        <v>267</v>
      </c>
      <c r="H449" s="3" t="s">
        <v>723</v>
      </c>
      <c r="I449" s="3" t="s">
        <v>724</v>
      </c>
      <c r="J449" s="3"/>
      <c r="K449" s="6">
        <v>530</v>
      </c>
      <c r="L449" s="40"/>
      <c r="M449" s="6"/>
      <c r="N449" s="18">
        <f>SUM(Tabelle13[[#This Row],[Tage]]*Tabelle13[[#This Row],[Tagespreis]])</f>
        <v>0</v>
      </c>
      <c r="O449" s="3"/>
      <c r="P449" s="21"/>
      <c r="Q449" s="3"/>
      <c r="Y449" s="8"/>
    </row>
    <row r="450" spans="1:26" x14ac:dyDescent="0.25">
      <c r="A450" s="11">
        <v>229</v>
      </c>
      <c r="B450" s="7">
        <v>3</v>
      </c>
      <c r="C450" s="7" t="s">
        <v>260</v>
      </c>
      <c r="D450" s="25"/>
      <c r="E450" s="7" t="s">
        <v>8</v>
      </c>
      <c r="F450" s="4" t="s">
        <v>280</v>
      </c>
      <c r="G450" s="5" t="s">
        <v>267</v>
      </c>
      <c r="H450" s="3"/>
      <c r="I450" s="3"/>
      <c r="J450" s="3"/>
      <c r="K450" s="3"/>
      <c r="L450" s="40"/>
      <c r="M450" s="3"/>
      <c r="N450" s="18">
        <f>SUM(Tabelle13[[#This Row],[Tage]]*Tabelle13[[#This Row],[Tagespreis]])</f>
        <v>0</v>
      </c>
      <c r="O450" s="3"/>
      <c r="P450" s="21"/>
      <c r="Q450" s="3"/>
      <c r="Y450" s="8"/>
    </row>
    <row r="451" spans="1:26" ht="15.75" thickBot="1" x14ac:dyDescent="0.3">
      <c r="A451" s="7"/>
      <c r="B451" s="7"/>
      <c r="C451" s="7"/>
      <c r="D451" s="7"/>
      <c r="E451" s="7"/>
      <c r="F451" s="14"/>
      <c r="G451" s="10"/>
      <c r="H451" s="7"/>
      <c r="I451" s="7"/>
      <c r="J451" s="7"/>
      <c r="K451" s="7"/>
      <c r="L451" s="7"/>
      <c r="M451" s="27"/>
      <c r="N451" s="7"/>
      <c r="O451" s="18"/>
      <c r="P451" s="14"/>
      <c r="Q451" s="7"/>
      <c r="Z451" s="8"/>
    </row>
    <row r="452" spans="1:26" ht="30.75" thickBot="1" x14ac:dyDescent="0.3">
      <c r="A452" s="31" t="s">
        <v>261</v>
      </c>
      <c r="B452" s="32">
        <f>SUBTOTAL(3,B2:B450)</f>
        <v>449</v>
      </c>
      <c r="C452" s="7"/>
      <c r="D452" s="7"/>
      <c r="E452" s="29" t="s">
        <v>307</v>
      </c>
      <c r="F452" s="33">
        <f>COUNTIFS(F2:F450,"Ja",G2:G450,"Nein")</f>
        <v>277</v>
      </c>
      <c r="G452" s="10"/>
      <c r="H452" s="15" t="s">
        <v>298</v>
      </c>
      <c r="I452" s="17">
        <f>SUM(Tabelle13[Preis/Monat])</f>
        <v>139565</v>
      </c>
      <c r="J452" s="7"/>
      <c r="M452" s="28"/>
      <c r="O452" s="18"/>
      <c r="Q452" s="16"/>
      <c r="Z452" s="8"/>
    </row>
    <row r="453" spans="1:26" ht="15.75" thickBot="1" x14ac:dyDescent="0.3">
      <c r="A453" s="7"/>
      <c r="B453" s="7"/>
      <c r="C453" s="7"/>
      <c r="D453" s="14"/>
      <c r="E453" s="10"/>
      <c r="F453" s="7"/>
      <c r="G453" s="10"/>
      <c r="H453" s="7"/>
      <c r="I453" s="7"/>
      <c r="J453" s="7"/>
      <c r="L453" s="7"/>
      <c r="M453" s="7"/>
      <c r="N453" s="7"/>
      <c r="O453" s="18"/>
      <c r="P453" s="14"/>
      <c r="Q453" s="7"/>
      <c r="Z453" s="8"/>
    </row>
    <row r="454" spans="1:26" ht="45.75" thickBot="1" x14ac:dyDescent="0.3">
      <c r="A454" s="29" t="s">
        <v>263</v>
      </c>
      <c r="B454" s="33">
        <f>ROWS($Y$2:$Y$231)</f>
        <v>230</v>
      </c>
      <c r="C454" s="7"/>
      <c r="D454" s="14"/>
      <c r="E454" s="29" t="s">
        <v>287</v>
      </c>
      <c r="F454" s="33">
        <f>COUNTIFS(F2:F450,"Ja",G2:G450,"Ja")</f>
        <v>51</v>
      </c>
      <c r="G454" s="10"/>
      <c r="H454" s="15" t="s">
        <v>297</v>
      </c>
      <c r="I454" s="17">
        <f>SUMIF(H2:H435,"Fa.*",K2:K450)</f>
        <v>30295</v>
      </c>
      <c r="J454" s="7"/>
      <c r="L454" s="7"/>
      <c r="M454" s="7"/>
      <c r="N454" s="7"/>
      <c r="O454" s="18"/>
      <c r="P454" s="14"/>
      <c r="Q454" s="7"/>
      <c r="Z454" s="8"/>
    </row>
    <row r="455" spans="1:26" ht="16.5" customHeight="1" thickBot="1" x14ac:dyDescent="0.55000000000000004">
      <c r="A455" s="7"/>
      <c r="B455" s="7"/>
      <c r="C455" s="24"/>
      <c r="D455" s="14"/>
      <c r="E455" s="14"/>
      <c r="F455" s="14"/>
      <c r="G455" s="10"/>
      <c r="H455" s="7"/>
      <c r="I455" s="7"/>
      <c r="J455" s="7"/>
      <c r="K455" s="7"/>
      <c r="L455" s="7"/>
      <c r="M455" s="7"/>
      <c r="N455" s="7"/>
      <c r="O455" s="18"/>
      <c r="Q455" s="7"/>
      <c r="Z455" s="8"/>
    </row>
    <row r="456" spans="1:26" ht="30.75" thickBot="1" x14ac:dyDescent="0.3">
      <c r="A456" s="29" t="s">
        <v>315</v>
      </c>
      <c r="B456" s="33">
        <v>352</v>
      </c>
      <c r="C456" s="7"/>
      <c r="D456" s="14"/>
      <c r="E456" s="29" t="s">
        <v>262</v>
      </c>
      <c r="F456" s="33">
        <f>SUM(F452+F454)</f>
        <v>328</v>
      </c>
      <c r="G456" s="10"/>
      <c r="H456" s="29" t="s">
        <v>314</v>
      </c>
      <c r="I456" s="30">
        <f>SUM(K2:K450)</f>
        <v>139565</v>
      </c>
      <c r="J456" s="7"/>
      <c r="K456" s="7"/>
      <c r="L456" s="7"/>
      <c r="M456" s="7"/>
      <c r="N456" s="7"/>
      <c r="O456" s="18"/>
      <c r="P456" s="14"/>
      <c r="Q456" s="7"/>
      <c r="Z456" s="8"/>
    </row>
    <row r="457" spans="1:26" ht="15.75" thickBot="1" x14ac:dyDescent="0.3">
      <c r="A457" s="7"/>
      <c r="B457" s="7"/>
      <c r="C457" s="7"/>
      <c r="D457" s="14"/>
      <c r="E457" s="14"/>
      <c r="F457" s="14"/>
      <c r="G457" s="10"/>
      <c r="H457" s="7"/>
      <c r="I457" s="7"/>
      <c r="J457" s="7"/>
    </row>
    <row r="458" spans="1:26" ht="45.75" thickBot="1" x14ac:dyDescent="0.3">
      <c r="A458" s="29" t="s">
        <v>320</v>
      </c>
      <c r="B458" s="33" t="e">
        <f>COUNTIFS(#REF!,"*")</f>
        <v>#REF!</v>
      </c>
      <c r="C458" s="7"/>
      <c r="D458" s="14"/>
      <c r="E458" s="36" t="s">
        <v>319</v>
      </c>
      <c r="F458" s="37">
        <f>SUM(B456-F456)</f>
        <v>24</v>
      </c>
      <c r="G458" s="10"/>
      <c r="H458" s="34" t="s">
        <v>317</v>
      </c>
      <c r="I458" s="35">
        <f>SUM((B456-F456)*415)</f>
        <v>9960</v>
      </c>
      <c r="J458" s="7"/>
    </row>
    <row r="459" spans="1:26" ht="15.75" thickBot="1" x14ac:dyDescent="0.3">
      <c r="A459" s="7"/>
      <c r="B459" s="7"/>
      <c r="C459" s="7"/>
      <c r="D459" s="14"/>
      <c r="E459" s="14"/>
      <c r="F459" s="14"/>
      <c r="G459" s="10"/>
      <c r="H459" s="7" t="s">
        <v>316</v>
      </c>
      <c r="I459" s="7"/>
      <c r="J459" s="7"/>
    </row>
    <row r="460" spans="1:26" ht="45.75" thickBot="1" x14ac:dyDescent="0.3">
      <c r="A460" s="29" t="s">
        <v>321</v>
      </c>
      <c r="B460" s="33" t="e">
        <f>SUM(F456-B458)</f>
        <v>#REF!</v>
      </c>
      <c r="C460" s="7"/>
      <c r="D460" s="14"/>
      <c r="E460" s="29" t="s">
        <v>322</v>
      </c>
      <c r="F460" s="33">
        <f>COUNTIFS(E2:E450,"D")</f>
        <v>14</v>
      </c>
      <c r="G460" s="10"/>
      <c r="H460" s="34" t="s">
        <v>318</v>
      </c>
      <c r="I460" s="35">
        <f>SUM((B456-F456)*530)</f>
        <v>12720</v>
      </c>
      <c r="J460" s="7"/>
    </row>
    <row r="461" spans="1:26" ht="15.75" thickBot="1" x14ac:dyDescent="0.3">
      <c r="A461" s="7"/>
      <c r="B461" s="7"/>
      <c r="C461" s="7"/>
      <c r="D461" s="14"/>
      <c r="E461" s="14"/>
      <c r="F461" s="14"/>
      <c r="G461" s="10"/>
      <c r="H461" s="7"/>
      <c r="I461" s="7"/>
      <c r="J461" s="7"/>
    </row>
    <row r="462" spans="1:26" ht="30.75" thickBot="1" x14ac:dyDescent="0.3">
      <c r="A462" s="7"/>
      <c r="B462" s="7"/>
      <c r="C462" s="7"/>
      <c r="D462" s="14"/>
      <c r="E462" s="29" t="s">
        <v>323</v>
      </c>
      <c r="F462" s="33">
        <f>COUNTIFS(E2:E450,"C")</f>
        <v>31</v>
      </c>
      <c r="G462" s="10"/>
      <c r="H462" s="7"/>
      <c r="I462" s="7"/>
      <c r="J462" s="7"/>
    </row>
    <row r="463" spans="1:26" ht="15.75" thickBot="1" x14ac:dyDescent="0.3">
      <c r="A463" s="7"/>
      <c r="B463" s="7"/>
      <c r="C463" s="7"/>
      <c r="D463" s="14"/>
      <c r="E463" s="14"/>
      <c r="F463" s="14"/>
      <c r="G463" s="10"/>
      <c r="H463" s="7"/>
      <c r="I463" s="7"/>
      <c r="J463" s="7"/>
    </row>
    <row r="464" spans="1:26" ht="30.75" thickBot="1" x14ac:dyDescent="0.3">
      <c r="A464" s="7"/>
      <c r="B464" s="7"/>
      <c r="C464" s="7"/>
      <c r="D464" s="14"/>
      <c r="E464" s="29" t="s">
        <v>324</v>
      </c>
      <c r="F464" s="33">
        <f>COUNTIFS(E4:E450,"B")</f>
        <v>176</v>
      </c>
      <c r="G464" s="10"/>
      <c r="H464" s="7"/>
      <c r="I464" s="7"/>
      <c r="J464" s="7"/>
    </row>
    <row r="465" spans="1:10" ht="15.75" thickBot="1" x14ac:dyDescent="0.3">
      <c r="A465" s="7"/>
      <c r="B465" s="7"/>
      <c r="C465" s="7"/>
      <c r="D465" s="14"/>
      <c r="E465" s="14"/>
      <c r="F465" s="14"/>
      <c r="G465" s="10"/>
      <c r="H465" s="7"/>
      <c r="I465" s="7"/>
      <c r="J465" s="7"/>
    </row>
    <row r="466" spans="1:10" ht="30.75" thickBot="1" x14ac:dyDescent="0.3">
      <c r="A466" s="7"/>
      <c r="B466" s="7"/>
      <c r="C466" s="7"/>
      <c r="D466" s="14"/>
      <c r="E466" s="29" t="s">
        <v>325</v>
      </c>
      <c r="F466" s="33">
        <f>COUNTIFS(E6:E450,"A")</f>
        <v>225</v>
      </c>
      <c r="G466" s="10"/>
      <c r="H466" s="7"/>
      <c r="I466" s="7"/>
      <c r="J466" s="7"/>
    </row>
    <row r="467" spans="1:10" x14ac:dyDescent="0.25">
      <c r="A467" s="7"/>
      <c r="B467" s="7"/>
      <c r="C467" s="7"/>
      <c r="D467" s="14"/>
      <c r="E467" s="14"/>
      <c r="F467" s="14"/>
      <c r="G467" s="10"/>
      <c r="H467" s="7"/>
      <c r="I467" s="7"/>
      <c r="J467" s="7"/>
    </row>
  </sheetData>
  <sheetProtection algorithmName="SHA-512" hashValue="YKCUrUbXBm82NFkVbLtOIxCGi4zP/KkjTbZXUAEjUzKJuUhB57exi63HbIHWak++zDZe2aln3+oJBLkuXwcQug==" saltValue="WLrI2ybXR/JNjBxu02CIOQ==" spinCount="100000" sheet="1" formatColumns="0" autoFilter="0"/>
  <conditionalFormatting sqref="E2:F5 E23:F24 E26:F31 E34:F35 E43:F44 E47:F50 E52:F54 E56:F58 E60:F62 E64:F68 E72:F74 E79:F81 E84:F89 E92:F95 E98:F101 E103:F109 E114:F117 E120:F123 E126:F130 E133:F135 E137:F140 E151:F154 E157:F160 E163:F165 E168:F172 E176:F181 E184:F187 E190:F192 E195:F198 E201:F204 E207:F210 E215:F218 E220:F225 E228:F233 E250:F254 E257:F261 E264:F266 E268:F271 E274:F278 E281:F284 E287:F290 E293:F298 E301:F304 E307:F310 E313:F315 E318:F321 E324:F327 E330:F335 E340:F343 E346:F350 E353:F356 E359:F362 E366:F369 E372:F375 E378:F381 E383:F385 E387:F389 E392:F394 E397:F400 E402:F405 E408:F411 E414:F417 E419:F421 E424:F427 E430:F432 E435:F437 E439:F441 E443:F444 E446:F447 E449:F450 C7:F7 E9:F10 A451:K451 B2:D2 E37:F40 E143:F148 E236:F239 E242:F247 C3:D5 B3:B19 A454:B454 D452 A452:B452 I419:J419 H438:J450 I437:J437 H61:J63 J139:J140 H224:J239 H66:J91 J64:J65 J92 H141:J154 H159:J206 H155:H156 J155:J158 H209:J216 J207:J208 H219 J217:J223 J240:J241 J253:J254 H295:J302 J293:J294 H305:J327 J303:J304 H330:J339 J328:J329 H342:J348 J340:J341 H351:J352 J349:J350 H355:J358 J353:J354 J359:J362 H376:J377 J374:J375 H380:J391 J378:J379 H395:J403 J392:J394 H406:J418 J404:J405 H207:H208 H378:H379 H404:H405 H392:H394 C9:D19 D20:D21 B22:D450 E15:F21 I93:J138 H242:J252 H255:J292 H363:J373 H420:J436">
    <cfRule type="expression" dxfId="221" priority="60">
      <formula>ISNA(A2)</formula>
    </cfRule>
  </conditionalFormatting>
  <conditionalFormatting sqref="C6:F6 E11:F14 E22:F22 E25:F25 E32:F33 E36:F36 E41:F42 E45:F46 E51:F51 E55:F55 E59:F59 E63:F63 E69:F71 E75:F78 E82:F83 E90:F91 E96:F97 E102:F102 E110:F113 E118:F119 E124:F125 E131:F132 E136:F136 E141:F142 E149:F150 E155:F156 E161:F162 E166:F167 E173:F175 E182:F183 E188:F189 E193:F194 E199:F200 E205:F206 E211:F214 E219:F219 E226:F227 E234:F235 E240:F241 E248:F249 E255:F256 E262:F263 E267:F267 E272:F273 E279:F280 E285:F286 E291:F292 E299:F300 E305:F306 E311:F312 E316:F317 E322:F323 E328:F329 E336:F339 E344:F345 E351:F352 E357:F358 E363:F365 E370:F371 E376:F377 E382:F382 E386:F386 E390:F391 E395:F396 E401:F401 E406:F407 E412:F413 E418:F418 E422:F423 E428:F429 E433:F434 E438:F438 E442:F442 E445:F445 E448:F448">
    <cfRule type="expression" dxfId="220" priority="59">
      <formula>ISNA(C6)</formula>
    </cfRule>
  </conditionalFormatting>
  <conditionalFormatting sqref="A454">
    <cfRule type="expression" dxfId="219" priority="58">
      <formula>ISNA(A454)</formula>
    </cfRule>
  </conditionalFormatting>
  <conditionalFormatting sqref="C8:F8">
    <cfRule type="expression" dxfId="218" priority="54">
      <formula>ISNA(C8)</formula>
    </cfRule>
  </conditionalFormatting>
  <conditionalFormatting sqref="E452:F452">
    <cfRule type="expression" dxfId="217" priority="50">
      <formula>ISNA(E452)</formula>
    </cfRule>
  </conditionalFormatting>
  <conditionalFormatting sqref="E452">
    <cfRule type="expression" dxfId="216" priority="49">
      <formula>ISNA(E452)</formula>
    </cfRule>
  </conditionalFormatting>
  <conditionalFormatting sqref="Q452">
    <cfRule type="expression" dxfId="215" priority="46">
      <formula>ISNA(Q452)</formula>
    </cfRule>
  </conditionalFormatting>
  <conditionalFormatting sqref="Q452">
    <cfRule type="expression" dxfId="214" priority="45">
      <formula>ISNA(Q452)</formula>
    </cfRule>
  </conditionalFormatting>
  <conditionalFormatting sqref="A456:B456">
    <cfRule type="expression" dxfId="213" priority="24">
      <formula>ISNA(A456)</formula>
    </cfRule>
  </conditionalFormatting>
  <conditionalFormatting sqref="A456">
    <cfRule type="expression" dxfId="212" priority="23">
      <formula>ISNA(A456)</formula>
    </cfRule>
  </conditionalFormatting>
  <conditionalFormatting sqref="H454:I454">
    <cfRule type="expression" dxfId="211" priority="38">
      <formula>ISNA(H454)</formula>
    </cfRule>
  </conditionalFormatting>
  <conditionalFormatting sqref="H454">
    <cfRule type="expression" dxfId="210" priority="37">
      <formula>ISNA(H454)</formula>
    </cfRule>
  </conditionalFormatting>
  <conditionalFormatting sqref="E454:F454">
    <cfRule type="expression" dxfId="209" priority="34">
      <formula>ISNA(E454)</formula>
    </cfRule>
  </conditionalFormatting>
  <conditionalFormatting sqref="E454">
    <cfRule type="expression" dxfId="208" priority="33">
      <formula>ISNA(E454)</formula>
    </cfRule>
  </conditionalFormatting>
  <conditionalFormatting sqref="H452">
    <cfRule type="expression" dxfId="207" priority="29">
      <formula>ISNA(H452)</formula>
    </cfRule>
  </conditionalFormatting>
  <conditionalFormatting sqref="H452:I452">
    <cfRule type="expression" dxfId="206" priority="30">
      <formula>ISNA(H452)</formula>
    </cfRule>
  </conditionalFormatting>
  <conditionalFormatting sqref="H456:I456">
    <cfRule type="expression" dxfId="205" priority="28">
      <formula>ISNA(H456)</formula>
    </cfRule>
  </conditionalFormatting>
  <conditionalFormatting sqref="H456">
    <cfRule type="expression" dxfId="204" priority="27">
      <formula>ISNA(H456)</formula>
    </cfRule>
  </conditionalFormatting>
  <conditionalFormatting sqref="E456:F456">
    <cfRule type="expression" dxfId="203" priority="26">
      <formula>ISNA(E456)</formula>
    </cfRule>
  </conditionalFormatting>
  <conditionalFormatting sqref="E456">
    <cfRule type="expression" dxfId="202" priority="25">
      <formula>ISNA(E456)</formula>
    </cfRule>
  </conditionalFormatting>
  <conditionalFormatting sqref="H458:I458">
    <cfRule type="expression" dxfId="201" priority="22">
      <formula>ISNA(H458)</formula>
    </cfRule>
  </conditionalFormatting>
  <conditionalFormatting sqref="H458">
    <cfRule type="expression" dxfId="200" priority="21">
      <formula>ISNA(H458)</formula>
    </cfRule>
  </conditionalFormatting>
  <conditionalFormatting sqref="H460:I460">
    <cfRule type="expression" dxfId="199" priority="20">
      <formula>ISNA(H460)</formula>
    </cfRule>
  </conditionalFormatting>
  <conditionalFormatting sqref="H460">
    <cfRule type="expression" dxfId="198" priority="19">
      <formula>ISNA(H460)</formula>
    </cfRule>
  </conditionalFormatting>
  <conditionalFormatting sqref="E458:F458">
    <cfRule type="expression" dxfId="197" priority="18">
      <formula>ISNA(E458)</formula>
    </cfRule>
  </conditionalFormatting>
  <conditionalFormatting sqref="E458">
    <cfRule type="expression" dxfId="196" priority="17">
      <formula>ISNA(E458)</formula>
    </cfRule>
  </conditionalFormatting>
  <conditionalFormatting sqref="A458:B458">
    <cfRule type="expression" dxfId="195" priority="16">
      <formula>ISNA(A458)</formula>
    </cfRule>
  </conditionalFormatting>
  <conditionalFormatting sqref="A458">
    <cfRule type="expression" dxfId="194" priority="15">
      <formula>ISNA(A458)</formula>
    </cfRule>
  </conditionalFormatting>
  <conditionalFormatting sqref="A460:B460">
    <cfRule type="expression" dxfId="193" priority="14">
      <formula>ISNA(A460)</formula>
    </cfRule>
  </conditionalFormatting>
  <conditionalFormatting sqref="A460">
    <cfRule type="expression" dxfId="192" priority="13">
      <formula>ISNA(A460)</formula>
    </cfRule>
  </conditionalFormatting>
  <conditionalFormatting sqref="E460:F460">
    <cfRule type="expression" dxfId="191" priority="12">
      <formula>ISNA(E460)</formula>
    </cfRule>
  </conditionalFormatting>
  <conditionalFormatting sqref="E460">
    <cfRule type="expression" dxfId="190" priority="11">
      <formula>ISNA(E460)</formula>
    </cfRule>
  </conditionalFormatting>
  <conditionalFormatting sqref="E462:F462">
    <cfRule type="expression" dxfId="189" priority="8">
      <formula>ISNA(E462)</formula>
    </cfRule>
  </conditionalFormatting>
  <conditionalFormatting sqref="E462">
    <cfRule type="expression" dxfId="188" priority="7">
      <formula>ISNA(E462)</formula>
    </cfRule>
  </conditionalFormatting>
  <conditionalFormatting sqref="E464:F464">
    <cfRule type="expression" dxfId="187" priority="6">
      <formula>ISNA(E464)</formula>
    </cfRule>
  </conditionalFormatting>
  <conditionalFormatting sqref="E464">
    <cfRule type="expression" dxfId="186" priority="5">
      <formula>ISNA(E464)</formula>
    </cfRule>
  </conditionalFormatting>
  <conditionalFormatting sqref="E466:F466">
    <cfRule type="expression" dxfId="185" priority="4">
      <formula>ISNA(E466)</formula>
    </cfRule>
  </conditionalFormatting>
  <conditionalFormatting sqref="E466">
    <cfRule type="expression" dxfId="184" priority="3">
      <formula>ISNA(E466)</formula>
    </cfRule>
  </conditionalFormatting>
  <conditionalFormatting sqref="B20:C20">
    <cfRule type="expression" dxfId="183" priority="2">
      <formula>ISNA(B20)</formula>
    </cfRule>
  </conditionalFormatting>
  <conditionalFormatting sqref="B21:C21">
    <cfRule type="expression" dxfId="182" priority="1">
      <formula>ISNA(B21)</formula>
    </cfRule>
  </conditionalFormatting>
  <dataValidations count="5">
    <dataValidation type="list" allowBlank="1" showInputMessage="1" showErrorMessage="1" sqref="K456:K1048576 J1:J450" xr:uid="{CE41C886-DD1D-4B78-990B-F8942DE6AD46}">
      <mc:AlternateContent xmlns:x12ac="http://schemas.microsoft.com/office/spreadsheetml/2011/1/ac" xmlns:mc="http://schemas.openxmlformats.org/markup-compatibility/2006">
        <mc:Choice Requires="x12ac">
          <x12ac:list>Kein,"30,00€","50,00€"</x12ac:list>
        </mc:Choice>
        <mc:Fallback>
          <formula1>"Kein,30,00€,50,00€"</formula1>
        </mc:Fallback>
      </mc:AlternateContent>
    </dataValidation>
    <dataValidation type="list" allowBlank="1" showInputMessage="1" showErrorMessage="1" sqref="H739:H1048576 G467:G1048576 F1:F450 G2:G450" xr:uid="{D7980E7A-933B-4710-B83B-E23D3C16FB32}">
      <formula1>"Nein,Ja"</formula1>
    </dataValidation>
    <dataValidation type="list" allowBlank="1" showInputMessage="1" showErrorMessage="1" sqref="M2:M450" xr:uid="{C1229DE5-94A3-4604-9D8B-84EFA53A2744}">
      <mc:AlternateContent xmlns:x12ac="http://schemas.microsoft.com/office/spreadsheetml/2011/1/ac" xmlns:mc="http://schemas.openxmlformats.org/markup-compatibility/2006">
        <mc:Choice Requires="x12ac">
          <x12ac:list>"15,00 €","20,00 €"</x12ac:list>
        </mc:Choice>
        <mc:Fallback>
          <formula1>"15,00 €,20,00 €"</formula1>
        </mc:Fallback>
      </mc:AlternateContent>
    </dataValidation>
    <dataValidation type="list" allowBlank="1" showInputMessage="1" showErrorMessage="1" sqref="K2:K450" xr:uid="{6B91EEA4-4D47-4A7A-8D6A-EF13750816FD}">
      <mc:AlternateContent xmlns:x12ac="http://schemas.microsoft.com/office/spreadsheetml/2011/1/ac" xmlns:mc="http://schemas.openxmlformats.org/markup-compatibility/2006">
        <mc:Choice Requires="x12ac">
          <x12ac:list>"415,00 €"," 530,00 €"</x12ac:list>
        </mc:Choice>
        <mc:Fallback>
          <formula1>"415,00 €, 530,00 €"</formula1>
        </mc:Fallback>
      </mc:AlternateContent>
    </dataValidation>
    <dataValidation type="list" allowBlank="1" showInputMessage="1" showErrorMessage="1" sqref="O2:O450" xr:uid="{34A0A829-E0AF-4249-B0AA-39AA86A4C6B4}">
      <formula1>"BAR,EC,IBAN"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5ADC-EADC-42E8-A4F2-574D8FBD7A5D}">
  <dimension ref="A1:H41"/>
  <sheetViews>
    <sheetView view="pageBreakPreview" topLeftCell="A10" zoomScaleNormal="210" zoomScaleSheetLayoutView="100" workbookViewId="0">
      <selection activeCell="B25" sqref="B25"/>
    </sheetView>
  </sheetViews>
  <sheetFormatPr baseColWidth="10" defaultColWidth="10.7109375" defaultRowHeight="15" x14ac:dyDescent="0.25"/>
  <cols>
    <col min="1" max="1" width="18.85546875" customWidth="1"/>
    <col min="2" max="2" width="16.28515625" customWidth="1"/>
    <col min="4" max="4" width="20.85546875" customWidth="1"/>
    <col min="7" max="7" width="34" customWidth="1"/>
    <col min="8" max="8" width="26.28515625" customWidth="1"/>
  </cols>
  <sheetData>
    <row r="1" spans="1:5" x14ac:dyDescent="0.25">
      <c r="A1" s="14"/>
      <c r="B1" s="14"/>
      <c r="C1" s="14"/>
      <c r="D1" s="14"/>
      <c r="E1" s="14"/>
    </row>
    <row r="2" spans="1:5" x14ac:dyDescent="0.25">
      <c r="A2" s="14"/>
      <c r="B2" s="14"/>
      <c r="C2" s="14"/>
      <c r="D2" s="14"/>
      <c r="E2" s="14"/>
    </row>
    <row r="3" spans="1:5" x14ac:dyDescent="0.25">
      <c r="A3" s="14"/>
      <c r="B3" s="14"/>
      <c r="C3" s="14"/>
      <c r="D3" s="14"/>
      <c r="E3" s="14"/>
    </row>
    <row r="4" spans="1:5" x14ac:dyDescent="0.25">
      <c r="A4" s="14"/>
      <c r="B4" s="14"/>
      <c r="C4" s="14"/>
      <c r="D4" s="14"/>
      <c r="E4" s="14"/>
    </row>
    <row r="5" spans="1:5" x14ac:dyDescent="0.25">
      <c r="A5" s="14"/>
      <c r="B5" s="14"/>
      <c r="C5" s="14"/>
      <c r="D5" s="14"/>
      <c r="E5" s="14"/>
    </row>
    <row r="6" spans="1:5" x14ac:dyDescent="0.25">
      <c r="A6" s="14"/>
      <c r="B6" s="14"/>
      <c r="C6" s="14"/>
      <c r="D6" s="14"/>
      <c r="E6" s="14"/>
    </row>
    <row r="7" spans="1:5" x14ac:dyDescent="0.25">
      <c r="A7" s="14"/>
      <c r="B7" s="14"/>
      <c r="C7" s="14"/>
      <c r="D7" s="14"/>
      <c r="E7" s="14"/>
    </row>
    <row r="8" spans="1:5" x14ac:dyDescent="0.25">
      <c r="A8" s="14"/>
      <c r="B8" s="14"/>
      <c r="C8" s="14"/>
      <c r="D8" s="14"/>
      <c r="E8" s="14"/>
    </row>
    <row r="9" spans="1:5" x14ac:dyDescent="0.25">
      <c r="A9" s="14"/>
      <c r="B9" s="14"/>
      <c r="C9" s="14"/>
      <c r="D9" s="14"/>
      <c r="E9" s="14"/>
    </row>
    <row r="10" spans="1:5" x14ac:dyDescent="0.25">
      <c r="A10" s="14"/>
      <c r="B10" s="14"/>
      <c r="C10" s="14"/>
      <c r="D10" s="14"/>
      <c r="E10" s="14"/>
    </row>
    <row r="11" spans="1:5" x14ac:dyDescent="0.25">
      <c r="A11" s="14"/>
      <c r="B11" s="14"/>
      <c r="C11" s="14"/>
      <c r="D11" s="14"/>
      <c r="E11" s="14"/>
    </row>
    <row r="12" spans="1:5" x14ac:dyDescent="0.25">
      <c r="A12" s="14"/>
      <c r="B12" s="14"/>
      <c r="C12" s="14"/>
      <c r="D12" s="14"/>
      <c r="E12" s="14"/>
    </row>
    <row r="13" spans="1:5" x14ac:dyDescent="0.25">
      <c r="A13" s="14"/>
      <c r="B13" s="14"/>
      <c r="C13" s="14"/>
      <c r="D13" s="14"/>
      <c r="E13" s="14"/>
    </row>
    <row r="14" spans="1:5" x14ac:dyDescent="0.25">
      <c r="A14" s="14"/>
      <c r="B14" s="14"/>
      <c r="C14" s="14"/>
      <c r="D14" s="14"/>
      <c r="E14" s="14"/>
    </row>
    <row r="15" spans="1:5" x14ac:dyDescent="0.25">
      <c r="A15" s="14"/>
      <c r="B15" s="14"/>
      <c r="C15" s="14"/>
      <c r="D15" s="14"/>
      <c r="E15" s="14"/>
    </row>
    <row r="16" spans="1:5" x14ac:dyDescent="0.25">
      <c r="A16" s="14"/>
      <c r="B16" s="14"/>
      <c r="C16" s="14"/>
      <c r="D16" s="14"/>
      <c r="E16" s="14"/>
    </row>
    <row r="17" spans="1:8" x14ac:dyDescent="0.25">
      <c r="A17" s="14"/>
      <c r="B17" s="14"/>
      <c r="C17" s="14"/>
      <c r="D17" s="14"/>
      <c r="E17" s="14"/>
    </row>
    <row r="18" spans="1:8" x14ac:dyDescent="0.25">
      <c r="A18" s="14"/>
      <c r="B18" s="14"/>
      <c r="C18" s="14"/>
      <c r="D18" s="14"/>
      <c r="E18" s="14"/>
    </row>
    <row r="19" spans="1:8" x14ac:dyDescent="0.25">
      <c r="A19" s="14"/>
      <c r="B19" s="14"/>
      <c r="C19" s="14"/>
      <c r="D19" s="14"/>
      <c r="E19" s="14"/>
      <c r="G19" s="7"/>
      <c r="H19" s="7"/>
    </row>
    <row r="20" spans="1:8" x14ac:dyDescent="0.25">
      <c r="A20" s="14"/>
      <c r="B20" s="14"/>
      <c r="C20" s="14"/>
      <c r="D20" s="14"/>
      <c r="E20" s="14"/>
    </row>
    <row r="21" spans="1:8" x14ac:dyDescent="0.25">
      <c r="A21" s="14"/>
      <c r="B21" s="14"/>
      <c r="C21" s="14"/>
      <c r="D21" s="14"/>
      <c r="E21" s="14"/>
    </row>
    <row r="22" spans="1:8" ht="15.75" thickBot="1" x14ac:dyDescent="0.3">
      <c r="A22" s="14"/>
      <c r="B22" s="14"/>
      <c r="C22" s="14"/>
      <c r="D22" s="14"/>
      <c r="E22" s="14"/>
    </row>
    <row r="23" spans="1:8" ht="15.75" thickBot="1" x14ac:dyDescent="0.3">
      <c r="A23" s="31" t="s">
        <v>261</v>
      </c>
      <c r="B23" s="32">
        <f>'April 2019'!B452</f>
        <v>449</v>
      </c>
      <c r="C23" s="7"/>
      <c r="D23" s="29" t="s">
        <v>307</v>
      </c>
      <c r="E23" s="33">
        <f>'April 2019'!F452</f>
        <v>277</v>
      </c>
    </row>
    <row r="24" spans="1:8" ht="15.75" thickBot="1" x14ac:dyDescent="0.3">
      <c r="A24" s="7"/>
      <c r="B24" s="7"/>
      <c r="C24" s="7"/>
      <c r="D24" s="10"/>
      <c r="E24" s="7"/>
    </row>
    <row r="25" spans="1:8" ht="30.75" thickBot="1" x14ac:dyDescent="0.3">
      <c r="A25" s="29" t="s">
        <v>262</v>
      </c>
      <c r="B25" s="33">
        <f>SUM(E23+E25)</f>
        <v>328</v>
      </c>
      <c r="C25" s="7"/>
      <c r="D25" s="29" t="s">
        <v>287</v>
      </c>
      <c r="E25" s="33">
        <f>'April 2019'!F454</f>
        <v>51</v>
      </c>
    </row>
    <row r="26" spans="1:8" ht="16.5" customHeight="1" thickBot="1" x14ac:dyDescent="0.55000000000000004">
      <c r="A26" s="14"/>
      <c r="B26" s="14"/>
      <c r="C26" s="24"/>
      <c r="D26" s="14"/>
      <c r="E26" s="14"/>
    </row>
    <row r="27" spans="1:8" ht="15.75" thickBot="1" x14ac:dyDescent="0.3">
      <c r="A27" s="29" t="s">
        <v>321</v>
      </c>
      <c r="B27" s="33" t="e">
        <f>'April 2019'!B460</f>
        <v>#REF!</v>
      </c>
      <c r="C27" s="7"/>
      <c r="D27" s="36" t="s">
        <v>319</v>
      </c>
      <c r="E27" s="37">
        <f>SUM(E29-B25)</f>
        <v>24</v>
      </c>
    </row>
    <row r="28" spans="1:8" ht="15.75" thickBot="1" x14ac:dyDescent="0.3">
      <c r="A28" s="7"/>
      <c r="B28" s="7"/>
      <c r="C28" s="7"/>
      <c r="D28" s="14"/>
      <c r="E28" s="14"/>
    </row>
    <row r="29" spans="1:8" ht="15.75" thickBot="1" x14ac:dyDescent="0.3">
      <c r="A29" s="29" t="s">
        <v>320</v>
      </c>
      <c r="B29" s="33" t="e">
        <f>'April 2019'!B458</f>
        <v>#REF!</v>
      </c>
      <c r="C29" s="7"/>
      <c r="D29" s="29" t="s">
        <v>315</v>
      </c>
      <c r="E29" s="33">
        <v>352</v>
      </c>
    </row>
    <row r="30" spans="1:8" ht="15.75" thickBot="1" x14ac:dyDescent="0.3">
      <c r="A30" s="7"/>
      <c r="B30" s="7"/>
      <c r="C30" s="7"/>
      <c r="D30" s="14"/>
      <c r="E30" s="14"/>
    </row>
    <row r="31" spans="1:8" ht="15.75" thickBot="1" x14ac:dyDescent="0.3">
      <c r="A31" s="14"/>
      <c r="B31" s="14"/>
      <c r="C31" s="7"/>
      <c r="D31" s="29" t="s">
        <v>263</v>
      </c>
      <c r="E31" s="33">
        <f>ROWS($AB$2:$AB$230)</f>
        <v>229</v>
      </c>
    </row>
    <row r="32" spans="1:8" ht="15.75" thickBot="1" x14ac:dyDescent="0.3">
      <c r="A32" s="7"/>
      <c r="B32" s="7"/>
      <c r="C32" s="14"/>
      <c r="D32" s="14"/>
      <c r="E32" s="14"/>
    </row>
    <row r="33" spans="1:5" ht="15.75" thickBot="1" x14ac:dyDescent="0.3">
      <c r="A33" s="29" t="s">
        <v>298</v>
      </c>
      <c r="B33" s="30">
        <f>'April 2019'!I452</f>
        <v>139565</v>
      </c>
      <c r="C33" s="14"/>
      <c r="D33" s="14"/>
      <c r="E33" s="14"/>
    </row>
    <row r="34" spans="1:5" ht="15.75" thickBot="1" x14ac:dyDescent="0.3">
      <c r="A34" s="14"/>
      <c r="B34" s="14"/>
      <c r="C34" s="14"/>
      <c r="D34" s="14"/>
      <c r="E34" s="14"/>
    </row>
    <row r="35" spans="1:5" ht="15.75" thickBot="1" x14ac:dyDescent="0.3">
      <c r="A35" s="29" t="s">
        <v>297</v>
      </c>
      <c r="B35" s="30">
        <f>'April 2019'!I454</f>
        <v>30295</v>
      </c>
      <c r="C35" s="14"/>
      <c r="D35" s="14"/>
      <c r="E35" s="14"/>
    </row>
    <row r="36" spans="1:5" ht="15.75" thickBot="1" x14ac:dyDescent="0.3">
      <c r="A36" s="7"/>
      <c r="B36" s="7"/>
      <c r="C36" s="14"/>
      <c r="D36" s="14"/>
      <c r="E36" s="14"/>
    </row>
    <row r="37" spans="1:5" ht="15.75" thickBot="1" x14ac:dyDescent="0.3">
      <c r="A37" s="38" t="s">
        <v>314</v>
      </c>
      <c r="B37" s="39">
        <f>'April 2019'!I456</f>
        <v>139565</v>
      </c>
      <c r="C37" s="14"/>
      <c r="D37" s="14"/>
      <c r="E37" s="14"/>
    </row>
    <row r="38" spans="1:5" ht="15.75" thickBot="1" x14ac:dyDescent="0.3">
      <c r="A38" s="7"/>
      <c r="B38" s="7"/>
      <c r="C38" s="14"/>
      <c r="D38" s="14"/>
      <c r="E38" s="14"/>
    </row>
    <row r="39" spans="1:5" ht="60.75" thickBot="1" x14ac:dyDescent="0.3">
      <c r="A39" s="34" t="s">
        <v>317</v>
      </c>
      <c r="B39" s="35">
        <f>'April 2019'!I458</f>
        <v>9960</v>
      </c>
      <c r="C39" s="14"/>
      <c r="D39" s="14"/>
      <c r="E39" s="14"/>
    </row>
    <row r="40" spans="1:5" ht="15.75" thickBot="1" x14ac:dyDescent="0.3">
      <c r="A40" s="7" t="s">
        <v>316</v>
      </c>
      <c r="B40" s="7"/>
      <c r="C40" s="14"/>
      <c r="D40" s="14"/>
      <c r="E40" s="14"/>
    </row>
    <row r="41" spans="1:5" ht="45.75" thickBot="1" x14ac:dyDescent="0.3">
      <c r="A41" s="34" t="s">
        <v>318</v>
      </c>
      <c r="B41" s="35">
        <f>'April 2019'!I460</f>
        <v>12720</v>
      </c>
      <c r="C41" s="14"/>
      <c r="D41" s="14"/>
      <c r="E41" s="14"/>
    </row>
  </sheetData>
  <sheetProtection algorithmName="SHA-512" hashValue="zH8hvl6fh3v6TG9Bn7VkbUVmbWB3nHENWx8kSqVhSMWHnqtlc2KgAytpRBTuMoHE7LA6b4uPTMwUf4APY3LnbA==" saltValue="oHhwiHPRQO2SC88hBGFbTA==" spinCount="100000" sheet="1" objects="1" scenarios="1"/>
  <conditionalFormatting sqref="A27">
    <cfRule type="expression" dxfId="161" priority="12">
      <formula>ISNA(A27)</formula>
    </cfRule>
  </conditionalFormatting>
  <conditionalFormatting sqref="D31:E31 A23:B23">
    <cfRule type="expression" dxfId="160" priority="27">
      <formula>ISNA(A23)</formula>
    </cfRule>
  </conditionalFormatting>
  <conditionalFormatting sqref="D31">
    <cfRule type="expression" dxfId="159" priority="26">
      <formula>ISNA(D31)</formula>
    </cfRule>
  </conditionalFormatting>
  <conditionalFormatting sqref="D23:E23">
    <cfRule type="expression" dxfId="158" priority="25">
      <formula>ISNA(D23)</formula>
    </cfRule>
  </conditionalFormatting>
  <conditionalFormatting sqref="D23">
    <cfRule type="expression" dxfId="157" priority="24">
      <formula>ISNA(D23)</formula>
    </cfRule>
  </conditionalFormatting>
  <conditionalFormatting sqref="D25:E25">
    <cfRule type="expression" dxfId="156" priority="23">
      <formula>ISNA(D25)</formula>
    </cfRule>
  </conditionalFormatting>
  <conditionalFormatting sqref="D25">
    <cfRule type="expression" dxfId="155" priority="22">
      <formula>ISNA(D25)</formula>
    </cfRule>
  </conditionalFormatting>
  <conditionalFormatting sqref="A25:B25">
    <cfRule type="expression" dxfId="154" priority="21">
      <formula>ISNA(A25)</formula>
    </cfRule>
  </conditionalFormatting>
  <conditionalFormatting sqref="A25">
    <cfRule type="expression" dxfId="153" priority="20">
      <formula>ISNA(A25)</formula>
    </cfRule>
  </conditionalFormatting>
  <conditionalFormatting sqref="D29:E29">
    <cfRule type="expression" dxfId="152" priority="19">
      <formula>ISNA(D29)</formula>
    </cfRule>
  </conditionalFormatting>
  <conditionalFormatting sqref="D29">
    <cfRule type="expression" dxfId="151" priority="18">
      <formula>ISNA(D29)</formula>
    </cfRule>
  </conditionalFormatting>
  <conditionalFormatting sqref="D27:E27">
    <cfRule type="expression" dxfId="150" priority="17">
      <formula>ISNA(D27)</formula>
    </cfRule>
  </conditionalFormatting>
  <conditionalFormatting sqref="D27">
    <cfRule type="expression" dxfId="149" priority="16">
      <formula>ISNA(D27)</formula>
    </cfRule>
  </conditionalFormatting>
  <conditionalFormatting sqref="A29:B29">
    <cfRule type="expression" dxfId="148" priority="15">
      <formula>ISNA(A29)</formula>
    </cfRule>
  </conditionalFormatting>
  <conditionalFormatting sqref="A29">
    <cfRule type="expression" dxfId="147" priority="14">
      <formula>ISNA(A29)</formula>
    </cfRule>
  </conditionalFormatting>
  <conditionalFormatting sqref="A27:B27">
    <cfRule type="expression" dxfId="146" priority="13">
      <formula>ISNA(A27)</formula>
    </cfRule>
  </conditionalFormatting>
  <conditionalFormatting sqref="B35">
    <cfRule type="expression" dxfId="145" priority="1">
      <formula>ISNA(B35)</formula>
    </cfRule>
  </conditionalFormatting>
  <conditionalFormatting sqref="A35">
    <cfRule type="expression" dxfId="144" priority="11">
      <formula>ISNA(A35)</formula>
    </cfRule>
  </conditionalFormatting>
  <conditionalFormatting sqref="A35">
    <cfRule type="expression" dxfId="143" priority="10">
      <formula>ISNA(A35)</formula>
    </cfRule>
  </conditionalFormatting>
  <conditionalFormatting sqref="A33">
    <cfRule type="expression" dxfId="142" priority="8">
      <formula>ISNA(A33)</formula>
    </cfRule>
  </conditionalFormatting>
  <conditionalFormatting sqref="A33:B33">
    <cfRule type="expression" dxfId="141" priority="9">
      <formula>ISNA(A33)</formula>
    </cfRule>
  </conditionalFormatting>
  <conditionalFormatting sqref="A37:B37">
    <cfRule type="expression" dxfId="140" priority="7">
      <formula>ISNA(A37)</formula>
    </cfRule>
  </conditionalFormatting>
  <conditionalFormatting sqref="A37">
    <cfRule type="expression" dxfId="139" priority="6">
      <formula>ISNA(A37)</formula>
    </cfRule>
  </conditionalFormatting>
  <conditionalFormatting sqref="A39:B39">
    <cfRule type="expression" dxfId="138" priority="5">
      <formula>ISNA(A39)</formula>
    </cfRule>
  </conditionalFormatting>
  <conditionalFormatting sqref="A39">
    <cfRule type="expression" dxfId="137" priority="4">
      <formula>ISNA(A39)</formula>
    </cfRule>
  </conditionalFormatting>
  <conditionalFormatting sqref="A41:B41">
    <cfRule type="expression" dxfId="136" priority="3">
      <formula>ISNA(A41)</formula>
    </cfRule>
  </conditionalFormatting>
  <conditionalFormatting sqref="A41">
    <cfRule type="expression" dxfId="135" priority="2">
      <formula>ISNA(A41)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38C3-001D-4183-A7AE-2D6D2FE10E34}">
  <dimension ref="A1:AA449"/>
  <sheetViews>
    <sheetView topLeftCell="A88" zoomScale="60" zoomScaleNormal="60" zoomScaleSheetLayoutView="40" workbookViewId="0">
      <selection activeCell="S260" sqref="S260"/>
    </sheetView>
  </sheetViews>
  <sheetFormatPr baseColWidth="10" defaultColWidth="10.7109375" defaultRowHeight="15" x14ac:dyDescent="0.25"/>
  <cols>
    <col min="1" max="1" width="13.7109375" style="1" customWidth="1"/>
    <col min="2" max="2" width="9.28515625" style="1" customWidth="1"/>
    <col min="3" max="3" width="9" style="1" customWidth="1"/>
    <col min="4" max="4" width="5.85546875" hidden="1" customWidth="1"/>
    <col min="5" max="5" width="11.85546875" customWidth="1"/>
    <col min="6" max="6" width="8.5703125" customWidth="1"/>
    <col min="7" max="7" width="10.7109375" style="2"/>
    <col min="8" max="8" width="21.7109375" style="1" bestFit="1" customWidth="1"/>
    <col min="9" max="9" width="21.28515625" style="1" customWidth="1"/>
    <col min="10" max="10" width="8.5703125" style="1" customWidth="1"/>
    <col min="11" max="11" width="11.85546875" style="1" customWidth="1"/>
    <col min="12" max="12" width="16.85546875" style="1" customWidth="1"/>
    <col min="13" max="13" width="15" style="1" customWidth="1"/>
    <col min="14" max="14" width="12" style="1" customWidth="1"/>
    <col min="15" max="15" width="15" style="1" customWidth="1"/>
    <col min="16" max="16" width="13.28515625" style="19" bestFit="1" customWidth="1"/>
    <col min="17" max="17" width="15" customWidth="1"/>
    <col min="18" max="18" width="21" style="1" customWidth="1"/>
    <col min="19" max="19" width="48" bestFit="1" customWidth="1"/>
  </cols>
  <sheetData>
    <row r="1" spans="1:26" ht="16.5" thickTop="1" thickBot="1" x14ac:dyDescent="0.3">
      <c r="A1" s="41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1" t="s">
        <v>264</v>
      </c>
      <c r="G1" s="42" t="s">
        <v>305</v>
      </c>
      <c r="H1" s="43" t="s">
        <v>5</v>
      </c>
      <c r="I1" s="43" t="s">
        <v>6</v>
      </c>
      <c r="J1" s="43" t="s">
        <v>831</v>
      </c>
      <c r="K1" s="43" t="s">
        <v>268</v>
      </c>
      <c r="L1" s="41" t="s">
        <v>302</v>
      </c>
      <c r="M1" s="41" t="s">
        <v>304</v>
      </c>
      <c r="N1" s="41" t="s">
        <v>313</v>
      </c>
      <c r="O1" s="44" t="s">
        <v>303</v>
      </c>
      <c r="P1" s="41" t="s">
        <v>312</v>
      </c>
      <c r="Q1" s="41" t="s">
        <v>7</v>
      </c>
      <c r="R1" s="45" t="s">
        <v>265</v>
      </c>
      <c r="Z1" s="9" t="s">
        <v>2</v>
      </c>
    </row>
    <row r="2" spans="1:26" ht="15.75" thickTop="1" x14ac:dyDescent="0.25">
      <c r="A2" s="46">
        <v>1</v>
      </c>
      <c r="B2" s="47">
        <v>0</v>
      </c>
      <c r="C2" s="47" t="s">
        <v>269</v>
      </c>
      <c r="D2" s="48"/>
      <c r="E2" s="47" t="s">
        <v>8</v>
      </c>
      <c r="F2" s="49" t="s">
        <v>267</v>
      </c>
      <c r="G2" s="50" t="s">
        <v>280</v>
      </c>
      <c r="H2" s="49" t="s">
        <v>299</v>
      </c>
      <c r="I2" s="49" t="s">
        <v>306</v>
      </c>
      <c r="J2" s="49"/>
      <c r="K2" s="49"/>
      <c r="L2" s="51">
        <v>415</v>
      </c>
      <c r="M2" s="63"/>
      <c r="N2" s="51"/>
      <c r="O2" s="52">
        <f>SUM(Tabelle133[[#This Row],[Tage]]*Tabelle133[[#This Row],[Tagespreis]])</f>
        <v>0</v>
      </c>
      <c r="P2" s="49" t="s">
        <v>729</v>
      </c>
      <c r="Q2" s="53">
        <v>43592</v>
      </c>
      <c r="R2" s="49"/>
      <c r="Z2" s="3" t="s">
        <v>269</v>
      </c>
    </row>
    <row r="3" spans="1:26" x14ac:dyDescent="0.25">
      <c r="A3" s="46">
        <v>1</v>
      </c>
      <c r="B3" s="47">
        <v>0</v>
      </c>
      <c r="C3" s="47" t="s">
        <v>269</v>
      </c>
      <c r="D3" s="48"/>
      <c r="E3" s="47" t="s">
        <v>9</v>
      </c>
      <c r="F3" s="49" t="s">
        <v>267</v>
      </c>
      <c r="G3" s="50" t="s">
        <v>280</v>
      </c>
      <c r="H3" s="49" t="s">
        <v>299</v>
      </c>
      <c r="I3" s="49" t="s">
        <v>306</v>
      </c>
      <c r="J3" s="49"/>
      <c r="K3" s="49"/>
      <c r="L3" s="51">
        <v>415</v>
      </c>
      <c r="M3" s="63"/>
      <c r="N3" s="49"/>
      <c r="O3" s="52">
        <f>SUM(Tabelle133[[#This Row],[Tage]]*Tabelle133[[#This Row],[Tagespreis]])</f>
        <v>0</v>
      </c>
      <c r="P3" s="49" t="s">
        <v>729</v>
      </c>
      <c r="Q3" s="53">
        <v>43592</v>
      </c>
      <c r="R3" s="49"/>
      <c r="Z3" s="3" t="s">
        <v>270</v>
      </c>
    </row>
    <row r="4" spans="1:26" x14ac:dyDescent="0.25">
      <c r="A4" s="46">
        <v>1</v>
      </c>
      <c r="B4" s="47">
        <v>0</v>
      </c>
      <c r="C4" s="47" t="s">
        <v>269</v>
      </c>
      <c r="D4" s="48"/>
      <c r="E4" s="47" t="s">
        <v>266</v>
      </c>
      <c r="F4" s="49" t="s">
        <v>267</v>
      </c>
      <c r="G4" s="50" t="s">
        <v>280</v>
      </c>
      <c r="H4" s="49" t="s">
        <v>299</v>
      </c>
      <c r="I4" s="49" t="s">
        <v>306</v>
      </c>
      <c r="J4" s="49"/>
      <c r="K4" s="49"/>
      <c r="L4" s="51">
        <v>415</v>
      </c>
      <c r="M4" s="63"/>
      <c r="N4" s="49"/>
      <c r="O4" s="52">
        <f>SUM(Tabelle133[[#This Row],[Tage]]*Tabelle133[[#This Row],[Tagespreis]])</f>
        <v>0</v>
      </c>
      <c r="P4" s="49" t="s">
        <v>729</v>
      </c>
      <c r="Q4" s="53">
        <v>43592</v>
      </c>
      <c r="R4" s="49"/>
      <c r="Z4" s="3" t="s">
        <v>271</v>
      </c>
    </row>
    <row r="5" spans="1:26" x14ac:dyDescent="0.25">
      <c r="A5" s="46">
        <v>2</v>
      </c>
      <c r="B5" s="47">
        <v>0</v>
      </c>
      <c r="C5" s="47" t="s">
        <v>270</v>
      </c>
      <c r="D5" s="48"/>
      <c r="E5" s="47" t="s">
        <v>8</v>
      </c>
      <c r="F5" s="49" t="s">
        <v>267</v>
      </c>
      <c r="G5" s="50" t="s">
        <v>280</v>
      </c>
      <c r="H5" s="49" t="s">
        <v>299</v>
      </c>
      <c r="I5" s="49" t="s">
        <v>306</v>
      </c>
      <c r="J5" s="49"/>
      <c r="K5" s="49"/>
      <c r="L5" s="51">
        <v>415</v>
      </c>
      <c r="M5" s="63"/>
      <c r="N5" s="51"/>
      <c r="O5" s="52">
        <f>SUM(Tabelle133[[#This Row],[Tage]]*Tabelle133[[#This Row],[Tagespreis]])</f>
        <v>0</v>
      </c>
      <c r="P5" s="49" t="s">
        <v>729</v>
      </c>
      <c r="Q5" s="53">
        <v>43592</v>
      </c>
      <c r="R5" s="49"/>
      <c r="Z5" s="3" t="s">
        <v>272</v>
      </c>
    </row>
    <row r="6" spans="1:26" x14ac:dyDescent="0.25">
      <c r="A6" s="46">
        <v>2</v>
      </c>
      <c r="B6" s="47">
        <v>0</v>
      </c>
      <c r="C6" s="47" t="s">
        <v>270</v>
      </c>
      <c r="D6" s="48"/>
      <c r="E6" s="47" t="s">
        <v>9</v>
      </c>
      <c r="F6" s="49" t="s">
        <v>267</v>
      </c>
      <c r="G6" s="50" t="s">
        <v>280</v>
      </c>
      <c r="H6" s="49" t="s">
        <v>299</v>
      </c>
      <c r="I6" s="49" t="s">
        <v>306</v>
      </c>
      <c r="J6" s="49"/>
      <c r="K6" s="49"/>
      <c r="L6" s="51">
        <v>415</v>
      </c>
      <c r="M6" s="63"/>
      <c r="N6" s="51"/>
      <c r="O6" s="52">
        <f>SUM(Tabelle133[[#This Row],[Tage]]*Tabelle133[[#This Row],[Tagespreis]])</f>
        <v>0</v>
      </c>
      <c r="P6" s="49" t="s">
        <v>729</v>
      </c>
      <c r="Q6" s="53">
        <v>43592</v>
      </c>
      <c r="R6" s="49"/>
      <c r="Z6" s="3" t="s">
        <v>273</v>
      </c>
    </row>
    <row r="7" spans="1:26" x14ac:dyDescent="0.25">
      <c r="A7" s="46">
        <v>3</v>
      </c>
      <c r="B7" s="47">
        <v>0</v>
      </c>
      <c r="C7" s="47" t="s">
        <v>271</v>
      </c>
      <c r="D7" s="48"/>
      <c r="E7" s="47" t="s">
        <v>8</v>
      </c>
      <c r="F7" s="49" t="s">
        <v>267</v>
      </c>
      <c r="G7" s="50" t="s">
        <v>280</v>
      </c>
      <c r="H7" s="49" t="s">
        <v>299</v>
      </c>
      <c r="I7" s="49" t="s">
        <v>306</v>
      </c>
      <c r="J7" s="49"/>
      <c r="K7" s="49"/>
      <c r="L7" s="51">
        <v>415</v>
      </c>
      <c r="M7" s="63"/>
      <c r="N7" s="51"/>
      <c r="O7" s="52">
        <f>SUM(Tabelle133[[#This Row],[Tage]]*Tabelle133[[#This Row],[Tagespreis]])</f>
        <v>0</v>
      </c>
      <c r="P7" s="49" t="s">
        <v>729</v>
      </c>
      <c r="Q7" s="53">
        <v>43592</v>
      </c>
      <c r="R7" s="49"/>
      <c r="Z7" s="3" t="s">
        <v>274</v>
      </c>
    </row>
    <row r="8" spans="1:26" x14ac:dyDescent="0.25">
      <c r="A8" s="46">
        <v>3</v>
      </c>
      <c r="B8" s="47">
        <v>0</v>
      </c>
      <c r="C8" s="47" t="s">
        <v>271</v>
      </c>
      <c r="D8" s="48"/>
      <c r="E8" s="47" t="s">
        <v>9</v>
      </c>
      <c r="F8" s="49" t="s">
        <v>267</v>
      </c>
      <c r="G8" s="50" t="s">
        <v>280</v>
      </c>
      <c r="H8" s="49" t="s">
        <v>299</v>
      </c>
      <c r="I8" s="49" t="s">
        <v>306</v>
      </c>
      <c r="J8" s="49"/>
      <c r="K8" s="49"/>
      <c r="L8" s="51">
        <v>415</v>
      </c>
      <c r="M8" s="63"/>
      <c r="N8" s="51"/>
      <c r="O8" s="52">
        <f>SUM(Tabelle133[[#This Row],[Tage]]*Tabelle133[[#This Row],[Tagespreis]])</f>
        <v>0</v>
      </c>
      <c r="P8" s="49" t="s">
        <v>729</v>
      </c>
      <c r="Q8" s="53">
        <v>43592</v>
      </c>
      <c r="R8" s="49"/>
      <c r="Z8" s="3" t="s">
        <v>275</v>
      </c>
    </row>
    <row r="9" spans="1:26" x14ac:dyDescent="0.25">
      <c r="A9" s="46">
        <v>4</v>
      </c>
      <c r="B9" s="47">
        <v>0</v>
      </c>
      <c r="C9" s="47" t="s">
        <v>272</v>
      </c>
      <c r="D9" s="48"/>
      <c r="E9" s="47" t="s">
        <v>8</v>
      </c>
      <c r="F9" s="49" t="s">
        <v>267</v>
      </c>
      <c r="G9" s="50" t="s">
        <v>280</v>
      </c>
      <c r="H9" s="49" t="s">
        <v>726</v>
      </c>
      <c r="I9" s="49" t="s">
        <v>727</v>
      </c>
      <c r="J9" s="49"/>
      <c r="K9" s="49"/>
      <c r="L9" s="51">
        <v>415</v>
      </c>
      <c r="M9" s="63"/>
      <c r="N9" s="49"/>
      <c r="O9" s="52">
        <f>SUM(Tabelle133[[#This Row],[Tage]]*Tabelle133[[#This Row],[Tagespreis]])</f>
        <v>0</v>
      </c>
      <c r="P9" s="49" t="s">
        <v>725</v>
      </c>
      <c r="Q9" s="53">
        <v>43588</v>
      </c>
      <c r="R9" s="49">
        <v>13393982</v>
      </c>
      <c r="Z9" s="3" t="s">
        <v>276</v>
      </c>
    </row>
    <row r="10" spans="1:26" x14ac:dyDescent="0.25">
      <c r="A10" s="46">
        <v>4</v>
      </c>
      <c r="B10" s="47">
        <v>0</v>
      </c>
      <c r="C10" s="47" t="s">
        <v>272</v>
      </c>
      <c r="D10" s="48"/>
      <c r="E10" s="47" t="s">
        <v>9</v>
      </c>
      <c r="F10" s="49" t="s">
        <v>267</v>
      </c>
      <c r="G10" s="50" t="s">
        <v>280</v>
      </c>
      <c r="H10" s="49" t="s">
        <v>787</v>
      </c>
      <c r="I10" s="49" t="s">
        <v>788</v>
      </c>
      <c r="J10" s="49"/>
      <c r="K10" s="49"/>
      <c r="L10" s="51">
        <v>415</v>
      </c>
      <c r="M10" s="63"/>
      <c r="N10" s="51"/>
      <c r="O10" s="52">
        <f>SUM(Tabelle133[[#This Row],[Tage]]*Tabelle133[[#This Row],[Tagespreis]])</f>
        <v>0</v>
      </c>
      <c r="P10" s="49" t="s">
        <v>725</v>
      </c>
      <c r="Q10" s="53">
        <v>43600</v>
      </c>
      <c r="R10" s="49">
        <v>13494609</v>
      </c>
      <c r="Z10" s="3" t="s">
        <v>277</v>
      </c>
    </row>
    <row r="11" spans="1:26" x14ac:dyDescent="0.25">
      <c r="A11" s="46">
        <v>5</v>
      </c>
      <c r="B11" s="47">
        <v>0</v>
      </c>
      <c r="C11" s="47" t="s">
        <v>273</v>
      </c>
      <c r="D11" s="48"/>
      <c r="E11" s="47" t="s">
        <v>8</v>
      </c>
      <c r="F11" s="49" t="s">
        <v>267</v>
      </c>
      <c r="G11" s="50" t="s">
        <v>280</v>
      </c>
      <c r="H11" s="49" t="s">
        <v>299</v>
      </c>
      <c r="I11" s="49" t="s">
        <v>306</v>
      </c>
      <c r="J11" s="49"/>
      <c r="K11" s="49"/>
      <c r="L11" s="51">
        <v>415</v>
      </c>
      <c r="M11" s="63"/>
      <c r="N11" s="51"/>
      <c r="O11" s="52">
        <f>SUM(Tabelle133[[#This Row],[Tage]]*Tabelle133[[#This Row],[Tagespreis]])</f>
        <v>0</v>
      </c>
      <c r="P11" s="49" t="s">
        <v>729</v>
      </c>
      <c r="Q11" s="53">
        <v>43592</v>
      </c>
      <c r="R11" s="49"/>
      <c r="Z11" s="3" t="s">
        <v>278</v>
      </c>
    </row>
    <row r="12" spans="1:26" x14ac:dyDescent="0.25">
      <c r="A12" s="46">
        <v>5</v>
      </c>
      <c r="B12" s="47">
        <v>0</v>
      </c>
      <c r="C12" s="47" t="s">
        <v>273</v>
      </c>
      <c r="D12" s="48"/>
      <c r="E12" s="47" t="s">
        <v>9</v>
      </c>
      <c r="F12" s="49" t="s">
        <v>267</v>
      </c>
      <c r="G12" s="50" t="s">
        <v>280</v>
      </c>
      <c r="H12" s="49" t="s">
        <v>299</v>
      </c>
      <c r="I12" s="49" t="s">
        <v>306</v>
      </c>
      <c r="J12" s="49"/>
      <c r="K12" s="49"/>
      <c r="L12" s="51">
        <v>415</v>
      </c>
      <c r="M12" s="63"/>
      <c r="N12" s="51"/>
      <c r="O12" s="52">
        <f>SUM(Tabelle133[[#This Row],[Tage]]*Tabelle133[[#This Row],[Tagespreis]])</f>
        <v>0</v>
      </c>
      <c r="P12" s="49" t="s">
        <v>729</v>
      </c>
      <c r="Q12" s="53">
        <v>43592</v>
      </c>
      <c r="R12" s="49"/>
      <c r="Z12" s="3" t="s">
        <v>279</v>
      </c>
    </row>
    <row r="13" spans="1:26" x14ac:dyDescent="0.25">
      <c r="A13" s="46">
        <v>5</v>
      </c>
      <c r="B13" s="47">
        <v>0</v>
      </c>
      <c r="C13" s="47" t="s">
        <v>273</v>
      </c>
      <c r="D13" s="48"/>
      <c r="E13" s="47" t="s">
        <v>266</v>
      </c>
      <c r="F13" s="49" t="s">
        <v>267</v>
      </c>
      <c r="G13" s="50" t="s">
        <v>280</v>
      </c>
      <c r="H13" s="49" t="s">
        <v>299</v>
      </c>
      <c r="I13" s="49" t="s">
        <v>306</v>
      </c>
      <c r="J13" s="49"/>
      <c r="K13" s="49"/>
      <c r="L13" s="51">
        <v>415</v>
      </c>
      <c r="M13" s="63"/>
      <c r="N13" s="51"/>
      <c r="O13" s="52">
        <f>SUM(Tabelle133[[#This Row],[Tage]]*Tabelle133[[#This Row],[Tagespreis]])</f>
        <v>0</v>
      </c>
      <c r="P13" s="49" t="s">
        <v>729</v>
      </c>
      <c r="Q13" s="53">
        <v>43592</v>
      </c>
      <c r="R13" s="49"/>
      <c r="Z13" s="3" t="s">
        <v>10</v>
      </c>
    </row>
    <row r="14" spans="1:26" x14ac:dyDescent="0.25">
      <c r="A14" s="46">
        <v>5</v>
      </c>
      <c r="B14" s="47">
        <v>0</v>
      </c>
      <c r="C14" s="47" t="s">
        <v>273</v>
      </c>
      <c r="D14" s="48"/>
      <c r="E14" s="47" t="s">
        <v>281</v>
      </c>
      <c r="F14" s="49" t="s">
        <v>267</v>
      </c>
      <c r="G14" s="50" t="s">
        <v>280</v>
      </c>
      <c r="H14" s="49" t="s">
        <v>299</v>
      </c>
      <c r="I14" s="49" t="s">
        <v>306</v>
      </c>
      <c r="J14" s="49"/>
      <c r="K14" s="49"/>
      <c r="L14" s="51">
        <v>415</v>
      </c>
      <c r="M14" s="63"/>
      <c r="N14" s="51"/>
      <c r="O14" s="52">
        <f>SUM(Tabelle133[[#This Row],[Tage]]*Tabelle133[[#This Row],[Tagespreis]])</f>
        <v>0</v>
      </c>
      <c r="P14" s="49" t="s">
        <v>729</v>
      </c>
      <c r="Q14" s="53">
        <v>43592</v>
      </c>
      <c r="R14" s="49"/>
      <c r="Z14" s="3" t="s">
        <v>11</v>
      </c>
    </row>
    <row r="15" spans="1:26" x14ac:dyDescent="0.25">
      <c r="A15" s="46">
        <v>6</v>
      </c>
      <c r="B15" s="47">
        <v>0</v>
      </c>
      <c r="C15" s="47" t="s">
        <v>274</v>
      </c>
      <c r="D15" s="48"/>
      <c r="E15" s="47" t="s">
        <v>8</v>
      </c>
      <c r="F15" s="49" t="s">
        <v>267</v>
      </c>
      <c r="G15" s="50" t="s">
        <v>280</v>
      </c>
      <c r="H15" s="49" t="s">
        <v>299</v>
      </c>
      <c r="I15" s="49" t="s">
        <v>306</v>
      </c>
      <c r="J15" s="49"/>
      <c r="K15" s="49"/>
      <c r="L15" s="51">
        <v>415</v>
      </c>
      <c r="M15" s="63"/>
      <c r="N15" s="51"/>
      <c r="O15" s="52">
        <f>SUM(Tabelle133[[#This Row],[Tage]]*Tabelle133[[#This Row],[Tagespreis]])</f>
        <v>0</v>
      </c>
      <c r="P15" s="49" t="s">
        <v>729</v>
      </c>
      <c r="Q15" s="53">
        <v>43592</v>
      </c>
      <c r="R15" s="49"/>
      <c r="Z15" s="3" t="s">
        <v>13</v>
      </c>
    </row>
    <row r="16" spans="1:26" x14ac:dyDescent="0.25">
      <c r="A16" s="46">
        <v>6</v>
      </c>
      <c r="B16" s="47">
        <v>0</v>
      </c>
      <c r="C16" s="47" t="s">
        <v>274</v>
      </c>
      <c r="D16" s="48"/>
      <c r="E16" s="47" t="s">
        <v>9</v>
      </c>
      <c r="F16" s="49" t="s">
        <v>267</v>
      </c>
      <c r="G16" s="50" t="s">
        <v>280</v>
      </c>
      <c r="H16" s="49" t="s">
        <v>299</v>
      </c>
      <c r="I16" s="49" t="s">
        <v>306</v>
      </c>
      <c r="J16" s="49"/>
      <c r="K16" s="49"/>
      <c r="L16" s="51">
        <v>415</v>
      </c>
      <c r="M16" s="63"/>
      <c r="N16" s="51"/>
      <c r="O16" s="52">
        <f>SUM(Tabelle133[[#This Row],[Tage]]*Tabelle133[[#This Row],[Tagespreis]])</f>
        <v>0</v>
      </c>
      <c r="P16" s="49" t="s">
        <v>729</v>
      </c>
      <c r="Q16" s="53">
        <v>43592</v>
      </c>
      <c r="R16" s="49"/>
      <c r="Z16" s="3" t="s">
        <v>15</v>
      </c>
    </row>
    <row r="17" spans="1:26" x14ac:dyDescent="0.25">
      <c r="A17" s="46">
        <v>6</v>
      </c>
      <c r="B17" s="47">
        <v>0</v>
      </c>
      <c r="C17" s="48" t="s">
        <v>274</v>
      </c>
      <c r="D17" s="48"/>
      <c r="E17" s="47" t="s">
        <v>266</v>
      </c>
      <c r="F17" s="49" t="s">
        <v>267</v>
      </c>
      <c r="G17" s="50" t="s">
        <v>280</v>
      </c>
      <c r="H17" s="49" t="s">
        <v>299</v>
      </c>
      <c r="I17" s="49" t="s">
        <v>306</v>
      </c>
      <c r="J17" s="49"/>
      <c r="K17" s="49"/>
      <c r="L17" s="51">
        <v>415</v>
      </c>
      <c r="M17" s="63"/>
      <c r="N17" s="51"/>
      <c r="O17" s="52">
        <f>SUM(Tabelle133[[#This Row],[Tage]]*Tabelle133[[#This Row],[Tagespreis]])</f>
        <v>0</v>
      </c>
      <c r="P17" s="49" t="s">
        <v>729</v>
      </c>
      <c r="Q17" s="53">
        <v>43592</v>
      </c>
      <c r="R17" s="49"/>
      <c r="Z17" s="3"/>
    </row>
    <row r="18" spans="1:26" x14ac:dyDescent="0.25">
      <c r="A18" s="46">
        <v>7</v>
      </c>
      <c r="B18" s="47">
        <v>0</v>
      </c>
      <c r="C18" s="47" t="s">
        <v>275</v>
      </c>
      <c r="D18" s="48"/>
      <c r="E18" s="47" t="s">
        <v>8</v>
      </c>
      <c r="F18" s="49" t="s">
        <v>267</v>
      </c>
      <c r="G18" s="50" t="s">
        <v>280</v>
      </c>
      <c r="H18" s="49" t="s">
        <v>299</v>
      </c>
      <c r="I18" s="49" t="s">
        <v>306</v>
      </c>
      <c r="J18" s="49"/>
      <c r="K18" s="49"/>
      <c r="L18" s="51">
        <v>415</v>
      </c>
      <c r="M18" s="63"/>
      <c r="N18" s="51"/>
      <c r="O18" s="52">
        <f>SUM(Tabelle133[[#This Row],[Tage]]*Tabelle133[[#This Row],[Tagespreis]])</f>
        <v>0</v>
      </c>
      <c r="P18" s="49" t="s">
        <v>729</v>
      </c>
      <c r="Q18" s="53">
        <v>43592</v>
      </c>
      <c r="R18" s="49"/>
      <c r="Z18" s="3" t="s">
        <v>17</v>
      </c>
    </row>
    <row r="19" spans="1:26" x14ac:dyDescent="0.25">
      <c r="A19" s="46">
        <v>7</v>
      </c>
      <c r="B19" s="47">
        <v>0</v>
      </c>
      <c r="C19" s="47" t="s">
        <v>275</v>
      </c>
      <c r="D19" s="48"/>
      <c r="E19" s="47" t="s">
        <v>9</v>
      </c>
      <c r="F19" s="49" t="s">
        <v>267</v>
      </c>
      <c r="G19" s="50" t="s">
        <v>280</v>
      </c>
      <c r="H19" s="49" t="s">
        <v>299</v>
      </c>
      <c r="I19" s="49" t="s">
        <v>306</v>
      </c>
      <c r="J19" s="49"/>
      <c r="K19" s="49"/>
      <c r="L19" s="51">
        <v>415</v>
      </c>
      <c r="M19" s="63"/>
      <c r="N19" s="51"/>
      <c r="O19" s="52">
        <f>SUM(Tabelle133[[#This Row],[Tage]]*Tabelle133[[#This Row],[Tagespreis]])</f>
        <v>0</v>
      </c>
      <c r="P19" s="49" t="s">
        <v>729</v>
      </c>
      <c r="Q19" s="53">
        <v>43592</v>
      </c>
      <c r="R19" s="49"/>
      <c r="Z19" s="3" t="s">
        <v>19</v>
      </c>
    </row>
    <row r="20" spans="1:26" x14ac:dyDescent="0.25">
      <c r="A20" s="46">
        <v>7</v>
      </c>
      <c r="B20" s="47">
        <v>0</v>
      </c>
      <c r="C20" s="48" t="s">
        <v>275</v>
      </c>
      <c r="D20" s="48"/>
      <c r="E20" s="47" t="s">
        <v>266</v>
      </c>
      <c r="F20" s="49" t="s">
        <v>267</v>
      </c>
      <c r="G20" s="50" t="s">
        <v>280</v>
      </c>
      <c r="H20" s="49" t="s">
        <v>299</v>
      </c>
      <c r="I20" s="49" t="s">
        <v>306</v>
      </c>
      <c r="J20" s="49"/>
      <c r="K20" s="49"/>
      <c r="L20" s="51">
        <v>415</v>
      </c>
      <c r="M20" s="63"/>
      <c r="N20" s="51"/>
      <c r="O20" s="52">
        <f>SUM(Tabelle133[[#This Row],[Tage]]*Tabelle133[[#This Row],[Tagespreis]])</f>
        <v>0</v>
      </c>
      <c r="P20" s="49" t="s">
        <v>729</v>
      </c>
      <c r="Q20" s="53">
        <v>43592</v>
      </c>
      <c r="R20" s="49"/>
      <c r="Z20" s="3"/>
    </row>
    <row r="21" spans="1:26" x14ac:dyDescent="0.25">
      <c r="A21" s="46">
        <v>7</v>
      </c>
      <c r="B21" s="47">
        <v>0</v>
      </c>
      <c r="C21" s="48" t="s">
        <v>275</v>
      </c>
      <c r="D21" s="48"/>
      <c r="E21" s="47" t="s">
        <v>281</v>
      </c>
      <c r="F21" s="49" t="s">
        <v>267</v>
      </c>
      <c r="G21" s="50" t="s">
        <v>280</v>
      </c>
      <c r="H21" s="49" t="s">
        <v>299</v>
      </c>
      <c r="I21" s="49" t="s">
        <v>306</v>
      </c>
      <c r="J21" s="49"/>
      <c r="K21" s="49"/>
      <c r="L21" s="51">
        <v>415</v>
      </c>
      <c r="M21" s="63"/>
      <c r="N21" s="51"/>
      <c r="O21" s="52">
        <f>SUM(Tabelle133[[#This Row],[Tage]]*Tabelle133[[#This Row],[Tagespreis]])</f>
        <v>0</v>
      </c>
      <c r="P21" s="49" t="s">
        <v>729</v>
      </c>
      <c r="Q21" s="53">
        <v>43592</v>
      </c>
      <c r="R21" s="49"/>
      <c r="Z21" s="3"/>
    </row>
    <row r="22" spans="1:26" x14ac:dyDescent="0.25">
      <c r="A22" s="46">
        <v>8</v>
      </c>
      <c r="B22" s="47">
        <v>0</v>
      </c>
      <c r="C22" s="47" t="s">
        <v>276</v>
      </c>
      <c r="D22" s="48"/>
      <c r="E22" s="47" t="s">
        <v>8</v>
      </c>
      <c r="F22" s="49" t="s">
        <v>280</v>
      </c>
      <c r="G22" s="50" t="s">
        <v>267</v>
      </c>
      <c r="H22" s="49"/>
      <c r="I22" s="49"/>
      <c r="J22" s="49"/>
      <c r="K22" s="49"/>
      <c r="L22" s="51"/>
      <c r="M22" s="63"/>
      <c r="N22" s="51"/>
      <c r="O22" s="52">
        <f>SUM(Tabelle133[[#This Row],[Tage]]*Tabelle133[[#This Row],[Tagespreis]])</f>
        <v>0</v>
      </c>
      <c r="P22" s="49"/>
      <c r="Q22" s="53"/>
      <c r="R22" s="49"/>
      <c r="Z22" s="3" t="s">
        <v>21</v>
      </c>
    </row>
    <row r="23" spans="1:26" x14ac:dyDescent="0.25">
      <c r="A23" s="46">
        <v>9</v>
      </c>
      <c r="B23" s="47">
        <v>0</v>
      </c>
      <c r="C23" s="47" t="s">
        <v>277</v>
      </c>
      <c r="D23" s="48"/>
      <c r="E23" s="47" t="s">
        <v>8</v>
      </c>
      <c r="F23" s="49" t="s">
        <v>267</v>
      </c>
      <c r="G23" s="50" t="s">
        <v>267</v>
      </c>
      <c r="H23" s="49" t="s">
        <v>300</v>
      </c>
      <c r="I23" s="49" t="s">
        <v>301</v>
      </c>
      <c r="J23" s="49"/>
      <c r="K23" s="49"/>
      <c r="L23" s="51">
        <v>530</v>
      </c>
      <c r="M23" s="63"/>
      <c r="N23" s="49"/>
      <c r="O23" s="52">
        <f>SUM(Tabelle133[[#This Row],[Tage]]*Tabelle133[[#This Row],[Tagespreis]])</f>
        <v>0</v>
      </c>
      <c r="P23" s="49" t="s">
        <v>725</v>
      </c>
      <c r="Q23" s="53">
        <v>43584</v>
      </c>
      <c r="R23" s="49">
        <v>13393844</v>
      </c>
      <c r="Z23" s="3" t="s">
        <v>24</v>
      </c>
    </row>
    <row r="24" spans="1:26" x14ac:dyDescent="0.25">
      <c r="A24" s="46">
        <v>10</v>
      </c>
      <c r="B24" s="47">
        <v>0</v>
      </c>
      <c r="C24" s="47" t="s">
        <v>278</v>
      </c>
      <c r="D24" s="48"/>
      <c r="E24" s="47" t="s">
        <v>8</v>
      </c>
      <c r="F24" s="49" t="s">
        <v>267</v>
      </c>
      <c r="G24" s="50" t="s">
        <v>267</v>
      </c>
      <c r="H24" s="49" t="s">
        <v>330</v>
      </c>
      <c r="I24" s="49" t="s">
        <v>331</v>
      </c>
      <c r="J24" s="49"/>
      <c r="K24" s="49"/>
      <c r="L24" s="51">
        <v>530</v>
      </c>
      <c r="M24" s="63"/>
      <c r="N24" s="51"/>
      <c r="O24" s="52">
        <f>SUM(Tabelle133[[#This Row],[Tage]]*Tabelle133[[#This Row],[Tagespreis]])</f>
        <v>0</v>
      </c>
      <c r="P24" s="49" t="s">
        <v>725</v>
      </c>
      <c r="Q24" s="53">
        <v>43584</v>
      </c>
      <c r="R24" s="49">
        <v>13393849</v>
      </c>
      <c r="Z24" s="3" t="s">
        <v>25</v>
      </c>
    </row>
    <row r="25" spans="1:26" x14ac:dyDescent="0.25">
      <c r="A25" s="46">
        <v>11</v>
      </c>
      <c r="B25" s="47">
        <v>0</v>
      </c>
      <c r="C25" s="47" t="s">
        <v>279</v>
      </c>
      <c r="D25" s="48"/>
      <c r="E25" s="47" t="s">
        <v>8</v>
      </c>
      <c r="F25" s="49" t="s">
        <v>267</v>
      </c>
      <c r="G25" s="50" t="s">
        <v>267</v>
      </c>
      <c r="H25" s="49" t="s">
        <v>332</v>
      </c>
      <c r="I25" s="49" t="s">
        <v>333</v>
      </c>
      <c r="J25" s="49"/>
      <c r="K25" s="51">
        <v>30</v>
      </c>
      <c r="L25" s="51">
        <v>530</v>
      </c>
      <c r="M25" s="63"/>
      <c r="N25" s="51"/>
      <c r="O25" s="52">
        <f>SUM(Tabelle133[[#This Row],[Tage]]*Tabelle133[[#This Row],[Tagespreis]])</f>
        <v>0</v>
      </c>
      <c r="P25" s="49" t="s">
        <v>725</v>
      </c>
      <c r="Q25" s="53">
        <v>43591</v>
      </c>
      <c r="R25" s="49">
        <v>13494527</v>
      </c>
      <c r="Z25" s="3" t="s">
        <v>26</v>
      </c>
    </row>
    <row r="26" spans="1:26" x14ac:dyDescent="0.25">
      <c r="A26" s="46">
        <v>12</v>
      </c>
      <c r="B26" s="47">
        <v>0</v>
      </c>
      <c r="C26" s="47" t="s">
        <v>10</v>
      </c>
      <c r="D26" s="48" t="s">
        <v>12</v>
      </c>
      <c r="E26" s="47" t="s">
        <v>8</v>
      </c>
      <c r="F26" s="49" t="s">
        <v>267</v>
      </c>
      <c r="G26" s="50" t="s">
        <v>280</v>
      </c>
      <c r="H26" s="49" t="s">
        <v>732</v>
      </c>
      <c r="I26" s="49" t="s">
        <v>306</v>
      </c>
      <c r="J26" s="49"/>
      <c r="K26" s="51">
        <v>30</v>
      </c>
      <c r="L26" s="51">
        <v>415</v>
      </c>
      <c r="M26" s="63"/>
      <c r="N26" s="51"/>
      <c r="O26" s="52">
        <f>SUM(Tabelle133[[#This Row],[Tage]]*Tabelle133[[#This Row],[Tagespreis]])</f>
        <v>0</v>
      </c>
      <c r="P26" s="49" t="s">
        <v>729</v>
      </c>
      <c r="Q26" s="53">
        <v>43616</v>
      </c>
      <c r="R26" s="49"/>
      <c r="Z26" s="3" t="s">
        <v>28</v>
      </c>
    </row>
    <row r="27" spans="1:26" x14ac:dyDescent="0.25">
      <c r="A27" s="46">
        <v>12</v>
      </c>
      <c r="B27" s="47">
        <v>0</v>
      </c>
      <c r="C27" s="47" t="s">
        <v>10</v>
      </c>
      <c r="D27" s="48"/>
      <c r="E27" s="47" t="s">
        <v>9</v>
      </c>
      <c r="F27" s="49" t="s">
        <v>267</v>
      </c>
      <c r="G27" s="50" t="s">
        <v>280</v>
      </c>
      <c r="H27" s="49" t="s">
        <v>732</v>
      </c>
      <c r="I27" s="49" t="s">
        <v>306</v>
      </c>
      <c r="J27" s="49"/>
      <c r="K27" s="49"/>
      <c r="L27" s="51">
        <v>415</v>
      </c>
      <c r="M27" s="63"/>
      <c r="N27" s="51"/>
      <c r="O27" s="52">
        <f>SUM(Tabelle133[[#This Row],[Tage]]*Tabelle133[[#This Row],[Tagespreis]])</f>
        <v>0</v>
      </c>
      <c r="P27" s="49" t="s">
        <v>729</v>
      </c>
      <c r="Q27" s="53">
        <v>43616</v>
      </c>
      <c r="R27" s="49"/>
      <c r="Z27" s="3" t="s">
        <v>30</v>
      </c>
    </row>
    <row r="28" spans="1:26" x14ac:dyDescent="0.25">
      <c r="A28" s="46">
        <v>12</v>
      </c>
      <c r="B28" s="47">
        <v>0</v>
      </c>
      <c r="C28" s="47" t="s">
        <v>10</v>
      </c>
      <c r="D28" s="48"/>
      <c r="E28" s="47" t="s">
        <v>266</v>
      </c>
      <c r="F28" s="49" t="s">
        <v>267</v>
      </c>
      <c r="G28" s="50" t="s">
        <v>280</v>
      </c>
      <c r="H28" s="49" t="s">
        <v>732</v>
      </c>
      <c r="I28" s="49" t="s">
        <v>306</v>
      </c>
      <c r="J28" s="49"/>
      <c r="K28" s="49"/>
      <c r="L28" s="51">
        <v>415</v>
      </c>
      <c r="M28" s="63"/>
      <c r="N28" s="51"/>
      <c r="O28" s="52">
        <f>SUM(Tabelle133[[#This Row],[Tage]]*Tabelle133[[#This Row],[Tagespreis]])</f>
        <v>0</v>
      </c>
      <c r="P28" s="49" t="s">
        <v>729</v>
      </c>
      <c r="Q28" s="53">
        <v>43616</v>
      </c>
      <c r="R28" s="49"/>
      <c r="Z28" s="3" t="s">
        <v>32</v>
      </c>
    </row>
    <row r="29" spans="1:26" x14ac:dyDescent="0.25">
      <c r="A29" s="46">
        <v>12</v>
      </c>
      <c r="B29" s="47">
        <v>0</v>
      </c>
      <c r="C29" s="47" t="s">
        <v>10</v>
      </c>
      <c r="D29" s="48"/>
      <c r="E29" s="47" t="s">
        <v>281</v>
      </c>
      <c r="F29" s="49" t="s">
        <v>267</v>
      </c>
      <c r="G29" s="50" t="s">
        <v>280</v>
      </c>
      <c r="H29" s="49" t="s">
        <v>732</v>
      </c>
      <c r="I29" s="49" t="s">
        <v>306</v>
      </c>
      <c r="J29" s="49"/>
      <c r="K29" s="49"/>
      <c r="L29" s="51">
        <v>415</v>
      </c>
      <c r="M29" s="63"/>
      <c r="N29" s="51"/>
      <c r="O29" s="52">
        <f>SUM(Tabelle133[[#This Row],[Tage]]*Tabelle133[[#This Row],[Tagespreis]])</f>
        <v>0</v>
      </c>
      <c r="P29" s="49" t="s">
        <v>729</v>
      </c>
      <c r="Q29" s="53">
        <v>43616</v>
      </c>
      <c r="R29" s="49"/>
      <c r="Z29" s="3" t="s">
        <v>34</v>
      </c>
    </row>
    <row r="30" spans="1:26" x14ac:dyDescent="0.25">
      <c r="A30" s="46">
        <v>13</v>
      </c>
      <c r="B30" s="47">
        <v>0</v>
      </c>
      <c r="C30" s="47" t="s">
        <v>11</v>
      </c>
      <c r="D30" s="48" t="s">
        <v>14</v>
      </c>
      <c r="E30" s="47" t="s">
        <v>8</v>
      </c>
      <c r="F30" s="49" t="s">
        <v>267</v>
      </c>
      <c r="G30" s="50" t="s">
        <v>280</v>
      </c>
      <c r="H30" s="49" t="s">
        <v>732</v>
      </c>
      <c r="I30" s="49" t="s">
        <v>306</v>
      </c>
      <c r="J30" s="49"/>
      <c r="K30" s="51">
        <v>30</v>
      </c>
      <c r="L30" s="51"/>
      <c r="M30" s="63">
        <v>22</v>
      </c>
      <c r="N30" s="51">
        <v>15</v>
      </c>
      <c r="O30" s="52">
        <f>SUM(Tabelle133[[#This Row],[Tage]]*Tabelle133[[#This Row],[Tagespreis]])</f>
        <v>330</v>
      </c>
      <c r="P30" s="49" t="s">
        <v>729</v>
      </c>
      <c r="Q30" s="53">
        <v>43616</v>
      </c>
      <c r="R30" s="49"/>
      <c r="Z30" s="3" t="s">
        <v>36</v>
      </c>
    </row>
    <row r="31" spans="1:26" x14ac:dyDescent="0.25">
      <c r="A31" s="46">
        <v>13</v>
      </c>
      <c r="B31" s="47">
        <v>0</v>
      </c>
      <c r="C31" s="47" t="s">
        <v>11</v>
      </c>
      <c r="D31" s="48"/>
      <c r="E31" s="47" t="s">
        <v>9</v>
      </c>
      <c r="F31" s="49" t="s">
        <v>267</v>
      </c>
      <c r="G31" s="50" t="s">
        <v>280</v>
      </c>
      <c r="H31" s="49" t="s">
        <v>732</v>
      </c>
      <c r="I31" s="49" t="s">
        <v>306</v>
      </c>
      <c r="J31" s="49"/>
      <c r="K31" s="49"/>
      <c r="L31" s="51"/>
      <c r="M31" s="63">
        <v>22</v>
      </c>
      <c r="N31" s="51">
        <v>15</v>
      </c>
      <c r="O31" s="52">
        <f>SUM(Tabelle133[[#This Row],[Tage]]*Tabelle133[[#This Row],[Tagespreis]])</f>
        <v>330</v>
      </c>
      <c r="P31" s="49" t="s">
        <v>729</v>
      </c>
      <c r="Q31" s="53">
        <v>43616</v>
      </c>
      <c r="R31" s="49"/>
      <c r="Z31" s="3" t="s">
        <v>38</v>
      </c>
    </row>
    <row r="32" spans="1:26" x14ac:dyDescent="0.25">
      <c r="A32" s="46">
        <v>14</v>
      </c>
      <c r="B32" s="47">
        <v>0</v>
      </c>
      <c r="C32" s="47" t="s">
        <v>13</v>
      </c>
      <c r="D32" s="48" t="s">
        <v>16</v>
      </c>
      <c r="E32" s="47" t="s">
        <v>8</v>
      </c>
      <c r="F32" s="49" t="s">
        <v>267</v>
      </c>
      <c r="G32" s="50" t="s">
        <v>280</v>
      </c>
      <c r="H32" s="49" t="s">
        <v>299</v>
      </c>
      <c r="I32" s="49" t="s">
        <v>306</v>
      </c>
      <c r="J32" s="49"/>
      <c r="K32" s="49"/>
      <c r="L32" s="49"/>
      <c r="M32" s="63">
        <v>18</v>
      </c>
      <c r="N32" s="51">
        <v>15</v>
      </c>
      <c r="O32" s="52">
        <f>SUM(Tabelle133[[#This Row],[Tage]]*Tabelle133[[#This Row],[Tagespreis]])</f>
        <v>270</v>
      </c>
      <c r="P32" s="49"/>
      <c r="Q32" s="53">
        <v>43600</v>
      </c>
      <c r="R32" s="49">
        <v>13494602</v>
      </c>
      <c r="Z32" s="3" t="s">
        <v>40</v>
      </c>
    </row>
    <row r="33" spans="1:26" x14ac:dyDescent="0.25">
      <c r="A33" s="46">
        <v>14</v>
      </c>
      <c r="B33" s="47">
        <v>0</v>
      </c>
      <c r="C33" s="47" t="s">
        <v>13</v>
      </c>
      <c r="D33" s="48"/>
      <c r="E33" s="47" t="s">
        <v>9</v>
      </c>
      <c r="F33" s="49" t="s">
        <v>267</v>
      </c>
      <c r="G33" s="50" t="s">
        <v>280</v>
      </c>
      <c r="H33" s="49" t="s">
        <v>299</v>
      </c>
      <c r="I33" s="49" t="s">
        <v>306</v>
      </c>
      <c r="J33" s="49"/>
      <c r="K33" s="49"/>
      <c r="L33" s="49"/>
      <c r="M33" s="63">
        <v>18</v>
      </c>
      <c r="N33" s="51">
        <v>15</v>
      </c>
      <c r="O33" s="52">
        <f>SUM(Tabelle133[[#This Row],[Tage]]*Tabelle133[[#This Row],[Tagespreis]])</f>
        <v>270</v>
      </c>
      <c r="P33" s="49"/>
      <c r="Q33" s="53">
        <v>43600</v>
      </c>
      <c r="R33" s="49">
        <v>13494602</v>
      </c>
      <c r="Z33" s="3" t="s">
        <v>42</v>
      </c>
    </row>
    <row r="34" spans="1:26" x14ac:dyDescent="0.25">
      <c r="A34" s="46">
        <v>15</v>
      </c>
      <c r="B34" s="47">
        <v>0</v>
      </c>
      <c r="C34" s="47" t="s">
        <v>15</v>
      </c>
      <c r="D34" s="48" t="s">
        <v>18</v>
      </c>
      <c r="E34" s="47" t="s">
        <v>8</v>
      </c>
      <c r="F34" s="49" t="s">
        <v>267</v>
      </c>
      <c r="G34" s="50" t="s">
        <v>267</v>
      </c>
      <c r="H34" s="49" t="s">
        <v>326</v>
      </c>
      <c r="I34" s="49" t="s">
        <v>327</v>
      </c>
      <c r="J34" s="49"/>
      <c r="K34" s="49"/>
      <c r="L34" s="51">
        <v>530</v>
      </c>
      <c r="M34" s="63"/>
      <c r="N34" s="51"/>
      <c r="O34" s="52">
        <f>SUM(Tabelle133[[#This Row],[Tage]]*Tabelle133[[#This Row],[Tagespreis]])</f>
        <v>0</v>
      </c>
      <c r="P34" s="49" t="s">
        <v>725</v>
      </c>
      <c r="Q34" s="53">
        <v>43588</v>
      </c>
      <c r="R34" s="49">
        <v>13393952</v>
      </c>
      <c r="Z34" s="3" t="s">
        <v>44</v>
      </c>
    </row>
    <row r="35" spans="1:26" x14ac:dyDescent="0.25">
      <c r="A35" s="46">
        <v>16</v>
      </c>
      <c r="B35" s="47">
        <v>0</v>
      </c>
      <c r="C35" s="47" t="s">
        <v>17</v>
      </c>
      <c r="D35" s="48" t="s">
        <v>20</v>
      </c>
      <c r="E35" s="47" t="s">
        <v>8</v>
      </c>
      <c r="F35" s="49" t="s">
        <v>267</v>
      </c>
      <c r="G35" s="50" t="s">
        <v>267</v>
      </c>
      <c r="H35" s="49" t="s">
        <v>328</v>
      </c>
      <c r="I35" s="49" t="s">
        <v>329</v>
      </c>
      <c r="J35" s="49"/>
      <c r="K35" s="49"/>
      <c r="L35" s="51">
        <v>530</v>
      </c>
      <c r="M35" s="63"/>
      <c r="N35" s="51"/>
      <c r="O35" s="52">
        <f>SUM(Tabelle133[[#This Row],[Tage]]*Tabelle133[[#This Row],[Tagespreis]])</f>
        <v>0</v>
      </c>
      <c r="P35" s="49" t="s">
        <v>725</v>
      </c>
      <c r="Q35" s="53">
        <v>43585</v>
      </c>
      <c r="R35" s="49">
        <v>13393854</v>
      </c>
      <c r="Z35" s="3" t="s">
        <v>46</v>
      </c>
    </row>
    <row r="36" spans="1:26" x14ac:dyDescent="0.25">
      <c r="A36" s="46">
        <v>17</v>
      </c>
      <c r="B36" s="47">
        <v>0</v>
      </c>
      <c r="C36" s="47" t="s">
        <v>19</v>
      </c>
      <c r="D36" s="48" t="s">
        <v>22</v>
      </c>
      <c r="E36" s="47" t="s">
        <v>8</v>
      </c>
      <c r="F36" s="49" t="s">
        <v>267</v>
      </c>
      <c r="G36" s="50" t="s">
        <v>267</v>
      </c>
      <c r="H36" s="49" t="s">
        <v>334</v>
      </c>
      <c r="I36" s="49" t="s">
        <v>335</v>
      </c>
      <c r="J36" s="49"/>
      <c r="K36" s="49"/>
      <c r="L36" s="51">
        <v>530</v>
      </c>
      <c r="M36" s="63"/>
      <c r="N36" s="51"/>
      <c r="O36" s="52">
        <f>SUM(Tabelle133[[#This Row],[Tage]]*Tabelle133[[#This Row],[Tagespreis]])</f>
        <v>0</v>
      </c>
      <c r="P36" s="49" t="s">
        <v>725</v>
      </c>
      <c r="Q36" s="53">
        <v>43584</v>
      </c>
      <c r="R36" s="49">
        <v>13393837</v>
      </c>
      <c r="Z36" s="3" t="s">
        <v>48</v>
      </c>
    </row>
    <row r="37" spans="1:26" x14ac:dyDescent="0.25">
      <c r="A37" s="46">
        <v>18</v>
      </c>
      <c r="B37" s="47">
        <v>0</v>
      </c>
      <c r="C37" s="47" t="s">
        <v>21</v>
      </c>
      <c r="D37" s="48" t="s">
        <v>23</v>
      </c>
      <c r="E37" s="47" t="s">
        <v>8</v>
      </c>
      <c r="F37" s="49" t="s">
        <v>267</v>
      </c>
      <c r="G37" s="50" t="s">
        <v>267</v>
      </c>
      <c r="H37" s="49" t="s">
        <v>336</v>
      </c>
      <c r="I37" s="49" t="s">
        <v>337</v>
      </c>
      <c r="J37" s="49"/>
      <c r="K37" s="49"/>
      <c r="L37" s="51">
        <v>530</v>
      </c>
      <c r="M37" s="63"/>
      <c r="N37" s="51"/>
      <c r="O37" s="52">
        <f>SUM(Tabelle133[[#This Row],[Tage]]*Tabelle133[[#This Row],[Tagespreis]])</f>
        <v>0</v>
      </c>
      <c r="P37" s="49" t="s">
        <v>725</v>
      </c>
      <c r="Q37" s="53">
        <v>43591</v>
      </c>
      <c r="R37" s="49">
        <v>13494544</v>
      </c>
      <c r="Z37" s="3" t="s">
        <v>50</v>
      </c>
    </row>
    <row r="38" spans="1:26" x14ac:dyDescent="0.25">
      <c r="A38" s="46">
        <v>19</v>
      </c>
      <c r="B38" s="47">
        <v>0</v>
      </c>
      <c r="C38" s="48" t="s">
        <v>795</v>
      </c>
      <c r="D38" s="48"/>
      <c r="E38" s="47" t="s">
        <v>8</v>
      </c>
      <c r="F38" s="49" t="s">
        <v>267</v>
      </c>
      <c r="G38" s="50" t="s">
        <v>280</v>
      </c>
      <c r="H38" s="49" t="s">
        <v>338</v>
      </c>
      <c r="I38" s="49" t="s">
        <v>798</v>
      </c>
      <c r="J38" s="49"/>
      <c r="K38" s="49"/>
      <c r="L38" s="51"/>
      <c r="M38" s="63">
        <v>16</v>
      </c>
      <c r="N38" s="51">
        <v>15</v>
      </c>
      <c r="O38" s="52">
        <f>SUM(Tabelle133[[#This Row],[Tage]]*Tabelle133[[#This Row],[Tagespreis]])</f>
        <v>240</v>
      </c>
      <c r="P38" s="49" t="s">
        <v>725</v>
      </c>
      <c r="Q38" s="53">
        <v>43602</v>
      </c>
      <c r="R38" s="49">
        <v>13494614</v>
      </c>
      <c r="Z38" s="3"/>
    </row>
    <row r="39" spans="1:26" x14ac:dyDescent="0.25">
      <c r="A39" s="46">
        <v>19</v>
      </c>
      <c r="B39" s="47">
        <v>0</v>
      </c>
      <c r="C39" s="48" t="s">
        <v>795</v>
      </c>
      <c r="D39" s="48"/>
      <c r="E39" s="47" t="s">
        <v>9</v>
      </c>
      <c r="F39" s="49" t="s">
        <v>280</v>
      </c>
      <c r="G39" s="50" t="s">
        <v>280</v>
      </c>
      <c r="H39" s="49"/>
      <c r="I39" s="49"/>
      <c r="J39" s="49"/>
      <c r="K39" s="49"/>
      <c r="L39" s="51"/>
      <c r="M39" s="63"/>
      <c r="N39" s="51"/>
      <c r="O39" s="52">
        <f>SUM(Tabelle133[[#This Row],[Tage]]*Tabelle133[[#This Row],[Tagespreis]])</f>
        <v>0</v>
      </c>
      <c r="P39" s="49"/>
      <c r="Q39" s="53"/>
      <c r="R39" s="49"/>
      <c r="Z39" s="3"/>
    </row>
    <row r="40" spans="1:26" x14ac:dyDescent="0.25">
      <c r="A40" s="46">
        <v>20</v>
      </c>
      <c r="B40" s="47">
        <v>0</v>
      </c>
      <c r="C40" s="48" t="s">
        <v>24</v>
      </c>
      <c r="D40" s="48"/>
      <c r="E40" s="47" t="s">
        <v>8</v>
      </c>
      <c r="F40" s="49" t="s">
        <v>267</v>
      </c>
      <c r="G40" s="50" t="s">
        <v>267</v>
      </c>
      <c r="H40" s="49" t="s">
        <v>796</v>
      </c>
      <c r="I40" s="49" t="s">
        <v>797</v>
      </c>
      <c r="J40" s="49"/>
      <c r="K40" s="49"/>
      <c r="L40" s="51"/>
      <c r="M40" s="63"/>
      <c r="N40" s="51"/>
      <c r="O40" s="52">
        <f>SUM(Tabelle133[[#This Row],[Tage]]*Tabelle133[[#This Row],[Tagespreis]])</f>
        <v>0</v>
      </c>
      <c r="P40" s="49"/>
      <c r="Q40" s="53">
        <v>43591</v>
      </c>
      <c r="R40" s="49">
        <v>13494559</v>
      </c>
      <c r="Z40" s="3"/>
    </row>
    <row r="41" spans="1:26" x14ac:dyDescent="0.25">
      <c r="A41" s="46">
        <v>21</v>
      </c>
      <c r="B41" s="47">
        <v>0</v>
      </c>
      <c r="C41" s="47" t="s">
        <v>25</v>
      </c>
      <c r="D41" s="48" t="s">
        <v>27</v>
      </c>
      <c r="E41" s="47" t="s">
        <v>8</v>
      </c>
      <c r="F41" s="49" t="s">
        <v>267</v>
      </c>
      <c r="G41" s="50" t="s">
        <v>267</v>
      </c>
      <c r="H41" s="49" t="s">
        <v>338</v>
      </c>
      <c r="I41" s="49" t="s">
        <v>339</v>
      </c>
      <c r="J41" s="49"/>
      <c r="K41" s="51">
        <v>30</v>
      </c>
      <c r="L41" s="51">
        <v>530</v>
      </c>
      <c r="M41" s="63"/>
      <c r="N41" s="51"/>
      <c r="O41" s="52">
        <f>SUM(Tabelle133[[#This Row],[Tage]]*Tabelle133[[#This Row],[Tagespreis]])</f>
        <v>0</v>
      </c>
      <c r="P41" s="49" t="s">
        <v>725</v>
      </c>
      <c r="Q41" s="53">
        <v>43586</v>
      </c>
      <c r="R41" s="49">
        <v>13393897</v>
      </c>
      <c r="Z41" s="3" t="s">
        <v>56</v>
      </c>
    </row>
    <row r="42" spans="1:26" ht="16.149999999999999" customHeight="1" x14ac:dyDescent="0.25">
      <c r="A42" s="46">
        <v>22</v>
      </c>
      <c r="B42" s="47">
        <v>0</v>
      </c>
      <c r="C42" s="47" t="s">
        <v>26</v>
      </c>
      <c r="D42" s="48" t="s">
        <v>29</v>
      </c>
      <c r="E42" s="47" t="s">
        <v>8</v>
      </c>
      <c r="F42" s="49" t="s">
        <v>280</v>
      </c>
      <c r="G42" s="50" t="s">
        <v>280</v>
      </c>
      <c r="H42" s="49"/>
      <c r="I42" s="49"/>
      <c r="J42" s="49"/>
      <c r="K42" s="49"/>
      <c r="L42" s="51"/>
      <c r="M42" s="63"/>
      <c r="N42" s="51"/>
      <c r="O42" s="52">
        <f>SUM(Tabelle133[[#This Row],[Tage]]*Tabelle133[[#This Row],[Tagespreis]])</f>
        <v>0</v>
      </c>
      <c r="P42" s="49"/>
      <c r="Q42" s="53"/>
      <c r="R42" s="49"/>
      <c r="Z42" s="3" t="s">
        <v>58</v>
      </c>
    </row>
    <row r="43" spans="1:26" ht="16.149999999999999" customHeight="1" x14ac:dyDescent="0.25">
      <c r="A43" s="46">
        <v>22</v>
      </c>
      <c r="B43" s="47">
        <v>0</v>
      </c>
      <c r="C43" s="47" t="s">
        <v>26</v>
      </c>
      <c r="D43" s="48"/>
      <c r="E43" s="47" t="s">
        <v>9</v>
      </c>
      <c r="F43" s="49" t="s">
        <v>280</v>
      </c>
      <c r="G43" s="50" t="s">
        <v>280</v>
      </c>
      <c r="H43" s="49"/>
      <c r="I43" s="49"/>
      <c r="J43" s="49"/>
      <c r="K43" s="49"/>
      <c r="L43" s="51"/>
      <c r="M43" s="63"/>
      <c r="N43" s="51"/>
      <c r="O43" s="52">
        <f>SUM(Tabelle133[[#This Row],[Tage]]*Tabelle133[[#This Row],[Tagespreis]])</f>
        <v>0</v>
      </c>
      <c r="P43" s="49"/>
      <c r="Q43" s="53"/>
      <c r="R43" s="49"/>
      <c r="Z43" s="3" t="s">
        <v>59</v>
      </c>
    </row>
    <row r="44" spans="1:26" x14ac:dyDescent="0.25">
      <c r="A44" s="46">
        <v>23</v>
      </c>
      <c r="B44" s="47">
        <v>0</v>
      </c>
      <c r="C44" s="47" t="s">
        <v>28</v>
      </c>
      <c r="D44" s="48" t="s">
        <v>31</v>
      </c>
      <c r="E44" s="47" t="s">
        <v>8</v>
      </c>
      <c r="F44" s="49" t="s">
        <v>267</v>
      </c>
      <c r="G44" s="50" t="s">
        <v>267</v>
      </c>
      <c r="H44" s="49" t="s">
        <v>340</v>
      </c>
      <c r="I44" s="49" t="s">
        <v>341</v>
      </c>
      <c r="J44" s="49"/>
      <c r="K44" s="49"/>
      <c r="L44" s="51">
        <v>530</v>
      </c>
      <c r="M44" s="63"/>
      <c r="N44" s="51"/>
      <c r="O44" s="52">
        <f>SUM(Tabelle133[[#This Row],[Tage]]*Tabelle133[[#This Row],[Tagespreis]])</f>
        <v>0</v>
      </c>
      <c r="P44" s="49" t="s">
        <v>725</v>
      </c>
      <c r="Q44" s="53">
        <v>43591</v>
      </c>
      <c r="R44" s="49">
        <v>13494545</v>
      </c>
      <c r="Z44" s="3" t="s">
        <v>60</v>
      </c>
    </row>
    <row r="45" spans="1:26" x14ac:dyDescent="0.25">
      <c r="A45" s="46">
        <v>24</v>
      </c>
      <c r="B45" s="47">
        <v>0</v>
      </c>
      <c r="C45" s="47" t="s">
        <v>30</v>
      </c>
      <c r="D45" s="48" t="s">
        <v>33</v>
      </c>
      <c r="E45" s="47" t="s">
        <v>8</v>
      </c>
      <c r="F45" s="49" t="s">
        <v>267</v>
      </c>
      <c r="G45" s="50" t="s">
        <v>267</v>
      </c>
      <c r="H45" s="49" t="s">
        <v>299</v>
      </c>
      <c r="I45" s="49" t="s">
        <v>783</v>
      </c>
      <c r="J45" s="49"/>
      <c r="K45" s="49"/>
      <c r="L45" s="51"/>
      <c r="M45" s="63">
        <v>2</v>
      </c>
      <c r="N45" s="51">
        <v>15</v>
      </c>
      <c r="O45" s="52">
        <f>SUM(Tabelle133[[#This Row],[Tage]]*Tabelle133[[#This Row],[Tagespreis]])</f>
        <v>30</v>
      </c>
      <c r="P45" s="49"/>
      <c r="Q45" s="53">
        <v>43600</v>
      </c>
      <c r="R45" s="49">
        <v>13494603</v>
      </c>
      <c r="Z45" s="3" t="s">
        <v>62</v>
      </c>
    </row>
    <row r="46" spans="1:26" x14ac:dyDescent="0.25">
      <c r="A46" s="46">
        <v>25</v>
      </c>
      <c r="B46" s="47">
        <v>0</v>
      </c>
      <c r="C46" s="47" t="s">
        <v>32</v>
      </c>
      <c r="D46" s="48" t="s">
        <v>35</v>
      </c>
      <c r="E46" s="47" t="s">
        <v>8</v>
      </c>
      <c r="F46" s="49" t="s">
        <v>267</v>
      </c>
      <c r="G46" s="50" t="s">
        <v>280</v>
      </c>
      <c r="H46" s="49" t="s">
        <v>344</v>
      </c>
      <c r="I46" s="49" t="s">
        <v>345</v>
      </c>
      <c r="J46" s="49"/>
      <c r="K46" s="49"/>
      <c r="L46" s="51">
        <v>415</v>
      </c>
      <c r="M46" s="63"/>
      <c r="N46" s="51"/>
      <c r="O46" s="52">
        <f>SUM(Tabelle133[[#This Row],[Tage]]*Tabelle133[[#This Row],[Tagespreis]])</f>
        <v>0</v>
      </c>
      <c r="P46" s="49" t="s">
        <v>725</v>
      </c>
      <c r="Q46" s="53">
        <v>43591</v>
      </c>
      <c r="R46" s="49">
        <v>13393994</v>
      </c>
      <c r="Z46" s="3" t="s">
        <v>63</v>
      </c>
    </row>
    <row r="47" spans="1:26" x14ac:dyDescent="0.25">
      <c r="A47" s="46">
        <v>25</v>
      </c>
      <c r="B47" s="47">
        <v>0</v>
      </c>
      <c r="C47" s="47" t="s">
        <v>32</v>
      </c>
      <c r="D47" s="48"/>
      <c r="E47" s="47" t="s">
        <v>9</v>
      </c>
      <c r="F47" s="49" t="s">
        <v>267</v>
      </c>
      <c r="G47" s="50" t="s">
        <v>280</v>
      </c>
      <c r="H47" s="49" t="s">
        <v>344</v>
      </c>
      <c r="I47" s="49" t="s">
        <v>347</v>
      </c>
      <c r="J47" s="49"/>
      <c r="K47" s="49"/>
      <c r="L47" s="51">
        <v>415</v>
      </c>
      <c r="M47" s="63"/>
      <c r="N47" s="51"/>
      <c r="O47" s="52">
        <f>SUM(Tabelle133[[#This Row],[Tage]]*Tabelle133[[#This Row],[Tagespreis]])</f>
        <v>0</v>
      </c>
      <c r="P47" s="49" t="s">
        <v>725</v>
      </c>
      <c r="Q47" s="53">
        <v>43591</v>
      </c>
      <c r="R47" s="49">
        <v>13393995</v>
      </c>
      <c r="Z47" s="3"/>
    </row>
    <row r="48" spans="1:26" x14ac:dyDescent="0.25">
      <c r="A48" s="46">
        <v>26</v>
      </c>
      <c r="B48" s="47">
        <v>0</v>
      </c>
      <c r="C48" s="47" t="s">
        <v>34</v>
      </c>
      <c r="D48" s="48" t="s">
        <v>37</v>
      </c>
      <c r="E48" s="47" t="s">
        <v>8</v>
      </c>
      <c r="F48" s="49" t="s">
        <v>267</v>
      </c>
      <c r="G48" s="50" t="s">
        <v>280</v>
      </c>
      <c r="H48" s="49" t="s">
        <v>344</v>
      </c>
      <c r="I48" s="49" t="s">
        <v>760</v>
      </c>
      <c r="J48" s="49"/>
      <c r="K48" s="49"/>
      <c r="L48" s="51">
        <v>415</v>
      </c>
      <c r="M48" s="63"/>
      <c r="N48" s="51"/>
      <c r="O48" s="52">
        <f>SUM(Tabelle133[[#This Row],[Tage]]*Tabelle133[[#This Row],[Tagespreis]])</f>
        <v>0</v>
      </c>
      <c r="P48" s="49" t="s">
        <v>725</v>
      </c>
      <c r="Q48" s="53">
        <v>43591</v>
      </c>
      <c r="R48" s="49">
        <v>13494536</v>
      </c>
      <c r="Z48" s="3" t="s">
        <v>64</v>
      </c>
    </row>
    <row r="49" spans="1:26" x14ac:dyDescent="0.25">
      <c r="A49" s="46">
        <v>26</v>
      </c>
      <c r="B49" s="47">
        <v>0</v>
      </c>
      <c r="C49" s="47" t="s">
        <v>34</v>
      </c>
      <c r="D49" s="48"/>
      <c r="E49" s="47" t="s">
        <v>9</v>
      </c>
      <c r="F49" s="49" t="s">
        <v>267</v>
      </c>
      <c r="G49" s="50" t="s">
        <v>280</v>
      </c>
      <c r="H49" s="49" t="s">
        <v>344</v>
      </c>
      <c r="I49" s="49" t="s">
        <v>346</v>
      </c>
      <c r="J49" s="49"/>
      <c r="K49" s="49"/>
      <c r="L49" s="51">
        <v>415</v>
      </c>
      <c r="M49" s="63"/>
      <c r="N49" s="51"/>
      <c r="O49" s="52">
        <f>SUM(Tabelle133[[#This Row],[Tage]]*Tabelle133[[#This Row],[Tagespreis]])</f>
        <v>0</v>
      </c>
      <c r="P49" s="49" t="s">
        <v>725</v>
      </c>
      <c r="Q49" s="53">
        <v>43591</v>
      </c>
      <c r="R49" s="49">
        <v>13494537</v>
      </c>
      <c r="Z49" s="3" t="s">
        <v>65</v>
      </c>
    </row>
    <row r="50" spans="1:26" x14ac:dyDescent="0.25">
      <c r="A50" s="46">
        <v>27</v>
      </c>
      <c r="B50" s="47">
        <v>0</v>
      </c>
      <c r="C50" s="47" t="s">
        <v>36</v>
      </c>
      <c r="D50" s="48" t="s">
        <v>39</v>
      </c>
      <c r="E50" s="47" t="s">
        <v>8</v>
      </c>
      <c r="F50" s="49" t="s">
        <v>267</v>
      </c>
      <c r="G50" s="50" t="s">
        <v>267</v>
      </c>
      <c r="H50" s="49" t="s">
        <v>348</v>
      </c>
      <c r="I50" s="49" t="s">
        <v>349</v>
      </c>
      <c r="J50" s="49"/>
      <c r="K50" s="49"/>
      <c r="L50" s="51">
        <v>530</v>
      </c>
      <c r="M50" s="63"/>
      <c r="N50" s="51"/>
      <c r="O50" s="52">
        <f>SUM(Tabelle133[[#This Row],[Tage]]*Tabelle133[[#This Row],[Tagespreis]])</f>
        <v>0</v>
      </c>
      <c r="P50" s="49" t="s">
        <v>725</v>
      </c>
      <c r="Q50" s="53">
        <v>43586</v>
      </c>
      <c r="R50" s="49">
        <v>13393890</v>
      </c>
      <c r="Z50" s="3" t="s">
        <v>66</v>
      </c>
    </row>
    <row r="51" spans="1:26" x14ac:dyDescent="0.25">
      <c r="A51" s="46">
        <v>28</v>
      </c>
      <c r="B51" s="47">
        <v>0</v>
      </c>
      <c r="C51" s="47" t="s">
        <v>38</v>
      </c>
      <c r="D51" s="48" t="s">
        <v>41</v>
      </c>
      <c r="E51" s="47" t="s">
        <v>8</v>
      </c>
      <c r="F51" s="49" t="s">
        <v>267</v>
      </c>
      <c r="G51" s="50" t="s">
        <v>280</v>
      </c>
      <c r="H51" s="49" t="s">
        <v>350</v>
      </c>
      <c r="I51" s="49" t="s">
        <v>329</v>
      </c>
      <c r="J51" s="49"/>
      <c r="K51" s="49"/>
      <c r="L51" s="51">
        <v>415</v>
      </c>
      <c r="M51" s="63"/>
      <c r="N51" s="51"/>
      <c r="O51" s="52">
        <f>SUM(Tabelle133[[#This Row],[Tage]]*Tabelle133[[#This Row],[Tagespreis]])</f>
        <v>0</v>
      </c>
      <c r="P51" s="49" t="s">
        <v>725</v>
      </c>
      <c r="Q51" s="53">
        <v>43591</v>
      </c>
      <c r="R51" s="49">
        <v>13494568</v>
      </c>
      <c r="Z51" s="3" t="s">
        <v>68</v>
      </c>
    </row>
    <row r="52" spans="1:26" x14ac:dyDescent="0.25">
      <c r="A52" s="46">
        <v>28</v>
      </c>
      <c r="B52" s="47">
        <v>0</v>
      </c>
      <c r="C52" s="47" t="s">
        <v>38</v>
      </c>
      <c r="D52" s="48"/>
      <c r="E52" s="47" t="s">
        <v>9</v>
      </c>
      <c r="F52" s="49" t="s">
        <v>267</v>
      </c>
      <c r="G52" s="50" t="s">
        <v>280</v>
      </c>
      <c r="H52" s="49" t="s">
        <v>756</v>
      </c>
      <c r="I52" s="49" t="s">
        <v>656</v>
      </c>
      <c r="J52" s="49"/>
      <c r="K52" s="49"/>
      <c r="L52" s="51">
        <v>415</v>
      </c>
      <c r="M52" s="63"/>
      <c r="N52" s="51"/>
      <c r="O52" s="52">
        <f>SUM(Tabelle133[[#This Row],[Tage]]*Tabelle133[[#This Row],[Tagespreis]])</f>
        <v>0</v>
      </c>
      <c r="P52" s="49" t="s">
        <v>729</v>
      </c>
      <c r="Q52" s="53">
        <v>43616</v>
      </c>
      <c r="R52" s="49"/>
      <c r="Z52" s="3" t="s">
        <v>69</v>
      </c>
    </row>
    <row r="53" spans="1:26" x14ac:dyDescent="0.25">
      <c r="A53" s="46">
        <v>29</v>
      </c>
      <c r="B53" s="47">
        <v>0</v>
      </c>
      <c r="C53" s="47" t="s">
        <v>40</v>
      </c>
      <c r="D53" s="48" t="s">
        <v>43</v>
      </c>
      <c r="E53" s="47" t="s">
        <v>8</v>
      </c>
      <c r="F53" s="49" t="s">
        <v>267</v>
      </c>
      <c r="G53" s="50" t="s">
        <v>267</v>
      </c>
      <c r="H53" s="49" t="s">
        <v>352</v>
      </c>
      <c r="I53" s="49" t="s">
        <v>353</v>
      </c>
      <c r="J53" s="49"/>
      <c r="K53" s="49"/>
      <c r="L53" s="51">
        <v>530</v>
      </c>
      <c r="M53" s="63"/>
      <c r="N53" s="51"/>
      <c r="O53" s="52">
        <f>SUM(Tabelle133[[#This Row],[Tage]]*Tabelle133[[#This Row],[Tagespreis]])</f>
        <v>0</v>
      </c>
      <c r="P53" s="49" t="s">
        <v>725</v>
      </c>
      <c r="Q53" s="53">
        <v>43592</v>
      </c>
      <c r="R53" s="49">
        <v>13494578</v>
      </c>
      <c r="Z53" s="3" t="s">
        <v>70</v>
      </c>
    </row>
    <row r="54" spans="1:26" x14ac:dyDescent="0.25">
      <c r="A54" s="46">
        <v>30</v>
      </c>
      <c r="B54" s="47">
        <v>0</v>
      </c>
      <c r="C54" s="47" t="s">
        <v>42</v>
      </c>
      <c r="D54" s="48" t="s">
        <v>45</v>
      </c>
      <c r="E54" s="47" t="s">
        <v>8</v>
      </c>
      <c r="F54" s="49" t="s">
        <v>267</v>
      </c>
      <c r="G54" s="50" t="s">
        <v>267</v>
      </c>
      <c r="H54" s="49" t="s">
        <v>354</v>
      </c>
      <c r="I54" s="49" t="s">
        <v>355</v>
      </c>
      <c r="J54" s="49"/>
      <c r="K54" s="49"/>
      <c r="L54" s="51">
        <v>530</v>
      </c>
      <c r="M54" s="63"/>
      <c r="N54" s="51"/>
      <c r="O54" s="52">
        <f>SUM(Tabelle133[[#This Row],[Tage]]*Tabelle133[[#This Row],[Tagespreis]])</f>
        <v>0</v>
      </c>
      <c r="P54" s="49" t="s">
        <v>725</v>
      </c>
      <c r="Q54" s="53">
        <v>43591</v>
      </c>
      <c r="R54" s="49">
        <v>13494561</v>
      </c>
      <c r="Z54" s="3" t="s">
        <v>71</v>
      </c>
    </row>
    <row r="55" spans="1:26" x14ac:dyDescent="0.25">
      <c r="A55" s="46">
        <v>31</v>
      </c>
      <c r="B55" s="47">
        <v>0</v>
      </c>
      <c r="C55" s="47" t="s">
        <v>44</v>
      </c>
      <c r="D55" s="48" t="s">
        <v>47</v>
      </c>
      <c r="E55" s="47" t="s">
        <v>8</v>
      </c>
      <c r="F55" s="49" t="s">
        <v>267</v>
      </c>
      <c r="G55" s="50" t="s">
        <v>280</v>
      </c>
      <c r="H55" s="49" t="s">
        <v>356</v>
      </c>
      <c r="I55" s="49" t="s">
        <v>357</v>
      </c>
      <c r="J55" s="49"/>
      <c r="K55" s="49"/>
      <c r="L55" s="51">
        <v>415</v>
      </c>
      <c r="M55" s="63"/>
      <c r="N55" s="51"/>
      <c r="O55" s="52">
        <f>SUM(Tabelle133[[#This Row],[Tage]]*Tabelle133[[#This Row],[Tagespreis]])</f>
        <v>0</v>
      </c>
      <c r="P55" s="49" t="s">
        <v>725</v>
      </c>
      <c r="Q55" s="53">
        <v>43585</v>
      </c>
      <c r="R55" s="49">
        <v>13393868</v>
      </c>
      <c r="Z55" s="3" t="s">
        <v>72</v>
      </c>
    </row>
    <row r="56" spans="1:26" x14ac:dyDescent="0.25">
      <c r="A56" s="46">
        <v>31</v>
      </c>
      <c r="B56" s="47">
        <v>0</v>
      </c>
      <c r="C56" s="47" t="s">
        <v>44</v>
      </c>
      <c r="D56" s="48"/>
      <c r="E56" s="47" t="s">
        <v>9</v>
      </c>
      <c r="F56" s="49" t="s">
        <v>280</v>
      </c>
      <c r="G56" s="50" t="s">
        <v>280</v>
      </c>
      <c r="H56" s="49"/>
      <c r="I56" s="49"/>
      <c r="J56" s="49"/>
      <c r="K56" s="49"/>
      <c r="L56" s="49"/>
      <c r="M56" s="63"/>
      <c r="N56" s="49"/>
      <c r="O56" s="52">
        <f>SUM(Tabelle133[[#This Row],[Tage]]*Tabelle133[[#This Row],[Tagespreis]])</f>
        <v>0</v>
      </c>
      <c r="P56" s="49"/>
      <c r="Q56" s="53"/>
      <c r="R56" s="49"/>
      <c r="Z56" s="3" t="s">
        <v>73</v>
      </c>
    </row>
    <row r="57" spans="1:26" x14ac:dyDescent="0.25">
      <c r="A57" s="54">
        <v>32</v>
      </c>
      <c r="B57" s="48">
        <v>0</v>
      </c>
      <c r="C57" s="48" t="s">
        <v>46</v>
      </c>
      <c r="D57" s="48" t="s">
        <v>49</v>
      </c>
      <c r="E57" s="48" t="s">
        <v>8</v>
      </c>
      <c r="F57" s="55" t="s">
        <v>267</v>
      </c>
      <c r="G57" s="56" t="s">
        <v>267</v>
      </c>
      <c r="H57" s="55" t="s">
        <v>358</v>
      </c>
      <c r="I57" s="55" t="s">
        <v>359</v>
      </c>
      <c r="J57" s="55"/>
      <c r="K57" s="57">
        <v>30</v>
      </c>
      <c r="L57" s="57">
        <v>530</v>
      </c>
      <c r="M57" s="64"/>
      <c r="N57" s="57"/>
      <c r="O57" s="58">
        <f>SUM(Tabelle133[[#This Row],[Tage]]*Tabelle133[[#This Row],[Tagespreis]])</f>
        <v>0</v>
      </c>
      <c r="P57" s="55" t="s">
        <v>725</v>
      </c>
      <c r="Q57" s="59">
        <v>43570</v>
      </c>
      <c r="R57" s="55">
        <v>13393807</v>
      </c>
      <c r="Z57" s="3" t="s">
        <v>74</v>
      </c>
    </row>
    <row r="58" spans="1:26" x14ac:dyDescent="0.25">
      <c r="A58" s="46">
        <v>33</v>
      </c>
      <c r="B58" s="47">
        <v>0</v>
      </c>
      <c r="C58" s="47" t="s">
        <v>48</v>
      </c>
      <c r="D58" s="48" t="s">
        <v>51</v>
      </c>
      <c r="E58" s="47" t="s">
        <v>8</v>
      </c>
      <c r="F58" s="55" t="s">
        <v>267</v>
      </c>
      <c r="G58" s="50" t="s">
        <v>280</v>
      </c>
      <c r="H58" s="49" t="s">
        <v>360</v>
      </c>
      <c r="I58" s="49" t="s">
        <v>361</v>
      </c>
      <c r="J58" s="49"/>
      <c r="K58" s="49"/>
      <c r="L58" s="51">
        <v>415</v>
      </c>
      <c r="M58" s="63"/>
      <c r="N58" s="51"/>
      <c r="O58" s="52">
        <f>SUM(Tabelle133[[#This Row],[Tage]]*Tabelle133[[#This Row],[Tagespreis]])</f>
        <v>0</v>
      </c>
      <c r="P58" s="49" t="s">
        <v>725</v>
      </c>
      <c r="Q58" s="59">
        <v>43584</v>
      </c>
      <c r="R58" s="49">
        <v>13393843</v>
      </c>
      <c r="Z58" s="3" t="s">
        <v>75</v>
      </c>
    </row>
    <row r="59" spans="1:26" x14ac:dyDescent="0.25">
      <c r="A59" s="46">
        <v>33</v>
      </c>
      <c r="B59" s="47">
        <v>0</v>
      </c>
      <c r="C59" s="47" t="s">
        <v>48</v>
      </c>
      <c r="D59" s="48"/>
      <c r="E59" s="47" t="s">
        <v>9</v>
      </c>
      <c r="F59" s="55" t="s">
        <v>267</v>
      </c>
      <c r="G59" s="50" t="s">
        <v>280</v>
      </c>
      <c r="H59" s="49" t="s">
        <v>362</v>
      </c>
      <c r="I59" s="49" t="s">
        <v>363</v>
      </c>
      <c r="J59" s="49"/>
      <c r="K59" s="51">
        <v>30</v>
      </c>
      <c r="L59" s="51">
        <v>415</v>
      </c>
      <c r="M59" s="63"/>
      <c r="N59" s="51"/>
      <c r="O59" s="52">
        <f>SUM(Tabelle133[[#This Row],[Tage]]*Tabelle133[[#This Row],[Tagespreis]])</f>
        <v>0</v>
      </c>
      <c r="P59" s="49" t="s">
        <v>725</v>
      </c>
      <c r="Q59" s="53">
        <v>43584</v>
      </c>
      <c r="R59" s="49">
        <v>13393841</v>
      </c>
      <c r="Z59" s="3" t="s">
        <v>76</v>
      </c>
    </row>
    <row r="60" spans="1:26" x14ac:dyDescent="0.25">
      <c r="A60" s="46">
        <v>34</v>
      </c>
      <c r="B60" s="47">
        <v>0</v>
      </c>
      <c r="C60" s="47" t="s">
        <v>50</v>
      </c>
      <c r="D60" s="48" t="s">
        <v>53</v>
      </c>
      <c r="E60" s="47" t="s">
        <v>8</v>
      </c>
      <c r="F60" s="55" t="s">
        <v>267</v>
      </c>
      <c r="G60" s="50" t="s">
        <v>267</v>
      </c>
      <c r="H60" s="49" t="s">
        <v>364</v>
      </c>
      <c r="I60" s="49" t="s">
        <v>365</v>
      </c>
      <c r="J60" s="49"/>
      <c r="K60" s="49"/>
      <c r="L60" s="51">
        <v>530</v>
      </c>
      <c r="M60" s="63"/>
      <c r="N60" s="51"/>
      <c r="O60" s="52">
        <f>SUM(Tabelle133[[#This Row],[Tage]]*Tabelle133[[#This Row],[Tagespreis]])</f>
        <v>0</v>
      </c>
      <c r="P60" s="49" t="s">
        <v>725</v>
      </c>
      <c r="Q60" s="53">
        <v>43585</v>
      </c>
      <c r="R60" s="49">
        <v>13393866</v>
      </c>
      <c r="Z60" s="3" t="s">
        <v>77</v>
      </c>
    </row>
    <row r="61" spans="1:26" x14ac:dyDescent="0.25">
      <c r="A61" s="46">
        <v>35</v>
      </c>
      <c r="B61" s="47">
        <v>0</v>
      </c>
      <c r="C61" s="47" t="s">
        <v>52</v>
      </c>
      <c r="D61" s="48" t="s">
        <v>55</v>
      </c>
      <c r="E61" s="47" t="s">
        <v>8</v>
      </c>
      <c r="F61" s="55" t="s">
        <v>267</v>
      </c>
      <c r="G61" s="50" t="s">
        <v>267</v>
      </c>
      <c r="H61" s="49" t="s">
        <v>366</v>
      </c>
      <c r="I61" s="49" t="s">
        <v>367</v>
      </c>
      <c r="J61" s="49"/>
      <c r="K61" s="49"/>
      <c r="L61" s="51">
        <v>530</v>
      </c>
      <c r="M61" s="63"/>
      <c r="N61" s="51"/>
      <c r="O61" s="52">
        <f>SUM(Tabelle133[[#This Row],[Tage]]*Tabelle133[[#This Row],[Tagespreis]])</f>
        <v>0</v>
      </c>
      <c r="P61" s="49" t="s">
        <v>725</v>
      </c>
      <c r="Q61" s="53">
        <v>43588</v>
      </c>
      <c r="R61" s="49">
        <v>13393943</v>
      </c>
      <c r="Z61" s="3" t="s">
        <v>78</v>
      </c>
    </row>
    <row r="62" spans="1:26" x14ac:dyDescent="0.25">
      <c r="A62" s="46">
        <v>36</v>
      </c>
      <c r="B62" s="47">
        <v>0</v>
      </c>
      <c r="C62" s="47" t="s">
        <v>54</v>
      </c>
      <c r="D62" s="48" t="s">
        <v>57</v>
      </c>
      <c r="E62" s="47" t="s">
        <v>8</v>
      </c>
      <c r="F62" s="55" t="s">
        <v>267</v>
      </c>
      <c r="G62" s="50" t="s">
        <v>267</v>
      </c>
      <c r="H62" s="49" t="s">
        <v>368</v>
      </c>
      <c r="I62" s="49" t="s">
        <v>339</v>
      </c>
      <c r="J62" s="49"/>
      <c r="K62" s="49"/>
      <c r="L62" s="51">
        <v>530</v>
      </c>
      <c r="M62" s="63"/>
      <c r="N62" s="51"/>
      <c r="O62" s="52">
        <f>SUM(Tabelle133[[#This Row],[Tage]]*Tabelle133[[#This Row],[Tagespreis]])</f>
        <v>0</v>
      </c>
      <c r="P62" s="49" t="s">
        <v>725</v>
      </c>
      <c r="Q62" s="53">
        <v>43585</v>
      </c>
      <c r="R62" s="49">
        <v>13393874</v>
      </c>
      <c r="Z62" s="3" t="s">
        <v>79</v>
      </c>
    </row>
    <row r="63" spans="1:26" x14ac:dyDescent="0.25">
      <c r="A63" s="46">
        <v>37</v>
      </c>
      <c r="B63" s="47">
        <v>1</v>
      </c>
      <c r="C63" s="47" t="s">
        <v>56</v>
      </c>
      <c r="D63" s="48"/>
      <c r="E63" s="47" t="s">
        <v>8</v>
      </c>
      <c r="F63" s="55" t="s">
        <v>267</v>
      </c>
      <c r="G63" s="50" t="s">
        <v>280</v>
      </c>
      <c r="H63" s="49" t="s">
        <v>369</v>
      </c>
      <c r="I63" s="49" t="s">
        <v>370</v>
      </c>
      <c r="J63" s="49"/>
      <c r="K63" s="49"/>
      <c r="L63" s="51">
        <v>415</v>
      </c>
      <c r="M63" s="63"/>
      <c r="N63" s="51"/>
      <c r="O63" s="52">
        <f>SUM(Tabelle133[[#This Row],[Tage]]*Tabelle133[[#This Row],[Tagespreis]])</f>
        <v>0</v>
      </c>
      <c r="P63" s="49" t="s">
        <v>729</v>
      </c>
      <c r="Q63" s="53">
        <v>43616</v>
      </c>
      <c r="R63" s="49"/>
      <c r="Z63" s="3" t="s">
        <v>80</v>
      </c>
    </row>
    <row r="64" spans="1:26" x14ac:dyDescent="0.25">
      <c r="A64" s="46">
        <v>37</v>
      </c>
      <c r="B64" s="47">
        <v>1</v>
      </c>
      <c r="C64" s="47" t="s">
        <v>56</v>
      </c>
      <c r="D64" s="48"/>
      <c r="E64" s="47" t="s">
        <v>9</v>
      </c>
      <c r="F64" s="55" t="s">
        <v>267</v>
      </c>
      <c r="G64" s="50" t="s">
        <v>280</v>
      </c>
      <c r="H64" s="49" t="s">
        <v>371</v>
      </c>
      <c r="I64" s="49" t="s">
        <v>357</v>
      </c>
      <c r="J64" s="49"/>
      <c r="K64" s="49"/>
      <c r="L64" s="51">
        <v>415</v>
      </c>
      <c r="M64" s="63"/>
      <c r="N64" s="51"/>
      <c r="O64" s="52">
        <f>SUM(Tabelle133[[#This Row],[Tage]]*Tabelle133[[#This Row],[Tagespreis]])</f>
        <v>0</v>
      </c>
      <c r="P64" s="49" t="s">
        <v>729</v>
      </c>
      <c r="Q64" s="53">
        <v>43616</v>
      </c>
      <c r="R64" s="49"/>
      <c r="Z64" s="3" t="s">
        <v>81</v>
      </c>
    </row>
    <row r="65" spans="1:26" x14ac:dyDescent="0.25">
      <c r="A65" s="46">
        <v>38</v>
      </c>
      <c r="B65" s="47">
        <v>1</v>
      </c>
      <c r="C65" s="47" t="s">
        <v>58</v>
      </c>
      <c r="D65" s="48"/>
      <c r="E65" s="47" t="s">
        <v>8</v>
      </c>
      <c r="F65" s="55" t="s">
        <v>267</v>
      </c>
      <c r="G65" s="50" t="s">
        <v>267</v>
      </c>
      <c r="H65" s="49" t="s">
        <v>372</v>
      </c>
      <c r="I65" s="49" t="s">
        <v>373</v>
      </c>
      <c r="J65" s="49"/>
      <c r="K65" s="49"/>
      <c r="L65" s="51">
        <v>530</v>
      </c>
      <c r="M65" s="63"/>
      <c r="N65" s="51"/>
      <c r="O65" s="52">
        <f>SUM(Tabelle133[[#This Row],[Tage]]*Tabelle133[[#This Row],[Tagespreis]])</f>
        <v>0</v>
      </c>
      <c r="P65" s="49" t="s">
        <v>725</v>
      </c>
      <c r="Q65" s="53">
        <v>43588</v>
      </c>
      <c r="R65" s="49">
        <v>13393965</v>
      </c>
      <c r="Z65" s="3" t="s">
        <v>82</v>
      </c>
    </row>
    <row r="66" spans="1:26" x14ac:dyDescent="0.25">
      <c r="A66" s="46">
        <v>39</v>
      </c>
      <c r="B66" s="47">
        <v>1</v>
      </c>
      <c r="C66" s="47" t="s">
        <v>59</v>
      </c>
      <c r="D66" s="48"/>
      <c r="E66" s="47" t="s">
        <v>8</v>
      </c>
      <c r="F66" s="55" t="s">
        <v>280</v>
      </c>
      <c r="G66" s="50" t="s">
        <v>280</v>
      </c>
      <c r="H66" s="49"/>
      <c r="I66" s="49"/>
      <c r="J66" s="49"/>
      <c r="K66" s="49"/>
      <c r="L66" s="51"/>
      <c r="M66" s="63"/>
      <c r="N66" s="51"/>
      <c r="O66" s="52">
        <f>SUM(Tabelle133[[#This Row],[Tage]]*Tabelle133[[#This Row],[Tagespreis]])</f>
        <v>0</v>
      </c>
      <c r="P66" s="49"/>
      <c r="Q66" s="53"/>
      <c r="R66" s="49"/>
      <c r="Z66" s="3" t="s">
        <v>83</v>
      </c>
    </row>
    <row r="67" spans="1:26" x14ac:dyDescent="0.25">
      <c r="A67" s="46">
        <v>39</v>
      </c>
      <c r="B67" s="47">
        <v>1</v>
      </c>
      <c r="C67" s="47" t="s">
        <v>59</v>
      </c>
      <c r="D67" s="48"/>
      <c r="E67" s="47" t="s">
        <v>9</v>
      </c>
      <c r="F67" s="55" t="s">
        <v>280</v>
      </c>
      <c r="G67" s="50" t="s">
        <v>280</v>
      </c>
      <c r="H67" s="49"/>
      <c r="I67" s="49"/>
      <c r="J67" s="49"/>
      <c r="K67" s="49"/>
      <c r="L67" s="51"/>
      <c r="M67" s="63"/>
      <c r="N67" s="51"/>
      <c r="O67" s="52">
        <f>SUM(Tabelle133[[#This Row],[Tage]]*Tabelle133[[#This Row],[Tagespreis]])</f>
        <v>0</v>
      </c>
      <c r="P67" s="49"/>
      <c r="Q67" s="53"/>
      <c r="R67" s="49"/>
      <c r="Z67" s="3" t="s">
        <v>84</v>
      </c>
    </row>
    <row r="68" spans="1:26" x14ac:dyDescent="0.25">
      <c r="A68" s="46">
        <v>40</v>
      </c>
      <c r="B68" s="47">
        <v>1</v>
      </c>
      <c r="C68" s="47" t="s">
        <v>60</v>
      </c>
      <c r="D68" s="48"/>
      <c r="E68" s="47" t="s">
        <v>8</v>
      </c>
      <c r="F68" s="55" t="s">
        <v>280</v>
      </c>
      <c r="G68" s="50" t="s">
        <v>280</v>
      </c>
      <c r="H68" s="49"/>
      <c r="I68" s="49"/>
      <c r="J68" s="49"/>
      <c r="K68" s="49"/>
      <c r="L68" s="51"/>
      <c r="M68" s="63"/>
      <c r="N68" s="51"/>
      <c r="O68" s="52">
        <f>SUM(Tabelle133[[#This Row],[Tage]]*Tabelle133[[#This Row],[Tagespreis]])</f>
        <v>0</v>
      </c>
      <c r="P68" s="49"/>
      <c r="Q68" s="53"/>
      <c r="R68" s="49"/>
      <c r="Z68" s="3" t="s">
        <v>85</v>
      </c>
    </row>
    <row r="69" spans="1:26" x14ac:dyDescent="0.25">
      <c r="A69" s="46">
        <v>40</v>
      </c>
      <c r="B69" s="47">
        <v>1</v>
      </c>
      <c r="C69" s="47" t="s">
        <v>60</v>
      </c>
      <c r="D69" s="48"/>
      <c r="E69" s="47" t="s">
        <v>9</v>
      </c>
      <c r="F69" s="55" t="s">
        <v>267</v>
      </c>
      <c r="G69" s="50" t="s">
        <v>280</v>
      </c>
      <c r="H69" s="49" t="s">
        <v>375</v>
      </c>
      <c r="I69" s="49" t="s">
        <v>339</v>
      </c>
      <c r="J69" s="49"/>
      <c r="K69" s="49"/>
      <c r="L69" s="51">
        <v>415</v>
      </c>
      <c r="M69" s="63"/>
      <c r="N69" s="51"/>
      <c r="O69" s="52">
        <f>SUM(Tabelle133[[#This Row],[Tage]]*Tabelle133[[#This Row],[Tagespreis]])</f>
        <v>0</v>
      </c>
      <c r="P69" s="49" t="s">
        <v>725</v>
      </c>
      <c r="Q69" s="53">
        <v>43587</v>
      </c>
      <c r="R69" s="49">
        <v>13393933</v>
      </c>
      <c r="Z69" s="3" t="s">
        <v>86</v>
      </c>
    </row>
    <row r="70" spans="1:26" x14ac:dyDescent="0.25">
      <c r="A70" s="46">
        <v>40</v>
      </c>
      <c r="B70" s="47">
        <v>1</v>
      </c>
      <c r="C70" s="47" t="s">
        <v>60</v>
      </c>
      <c r="D70" s="48"/>
      <c r="E70" s="47" t="s">
        <v>266</v>
      </c>
      <c r="F70" s="55" t="s">
        <v>267</v>
      </c>
      <c r="G70" s="50" t="s">
        <v>280</v>
      </c>
      <c r="H70" s="49" t="s">
        <v>376</v>
      </c>
      <c r="I70" s="49" t="s">
        <v>341</v>
      </c>
      <c r="J70" s="49"/>
      <c r="K70" s="49"/>
      <c r="L70" s="51">
        <v>415</v>
      </c>
      <c r="M70" s="63"/>
      <c r="N70" s="49"/>
      <c r="O70" s="52">
        <f>SUM(Tabelle133[[#This Row],[Tage]]*Tabelle133[[#This Row],[Tagespreis]])</f>
        <v>0</v>
      </c>
      <c r="P70" s="49" t="s">
        <v>725</v>
      </c>
      <c r="Q70" s="53">
        <v>43587</v>
      </c>
      <c r="R70" s="49">
        <v>13393932</v>
      </c>
      <c r="Z70" s="3" t="s">
        <v>87</v>
      </c>
    </row>
    <row r="71" spans="1:26" x14ac:dyDescent="0.25">
      <c r="A71" s="46">
        <v>41</v>
      </c>
      <c r="B71" s="47">
        <v>1</v>
      </c>
      <c r="C71" s="47" t="s">
        <v>61</v>
      </c>
      <c r="D71" s="48"/>
      <c r="E71" s="47" t="s">
        <v>8</v>
      </c>
      <c r="F71" s="55" t="s">
        <v>267</v>
      </c>
      <c r="G71" s="50" t="s">
        <v>280</v>
      </c>
      <c r="H71" s="49" t="s">
        <v>377</v>
      </c>
      <c r="I71" s="49" t="s">
        <v>378</v>
      </c>
      <c r="J71" s="49"/>
      <c r="K71" s="49"/>
      <c r="L71" s="51">
        <v>415</v>
      </c>
      <c r="M71" s="63"/>
      <c r="N71" s="51"/>
      <c r="O71" s="52">
        <f>SUM(Tabelle133[[#This Row],[Tage]]*Tabelle133[[#This Row],[Tagespreis]])</f>
        <v>0</v>
      </c>
      <c r="P71" s="49" t="s">
        <v>725</v>
      </c>
      <c r="Q71" s="53">
        <v>43587</v>
      </c>
      <c r="R71" s="49">
        <v>13393937</v>
      </c>
      <c r="Z71" s="3" t="s">
        <v>88</v>
      </c>
    </row>
    <row r="72" spans="1:26" x14ac:dyDescent="0.25">
      <c r="A72" s="46">
        <v>41</v>
      </c>
      <c r="B72" s="47">
        <v>1</v>
      </c>
      <c r="C72" s="47" t="s">
        <v>61</v>
      </c>
      <c r="D72" s="48"/>
      <c r="E72" s="47" t="s">
        <v>9</v>
      </c>
      <c r="F72" s="55" t="s">
        <v>267</v>
      </c>
      <c r="G72" s="50" t="s">
        <v>280</v>
      </c>
      <c r="H72" s="49" t="s">
        <v>377</v>
      </c>
      <c r="I72" s="49" t="s">
        <v>345</v>
      </c>
      <c r="J72" s="49"/>
      <c r="K72" s="49"/>
      <c r="L72" s="51">
        <v>415</v>
      </c>
      <c r="M72" s="63"/>
      <c r="N72" s="51"/>
      <c r="O72" s="52">
        <f>SUM(Tabelle133[[#This Row],[Tage]]*Tabelle133[[#This Row],[Tagespreis]])</f>
        <v>0</v>
      </c>
      <c r="P72" s="49" t="s">
        <v>725</v>
      </c>
      <c r="Q72" s="53">
        <v>43587</v>
      </c>
      <c r="R72" s="49">
        <v>13393936</v>
      </c>
      <c r="Z72" s="3" t="s">
        <v>89</v>
      </c>
    </row>
    <row r="73" spans="1:26" x14ac:dyDescent="0.25">
      <c r="A73" s="46">
        <v>42</v>
      </c>
      <c r="B73" s="47">
        <v>1</v>
      </c>
      <c r="C73" s="47" t="s">
        <v>62</v>
      </c>
      <c r="D73" s="48"/>
      <c r="E73" s="47" t="s">
        <v>8</v>
      </c>
      <c r="F73" s="49" t="s">
        <v>267</v>
      </c>
      <c r="G73" s="50" t="s">
        <v>267</v>
      </c>
      <c r="H73" s="49" t="s">
        <v>752</v>
      </c>
      <c r="I73" s="49" t="s">
        <v>753</v>
      </c>
      <c r="J73" s="49"/>
      <c r="K73" s="49"/>
      <c r="L73" s="51">
        <v>530</v>
      </c>
      <c r="M73" s="63"/>
      <c r="N73" s="51"/>
      <c r="O73" s="52">
        <f>SUM(Tabelle133[[#This Row],[Tage]]*Tabelle133[[#This Row],[Tagespreis]])</f>
        <v>0</v>
      </c>
      <c r="P73" s="49" t="s">
        <v>725</v>
      </c>
      <c r="Q73" s="53">
        <v>43584</v>
      </c>
      <c r="R73" s="49">
        <v>13393839</v>
      </c>
      <c r="Z73" s="3" t="s">
        <v>91</v>
      </c>
    </row>
    <row r="74" spans="1:26" x14ac:dyDescent="0.25">
      <c r="A74" s="46">
        <v>43</v>
      </c>
      <c r="B74" s="47">
        <v>1</v>
      </c>
      <c r="C74" s="47" t="s">
        <v>63</v>
      </c>
      <c r="D74" s="48"/>
      <c r="E74" s="47" t="s">
        <v>8</v>
      </c>
      <c r="F74" s="49" t="s">
        <v>267</v>
      </c>
      <c r="G74" s="50" t="s">
        <v>280</v>
      </c>
      <c r="H74" s="49" t="s">
        <v>379</v>
      </c>
      <c r="I74" s="49" t="s">
        <v>380</v>
      </c>
      <c r="J74" s="49"/>
      <c r="K74" s="49"/>
      <c r="L74" s="51">
        <v>415</v>
      </c>
      <c r="M74" s="63"/>
      <c r="N74" s="51"/>
      <c r="O74" s="52">
        <f>SUM(Tabelle133[[#This Row],[Tage]]*Tabelle133[[#This Row],[Tagespreis]])</f>
        <v>0</v>
      </c>
      <c r="P74" s="49" t="s">
        <v>725</v>
      </c>
      <c r="Q74" s="53">
        <v>43592</v>
      </c>
      <c r="R74" s="49">
        <v>13494579</v>
      </c>
      <c r="Z74" s="3" t="s">
        <v>92</v>
      </c>
    </row>
    <row r="75" spans="1:26" x14ac:dyDescent="0.25">
      <c r="A75" s="46">
        <v>43</v>
      </c>
      <c r="B75" s="47">
        <v>1</v>
      </c>
      <c r="C75" s="47" t="s">
        <v>63</v>
      </c>
      <c r="D75" s="48"/>
      <c r="E75" s="47" t="s">
        <v>9</v>
      </c>
      <c r="F75" s="49" t="s">
        <v>267</v>
      </c>
      <c r="G75" s="50" t="s">
        <v>280</v>
      </c>
      <c r="H75" s="49" t="s">
        <v>381</v>
      </c>
      <c r="I75" s="49" t="s">
        <v>382</v>
      </c>
      <c r="J75" s="49"/>
      <c r="K75" s="49"/>
      <c r="L75" s="51">
        <v>415</v>
      </c>
      <c r="M75" s="63"/>
      <c r="N75" s="51"/>
      <c r="O75" s="52">
        <f>SUM(Tabelle133[[#This Row],[Tage]]*Tabelle133[[#This Row],[Tagespreis]])</f>
        <v>0</v>
      </c>
      <c r="P75" s="49" t="s">
        <v>725</v>
      </c>
      <c r="Q75" s="53">
        <v>43592</v>
      </c>
      <c r="R75" s="49">
        <v>13494580</v>
      </c>
      <c r="Z75" s="3" t="s">
        <v>93</v>
      </c>
    </row>
    <row r="76" spans="1:26" x14ac:dyDescent="0.25">
      <c r="A76" s="46">
        <v>44</v>
      </c>
      <c r="B76" s="47">
        <v>1</v>
      </c>
      <c r="C76" s="47" t="s">
        <v>64</v>
      </c>
      <c r="D76" s="48"/>
      <c r="E76" s="47" t="s">
        <v>8</v>
      </c>
      <c r="F76" s="49" t="s">
        <v>267</v>
      </c>
      <c r="G76" s="50" t="s">
        <v>280</v>
      </c>
      <c r="H76" s="49" t="s">
        <v>617</v>
      </c>
      <c r="I76" s="49" t="s">
        <v>618</v>
      </c>
      <c r="J76" s="49"/>
      <c r="K76" s="51">
        <v>30</v>
      </c>
      <c r="L76" s="51">
        <v>415</v>
      </c>
      <c r="M76" s="63"/>
      <c r="N76" s="49"/>
      <c r="O76" s="52">
        <f>SUM(Tabelle133[[#This Row],[Tage]]*Tabelle133[[#This Row],[Tagespreis]])</f>
        <v>0</v>
      </c>
      <c r="P76" s="49" t="s">
        <v>725</v>
      </c>
      <c r="Q76" s="53">
        <v>43591</v>
      </c>
      <c r="R76" s="49">
        <v>13494551</v>
      </c>
      <c r="Z76" s="3" t="s">
        <v>94</v>
      </c>
    </row>
    <row r="77" spans="1:26" x14ac:dyDescent="0.25">
      <c r="A77" s="46">
        <v>44</v>
      </c>
      <c r="B77" s="47">
        <v>1</v>
      </c>
      <c r="C77" s="47" t="s">
        <v>64</v>
      </c>
      <c r="D77" s="48"/>
      <c r="E77" s="47" t="s">
        <v>9</v>
      </c>
      <c r="F77" s="49" t="s">
        <v>267</v>
      </c>
      <c r="G77" s="50" t="s">
        <v>280</v>
      </c>
      <c r="H77" s="49" t="s">
        <v>619</v>
      </c>
      <c r="I77" s="49" t="s">
        <v>461</v>
      </c>
      <c r="J77" s="49"/>
      <c r="K77" s="51">
        <v>30</v>
      </c>
      <c r="L77" s="51">
        <v>415</v>
      </c>
      <c r="M77" s="63"/>
      <c r="N77" s="49"/>
      <c r="O77" s="52">
        <f>SUM(Tabelle133[[#This Row],[Tage]]*Tabelle133[[#This Row],[Tagespreis]])</f>
        <v>0</v>
      </c>
      <c r="P77" s="49" t="s">
        <v>725</v>
      </c>
      <c r="Q77" s="53">
        <v>43591</v>
      </c>
      <c r="R77" s="49">
        <v>13494549</v>
      </c>
      <c r="Z77" s="3" t="s">
        <v>95</v>
      </c>
    </row>
    <row r="78" spans="1:26" x14ac:dyDescent="0.25">
      <c r="A78" s="46">
        <v>45</v>
      </c>
      <c r="B78" s="47">
        <v>1</v>
      </c>
      <c r="C78" s="47" t="s">
        <v>65</v>
      </c>
      <c r="D78" s="48"/>
      <c r="E78" s="47" t="s">
        <v>8</v>
      </c>
      <c r="F78" s="49" t="s">
        <v>267</v>
      </c>
      <c r="G78" s="50" t="s">
        <v>267</v>
      </c>
      <c r="H78" s="49" t="s">
        <v>383</v>
      </c>
      <c r="I78" s="49" t="s">
        <v>384</v>
      </c>
      <c r="J78" s="49"/>
      <c r="K78" s="51">
        <v>30</v>
      </c>
      <c r="L78" s="51">
        <v>530</v>
      </c>
      <c r="M78" s="63"/>
      <c r="N78" s="51"/>
      <c r="O78" s="52">
        <f>SUM(Tabelle133[[#This Row],[Tage]]*Tabelle133[[#This Row],[Tagespreis]])</f>
        <v>0</v>
      </c>
      <c r="P78" s="49" t="s">
        <v>725</v>
      </c>
      <c r="Q78" s="53">
        <v>43586</v>
      </c>
      <c r="R78" s="49">
        <v>13393896</v>
      </c>
      <c r="Z78" s="3" t="s">
        <v>98</v>
      </c>
    </row>
    <row r="79" spans="1:26" x14ac:dyDescent="0.25">
      <c r="A79" s="46">
        <v>46</v>
      </c>
      <c r="B79" s="47">
        <v>1</v>
      </c>
      <c r="C79" s="47" t="s">
        <v>66</v>
      </c>
      <c r="D79" s="48"/>
      <c r="E79" s="47" t="s">
        <v>8</v>
      </c>
      <c r="F79" s="49" t="s">
        <v>267</v>
      </c>
      <c r="G79" s="50" t="s">
        <v>280</v>
      </c>
      <c r="H79" s="49" t="s">
        <v>385</v>
      </c>
      <c r="I79" s="49" t="s">
        <v>386</v>
      </c>
      <c r="J79" s="49"/>
      <c r="K79" s="49"/>
      <c r="L79" s="51">
        <v>415</v>
      </c>
      <c r="M79" s="63"/>
      <c r="N79" s="51"/>
      <c r="O79" s="52">
        <f>SUM(Tabelle133[[#This Row],[Tage]]*Tabelle133[[#This Row],[Tagespreis]])</f>
        <v>0</v>
      </c>
      <c r="P79" s="49" t="s">
        <v>725</v>
      </c>
      <c r="Q79" s="53">
        <v>43586</v>
      </c>
      <c r="R79" s="49">
        <v>13393895</v>
      </c>
      <c r="Z79" s="3" t="s">
        <v>99</v>
      </c>
    </row>
    <row r="80" spans="1:26" x14ac:dyDescent="0.25">
      <c r="A80" s="46">
        <v>46</v>
      </c>
      <c r="B80" s="47">
        <v>1</v>
      </c>
      <c r="C80" s="47" t="s">
        <v>66</v>
      </c>
      <c r="D80" s="48"/>
      <c r="E80" s="47" t="s">
        <v>9</v>
      </c>
      <c r="F80" s="49" t="s">
        <v>267</v>
      </c>
      <c r="G80" s="50" t="s">
        <v>280</v>
      </c>
      <c r="H80" s="49" t="s">
        <v>387</v>
      </c>
      <c r="I80" s="49" t="s">
        <v>388</v>
      </c>
      <c r="J80" s="49"/>
      <c r="K80" s="49"/>
      <c r="L80" s="51">
        <v>415</v>
      </c>
      <c r="M80" s="63"/>
      <c r="N80" s="51"/>
      <c r="O80" s="52">
        <f>SUM(Tabelle133[[#This Row],[Tage]]*Tabelle133[[#This Row],[Tagespreis]])</f>
        <v>0</v>
      </c>
      <c r="P80" s="49" t="s">
        <v>725</v>
      </c>
      <c r="Q80" s="53">
        <v>43581</v>
      </c>
      <c r="R80" s="49">
        <v>13393836</v>
      </c>
      <c r="Z80" s="3" t="s">
        <v>100</v>
      </c>
    </row>
    <row r="81" spans="1:26" x14ac:dyDescent="0.25">
      <c r="A81" s="46">
        <v>47</v>
      </c>
      <c r="B81" s="47">
        <v>1</v>
      </c>
      <c r="C81" s="47" t="s">
        <v>67</v>
      </c>
      <c r="D81" s="48"/>
      <c r="E81" s="47" t="s">
        <v>8</v>
      </c>
      <c r="F81" s="49" t="s">
        <v>267</v>
      </c>
      <c r="G81" s="50" t="s">
        <v>280</v>
      </c>
      <c r="H81" s="49" t="s">
        <v>389</v>
      </c>
      <c r="I81" s="49" t="s">
        <v>390</v>
      </c>
      <c r="J81" s="49"/>
      <c r="K81" s="49"/>
      <c r="L81" s="51">
        <v>415</v>
      </c>
      <c r="M81" s="63"/>
      <c r="N81" s="51"/>
      <c r="O81" s="52">
        <f>SUM(Tabelle133[[#This Row],[Tage]]*Tabelle133[[#This Row],[Tagespreis]])</f>
        <v>0</v>
      </c>
      <c r="P81" s="49" t="s">
        <v>729</v>
      </c>
      <c r="Q81" s="53">
        <v>43616</v>
      </c>
      <c r="R81" s="49"/>
      <c r="Z81" s="3" t="s">
        <v>102</v>
      </c>
    </row>
    <row r="82" spans="1:26" x14ac:dyDescent="0.25">
      <c r="A82" s="46">
        <v>47</v>
      </c>
      <c r="B82" s="47">
        <v>1</v>
      </c>
      <c r="C82" s="47" t="s">
        <v>67</v>
      </c>
      <c r="D82" s="48"/>
      <c r="E82" s="47" t="s">
        <v>9</v>
      </c>
      <c r="F82" s="49" t="s">
        <v>267</v>
      </c>
      <c r="G82" s="50" t="s">
        <v>280</v>
      </c>
      <c r="H82" s="49" t="s">
        <v>391</v>
      </c>
      <c r="I82" s="49" t="s">
        <v>392</v>
      </c>
      <c r="J82" s="49"/>
      <c r="K82" s="49"/>
      <c r="L82" s="51">
        <v>415</v>
      </c>
      <c r="M82" s="63"/>
      <c r="N82" s="51"/>
      <c r="O82" s="52">
        <f>SUM(Tabelle133[[#This Row],[Tage]]*Tabelle133[[#This Row],[Tagespreis]])</f>
        <v>0</v>
      </c>
      <c r="P82" s="49" t="s">
        <v>729</v>
      </c>
      <c r="Q82" s="53">
        <v>43616</v>
      </c>
      <c r="R82" s="49"/>
      <c r="Z82" s="3" t="s">
        <v>104</v>
      </c>
    </row>
    <row r="83" spans="1:26" x14ac:dyDescent="0.25">
      <c r="A83" s="46">
        <v>48</v>
      </c>
      <c r="B83" s="47">
        <v>1</v>
      </c>
      <c r="C83" s="47" t="s">
        <v>68</v>
      </c>
      <c r="D83" s="48"/>
      <c r="E83" s="47" t="s">
        <v>8</v>
      </c>
      <c r="F83" s="49" t="s">
        <v>267</v>
      </c>
      <c r="G83" s="50" t="s">
        <v>280</v>
      </c>
      <c r="H83" s="49" t="s">
        <v>393</v>
      </c>
      <c r="I83" s="49" t="s">
        <v>394</v>
      </c>
      <c r="J83" s="49"/>
      <c r="K83" s="49"/>
      <c r="L83" s="51">
        <v>415</v>
      </c>
      <c r="M83" s="63"/>
      <c r="N83" s="51"/>
      <c r="O83" s="52">
        <f>SUM(Tabelle133[[#This Row],[Tage]]*Tabelle133[[#This Row],[Tagespreis]])</f>
        <v>0</v>
      </c>
      <c r="P83" s="49" t="s">
        <v>729</v>
      </c>
      <c r="Q83" s="53">
        <v>43616</v>
      </c>
      <c r="R83" s="49"/>
      <c r="Z83" s="3" t="s">
        <v>106</v>
      </c>
    </row>
    <row r="84" spans="1:26" x14ac:dyDescent="0.25">
      <c r="A84" s="46">
        <v>48</v>
      </c>
      <c r="B84" s="47">
        <v>1</v>
      </c>
      <c r="C84" s="47" t="s">
        <v>68</v>
      </c>
      <c r="D84" s="48"/>
      <c r="E84" s="47" t="s">
        <v>9</v>
      </c>
      <c r="F84" s="49" t="s">
        <v>267</v>
      </c>
      <c r="G84" s="50" t="s">
        <v>280</v>
      </c>
      <c r="H84" s="49" t="s">
        <v>395</v>
      </c>
      <c r="I84" s="49" t="s">
        <v>329</v>
      </c>
      <c r="J84" s="49"/>
      <c r="K84" s="49"/>
      <c r="L84" s="51">
        <v>415</v>
      </c>
      <c r="M84" s="63"/>
      <c r="N84" s="51"/>
      <c r="O84" s="52">
        <f>SUM(Tabelle133[[#This Row],[Tage]]*Tabelle133[[#This Row],[Tagespreis]])</f>
        <v>0</v>
      </c>
      <c r="P84" s="49" t="s">
        <v>729</v>
      </c>
      <c r="Q84" s="53">
        <v>43616</v>
      </c>
      <c r="R84" s="49"/>
      <c r="Z84" s="3" t="s">
        <v>108</v>
      </c>
    </row>
    <row r="85" spans="1:26" x14ac:dyDescent="0.25">
      <c r="A85" s="46">
        <v>48</v>
      </c>
      <c r="B85" s="47">
        <v>1</v>
      </c>
      <c r="C85" s="47" t="s">
        <v>68</v>
      </c>
      <c r="D85" s="48"/>
      <c r="E85" s="47" t="s">
        <v>266</v>
      </c>
      <c r="F85" s="49" t="s">
        <v>267</v>
      </c>
      <c r="G85" s="50" t="s">
        <v>280</v>
      </c>
      <c r="H85" s="49" t="s">
        <v>393</v>
      </c>
      <c r="I85" s="49" t="s">
        <v>734</v>
      </c>
      <c r="J85" s="49"/>
      <c r="K85" s="49"/>
      <c r="L85" s="51">
        <v>415</v>
      </c>
      <c r="M85" s="63"/>
      <c r="N85" s="51"/>
      <c r="O85" s="52">
        <f>SUM(Tabelle133[[#This Row],[Tage]]*Tabelle133[[#This Row],[Tagespreis]])</f>
        <v>0</v>
      </c>
      <c r="P85" s="49" t="s">
        <v>729</v>
      </c>
      <c r="Q85" s="53">
        <v>43616</v>
      </c>
      <c r="R85" s="49"/>
      <c r="Z85" s="3" t="s">
        <v>109</v>
      </c>
    </row>
    <row r="86" spans="1:26" x14ac:dyDescent="0.25">
      <c r="A86" s="46">
        <v>49</v>
      </c>
      <c r="B86" s="47">
        <v>1</v>
      </c>
      <c r="C86" s="47" t="s">
        <v>69</v>
      </c>
      <c r="D86" s="48"/>
      <c r="E86" s="47" t="s">
        <v>8</v>
      </c>
      <c r="F86" s="49" t="s">
        <v>267</v>
      </c>
      <c r="G86" s="50" t="s">
        <v>280</v>
      </c>
      <c r="H86" s="49" t="s">
        <v>396</v>
      </c>
      <c r="I86" s="49" t="s">
        <v>357</v>
      </c>
      <c r="J86" s="49"/>
      <c r="K86" s="49"/>
      <c r="L86" s="51">
        <v>415</v>
      </c>
      <c r="M86" s="63"/>
      <c r="N86" s="51"/>
      <c r="O86" s="52">
        <f>SUM(Tabelle133[[#This Row],[Tage]]*Tabelle133[[#This Row],[Tagespreis]])</f>
        <v>0</v>
      </c>
      <c r="P86" s="49" t="s">
        <v>725</v>
      </c>
      <c r="Q86" s="53">
        <v>43588</v>
      </c>
      <c r="R86" s="49">
        <v>13393968</v>
      </c>
      <c r="Z86" s="3" t="s">
        <v>110</v>
      </c>
    </row>
    <row r="87" spans="1:26" x14ac:dyDescent="0.25">
      <c r="A87" s="46">
        <v>49</v>
      </c>
      <c r="B87" s="47">
        <v>1</v>
      </c>
      <c r="C87" s="47" t="s">
        <v>69</v>
      </c>
      <c r="D87" s="48"/>
      <c r="E87" s="47" t="s">
        <v>9</v>
      </c>
      <c r="F87" s="49" t="s">
        <v>267</v>
      </c>
      <c r="G87" s="50" t="s">
        <v>280</v>
      </c>
      <c r="H87" s="49" t="s">
        <v>397</v>
      </c>
      <c r="I87" s="49" t="s">
        <v>355</v>
      </c>
      <c r="J87" s="49"/>
      <c r="K87" s="49"/>
      <c r="L87" s="51">
        <v>415</v>
      </c>
      <c r="M87" s="63"/>
      <c r="N87" s="51"/>
      <c r="O87" s="52">
        <f>SUM(Tabelle133[[#This Row],[Tage]]*Tabelle133[[#This Row],[Tagespreis]])</f>
        <v>0</v>
      </c>
      <c r="P87" s="49" t="s">
        <v>725</v>
      </c>
      <c r="Q87" s="53">
        <v>43588</v>
      </c>
      <c r="R87" s="49">
        <v>13393967</v>
      </c>
      <c r="Z87" s="3" t="s">
        <v>111</v>
      </c>
    </row>
    <row r="88" spans="1:26" x14ac:dyDescent="0.25">
      <c r="A88" s="46">
        <v>49</v>
      </c>
      <c r="B88" s="47">
        <v>1</v>
      </c>
      <c r="C88" s="47" t="s">
        <v>69</v>
      </c>
      <c r="D88" s="48"/>
      <c r="E88" s="47" t="s">
        <v>266</v>
      </c>
      <c r="F88" s="49" t="s">
        <v>267</v>
      </c>
      <c r="G88" s="50" t="s">
        <v>280</v>
      </c>
      <c r="H88" s="49" t="s">
        <v>398</v>
      </c>
      <c r="I88" s="49" t="s">
        <v>399</v>
      </c>
      <c r="J88" s="49"/>
      <c r="K88" s="49"/>
      <c r="L88" s="51">
        <v>415</v>
      </c>
      <c r="M88" s="63"/>
      <c r="N88" s="51"/>
      <c r="O88" s="52">
        <f>SUM(Tabelle133[[#This Row],[Tage]]*Tabelle133[[#This Row],[Tagespreis]])</f>
        <v>0</v>
      </c>
      <c r="P88" s="49" t="s">
        <v>725</v>
      </c>
      <c r="Q88" s="53">
        <v>43588</v>
      </c>
      <c r="R88" s="49">
        <v>13393969</v>
      </c>
      <c r="Z88" s="3" t="s">
        <v>112</v>
      </c>
    </row>
    <row r="89" spans="1:26" x14ac:dyDescent="0.25">
      <c r="A89" s="46">
        <v>50</v>
      </c>
      <c r="B89" s="47">
        <v>1</v>
      </c>
      <c r="C89" s="47" t="s">
        <v>70</v>
      </c>
      <c r="D89" s="48"/>
      <c r="E89" s="47" t="s">
        <v>8</v>
      </c>
      <c r="F89" s="49" t="s">
        <v>267</v>
      </c>
      <c r="G89" s="50" t="s">
        <v>280</v>
      </c>
      <c r="H89" s="49" t="s">
        <v>400</v>
      </c>
      <c r="I89" s="49" t="s">
        <v>401</v>
      </c>
      <c r="J89" s="49"/>
      <c r="K89" s="49"/>
      <c r="L89" s="51">
        <v>415</v>
      </c>
      <c r="M89" s="63"/>
      <c r="N89" s="51"/>
      <c r="O89" s="52">
        <f>SUM(Tabelle133[[#This Row],[Tage]]*Tabelle133[[#This Row],[Tagespreis]])</f>
        <v>0</v>
      </c>
      <c r="P89" s="49" t="s">
        <v>725</v>
      </c>
      <c r="Q89" s="53">
        <v>43587</v>
      </c>
      <c r="R89" s="49">
        <v>13393909</v>
      </c>
      <c r="Z89" s="3" t="s">
        <v>113</v>
      </c>
    </row>
    <row r="90" spans="1:26" x14ac:dyDescent="0.25">
      <c r="A90" s="46">
        <v>50</v>
      </c>
      <c r="B90" s="47">
        <v>1</v>
      </c>
      <c r="C90" s="47" t="s">
        <v>70</v>
      </c>
      <c r="D90" s="48"/>
      <c r="E90" s="47" t="s">
        <v>9</v>
      </c>
      <c r="F90" s="49" t="s">
        <v>267</v>
      </c>
      <c r="G90" s="50" t="s">
        <v>280</v>
      </c>
      <c r="H90" s="49" t="s">
        <v>402</v>
      </c>
      <c r="I90" s="49" t="s">
        <v>403</v>
      </c>
      <c r="J90" s="49"/>
      <c r="K90" s="49"/>
      <c r="L90" s="51">
        <v>415</v>
      </c>
      <c r="M90" s="63"/>
      <c r="N90" s="51"/>
      <c r="O90" s="52">
        <f>SUM(Tabelle133[[#This Row],[Tage]]*Tabelle133[[#This Row],[Tagespreis]])</f>
        <v>0</v>
      </c>
      <c r="P90" s="49" t="s">
        <v>725</v>
      </c>
      <c r="Q90" s="53">
        <v>43587</v>
      </c>
      <c r="R90" s="49">
        <v>13393910</v>
      </c>
      <c r="Z90" s="3" t="s">
        <v>114</v>
      </c>
    </row>
    <row r="91" spans="1:26" x14ac:dyDescent="0.25">
      <c r="A91" s="46">
        <v>51</v>
      </c>
      <c r="B91" s="47">
        <v>1</v>
      </c>
      <c r="C91" s="47" t="s">
        <v>71</v>
      </c>
      <c r="D91" s="48"/>
      <c r="E91" s="47" t="s">
        <v>8</v>
      </c>
      <c r="F91" s="49" t="s">
        <v>267</v>
      </c>
      <c r="G91" s="50" t="s">
        <v>280</v>
      </c>
      <c r="H91" s="49" t="s">
        <v>790</v>
      </c>
      <c r="I91" s="49" t="s">
        <v>408</v>
      </c>
      <c r="J91" s="49"/>
      <c r="K91" s="49"/>
      <c r="L91" s="51">
        <v>415</v>
      </c>
      <c r="M91" s="63"/>
      <c r="N91" s="51"/>
      <c r="O91" s="52">
        <f>SUM(Tabelle133[[#This Row],[Tage]]*Tabelle133[[#This Row],[Tagespreis]])</f>
        <v>0</v>
      </c>
      <c r="P91" s="49" t="s">
        <v>729</v>
      </c>
      <c r="Q91" s="53">
        <v>43595</v>
      </c>
      <c r="R91" s="49"/>
      <c r="Z91" s="3" t="s">
        <v>115</v>
      </c>
    </row>
    <row r="92" spans="1:26" x14ac:dyDescent="0.25">
      <c r="A92" s="46">
        <v>51</v>
      </c>
      <c r="B92" s="47">
        <v>1</v>
      </c>
      <c r="C92" s="47" t="s">
        <v>71</v>
      </c>
      <c r="D92" s="48"/>
      <c r="E92" s="47" t="s">
        <v>9</v>
      </c>
      <c r="F92" s="49" t="s">
        <v>267</v>
      </c>
      <c r="G92" s="50" t="s">
        <v>280</v>
      </c>
      <c r="H92" s="49" t="s">
        <v>790</v>
      </c>
      <c r="I92" s="49" t="s">
        <v>405</v>
      </c>
      <c r="J92" s="49"/>
      <c r="K92" s="49"/>
      <c r="L92" s="51">
        <v>415</v>
      </c>
      <c r="M92" s="63"/>
      <c r="N92" s="49"/>
      <c r="O92" s="52">
        <f>SUM(Tabelle133[[#This Row],[Tage]]*Tabelle133[[#This Row],[Tagespreis]])</f>
        <v>0</v>
      </c>
      <c r="P92" s="49" t="s">
        <v>729</v>
      </c>
      <c r="Q92" s="53">
        <v>43595</v>
      </c>
      <c r="R92" s="49"/>
      <c r="Z92" s="3" t="s">
        <v>116</v>
      </c>
    </row>
    <row r="93" spans="1:26" x14ac:dyDescent="0.25">
      <c r="A93" s="46">
        <v>52</v>
      </c>
      <c r="B93" s="47">
        <v>1</v>
      </c>
      <c r="C93" s="47" t="s">
        <v>72</v>
      </c>
      <c r="D93" s="48"/>
      <c r="E93" s="47" t="s">
        <v>8</v>
      </c>
      <c r="F93" s="49" t="s">
        <v>267</v>
      </c>
      <c r="G93" s="50" t="s">
        <v>280</v>
      </c>
      <c r="H93" s="49" t="s">
        <v>781</v>
      </c>
      <c r="I93" s="49" t="s">
        <v>782</v>
      </c>
      <c r="J93" s="49"/>
      <c r="K93" s="51">
        <v>30</v>
      </c>
      <c r="L93" s="51">
        <v>415</v>
      </c>
      <c r="M93" s="63">
        <v>16</v>
      </c>
      <c r="N93" s="51">
        <v>15</v>
      </c>
      <c r="O93" s="52">
        <f>SUM(Tabelle133[[#This Row],[Tage]]*Tabelle133[[#This Row],[Tagespreis]])</f>
        <v>240</v>
      </c>
      <c r="P93" s="49" t="s">
        <v>725</v>
      </c>
      <c r="Q93" s="53">
        <v>43598</v>
      </c>
      <c r="R93" s="49">
        <v>13494595</v>
      </c>
      <c r="Z93" s="3" t="s">
        <v>117</v>
      </c>
    </row>
    <row r="94" spans="1:26" x14ac:dyDescent="0.25">
      <c r="A94" s="46">
        <v>52</v>
      </c>
      <c r="B94" s="47">
        <v>1</v>
      </c>
      <c r="C94" s="47" t="s">
        <v>72</v>
      </c>
      <c r="D94" s="48"/>
      <c r="E94" s="47" t="s">
        <v>9</v>
      </c>
      <c r="F94" s="49" t="s">
        <v>267</v>
      </c>
      <c r="G94" s="50" t="s">
        <v>280</v>
      </c>
      <c r="H94" s="49" t="s">
        <v>406</v>
      </c>
      <c r="I94" s="49" t="s">
        <v>407</v>
      </c>
      <c r="J94" s="49"/>
      <c r="K94" s="49"/>
      <c r="L94" s="51">
        <v>415</v>
      </c>
      <c r="M94" s="63"/>
      <c r="N94" s="49"/>
      <c r="O94" s="52">
        <f>SUM(Tabelle133[[#This Row],[Tage]]*Tabelle133[[#This Row],[Tagespreis]])</f>
        <v>0</v>
      </c>
      <c r="P94" s="49" t="s">
        <v>725</v>
      </c>
      <c r="Q94" s="53">
        <v>43598</v>
      </c>
      <c r="R94" s="49">
        <v>13494593</v>
      </c>
      <c r="Z94" s="3" t="s">
        <v>118</v>
      </c>
    </row>
    <row r="95" spans="1:26" x14ac:dyDescent="0.25">
      <c r="A95" s="46">
        <v>53</v>
      </c>
      <c r="B95" s="47">
        <v>1</v>
      </c>
      <c r="C95" s="47" t="s">
        <v>73</v>
      </c>
      <c r="D95" s="48"/>
      <c r="E95" s="47" t="s">
        <v>8</v>
      </c>
      <c r="F95" s="49" t="s">
        <v>280</v>
      </c>
      <c r="G95" s="50" t="s">
        <v>280</v>
      </c>
      <c r="H95" s="49"/>
      <c r="I95" s="49"/>
      <c r="J95" s="49"/>
      <c r="K95" s="49"/>
      <c r="L95" s="51"/>
      <c r="M95" s="63"/>
      <c r="N95" s="51"/>
      <c r="O95" s="52">
        <f>SUM(Tabelle133[[#This Row],[Tage]]*Tabelle133[[#This Row],[Tagespreis]])</f>
        <v>0</v>
      </c>
      <c r="P95" s="49"/>
      <c r="Q95" s="53"/>
      <c r="R95" s="49"/>
      <c r="Z95" s="3" t="s">
        <v>119</v>
      </c>
    </row>
    <row r="96" spans="1:26" x14ac:dyDescent="0.25">
      <c r="A96" s="46">
        <v>53</v>
      </c>
      <c r="B96" s="47">
        <v>1</v>
      </c>
      <c r="C96" s="47" t="s">
        <v>73</v>
      </c>
      <c r="D96" s="48"/>
      <c r="E96" s="47" t="s">
        <v>9</v>
      </c>
      <c r="F96" s="49" t="s">
        <v>280</v>
      </c>
      <c r="G96" s="50" t="s">
        <v>280</v>
      </c>
      <c r="H96" s="49"/>
      <c r="I96" s="49"/>
      <c r="J96" s="49"/>
      <c r="K96" s="49"/>
      <c r="L96" s="51"/>
      <c r="M96" s="63"/>
      <c r="N96" s="51"/>
      <c r="O96" s="52">
        <f>SUM(Tabelle133[[#This Row],[Tage]]*Tabelle133[[#This Row],[Tagespreis]])</f>
        <v>0</v>
      </c>
      <c r="P96" s="49"/>
      <c r="Q96" s="53"/>
      <c r="R96" s="49"/>
      <c r="Z96" s="3" t="s">
        <v>120</v>
      </c>
    </row>
    <row r="97" spans="1:26" x14ac:dyDescent="0.25">
      <c r="A97" s="46">
        <v>54</v>
      </c>
      <c r="B97" s="47">
        <v>1</v>
      </c>
      <c r="C97" s="47" t="s">
        <v>74</v>
      </c>
      <c r="D97" s="48"/>
      <c r="E97" s="47" t="s">
        <v>8</v>
      </c>
      <c r="F97" s="49" t="s">
        <v>280</v>
      </c>
      <c r="G97" s="50" t="s">
        <v>280</v>
      </c>
      <c r="H97" s="49"/>
      <c r="I97" s="49"/>
      <c r="J97" s="49"/>
      <c r="K97" s="49"/>
      <c r="L97" s="51"/>
      <c r="M97" s="63"/>
      <c r="N97" s="51"/>
      <c r="O97" s="52">
        <f>SUM(Tabelle133[[#This Row],[Tage]]*Tabelle133[[#This Row],[Tagespreis]])</f>
        <v>0</v>
      </c>
      <c r="P97" s="49"/>
      <c r="Q97" s="53"/>
      <c r="R97" s="49"/>
      <c r="Z97" s="3" t="s">
        <v>121</v>
      </c>
    </row>
    <row r="98" spans="1:26" x14ac:dyDescent="0.25">
      <c r="A98" s="46">
        <v>54</v>
      </c>
      <c r="B98" s="47">
        <v>1</v>
      </c>
      <c r="C98" s="47" t="s">
        <v>74</v>
      </c>
      <c r="D98" s="48"/>
      <c r="E98" s="47" t="s">
        <v>9</v>
      </c>
      <c r="F98" s="49" t="s">
        <v>280</v>
      </c>
      <c r="G98" s="50" t="s">
        <v>280</v>
      </c>
      <c r="H98" s="49"/>
      <c r="I98" s="49"/>
      <c r="J98" s="49"/>
      <c r="K98" s="49"/>
      <c r="L98" s="51"/>
      <c r="M98" s="63"/>
      <c r="N98" s="49"/>
      <c r="O98" s="52">
        <f>SUM(Tabelle133[[#This Row],[Tage]]*Tabelle133[[#This Row],[Tagespreis]])</f>
        <v>0</v>
      </c>
      <c r="P98" s="49"/>
      <c r="Q98" s="53"/>
      <c r="R98" s="49"/>
      <c r="Z98" s="3" t="s">
        <v>122</v>
      </c>
    </row>
    <row r="99" spans="1:26" x14ac:dyDescent="0.25">
      <c r="A99" s="46">
        <v>55</v>
      </c>
      <c r="B99" s="47">
        <v>1</v>
      </c>
      <c r="C99" s="47" t="s">
        <v>75</v>
      </c>
      <c r="D99" s="48"/>
      <c r="E99" s="47" t="s">
        <v>8</v>
      </c>
      <c r="F99" s="49" t="s">
        <v>267</v>
      </c>
      <c r="G99" s="50" t="s">
        <v>280</v>
      </c>
      <c r="H99" s="49" t="s">
        <v>412</v>
      </c>
      <c r="I99" s="49" t="s">
        <v>413</v>
      </c>
      <c r="J99" s="49"/>
      <c r="K99" s="49"/>
      <c r="L99" s="51">
        <v>415</v>
      </c>
      <c r="M99" s="63"/>
      <c r="N99" s="51"/>
      <c r="O99" s="52">
        <f>SUM(Tabelle133[[#This Row],[Tage]]*Tabelle133[[#This Row],[Tagespreis]])</f>
        <v>0</v>
      </c>
      <c r="P99" s="49" t="s">
        <v>725</v>
      </c>
      <c r="Q99" s="53">
        <v>43588</v>
      </c>
      <c r="R99" s="49">
        <v>13393985</v>
      </c>
      <c r="Z99" s="3" t="s">
        <v>123</v>
      </c>
    </row>
    <row r="100" spans="1:26" x14ac:dyDescent="0.25">
      <c r="A100" s="46">
        <v>55</v>
      </c>
      <c r="B100" s="47">
        <v>1</v>
      </c>
      <c r="C100" s="47" t="s">
        <v>75</v>
      </c>
      <c r="D100" s="48"/>
      <c r="E100" s="47" t="s">
        <v>9</v>
      </c>
      <c r="F100" s="49" t="s">
        <v>267</v>
      </c>
      <c r="G100" s="50" t="s">
        <v>280</v>
      </c>
      <c r="H100" s="49" t="s">
        <v>414</v>
      </c>
      <c r="I100" s="49" t="s">
        <v>413</v>
      </c>
      <c r="J100" s="49"/>
      <c r="K100" s="49"/>
      <c r="L100" s="51">
        <v>415</v>
      </c>
      <c r="M100" s="63"/>
      <c r="N100" s="51"/>
      <c r="O100" s="52">
        <f>SUM(Tabelle133[[#This Row],[Tage]]*Tabelle133[[#This Row],[Tagespreis]])</f>
        <v>0</v>
      </c>
      <c r="P100" s="49" t="s">
        <v>725</v>
      </c>
      <c r="Q100" s="53">
        <v>43588</v>
      </c>
      <c r="R100" s="49">
        <v>13393985</v>
      </c>
      <c r="Z100" s="3" t="s">
        <v>124</v>
      </c>
    </row>
    <row r="101" spans="1:26" x14ac:dyDescent="0.25">
      <c r="A101" s="46">
        <v>56</v>
      </c>
      <c r="B101" s="47">
        <v>1</v>
      </c>
      <c r="C101" s="47" t="s">
        <v>76</v>
      </c>
      <c r="D101" s="48"/>
      <c r="E101" s="47" t="s">
        <v>8</v>
      </c>
      <c r="F101" s="49" t="s">
        <v>267</v>
      </c>
      <c r="G101" s="50" t="s">
        <v>267</v>
      </c>
      <c r="H101" s="49" t="s">
        <v>415</v>
      </c>
      <c r="I101" s="49" t="s">
        <v>416</v>
      </c>
      <c r="J101" s="49"/>
      <c r="K101" s="49"/>
      <c r="L101" s="51">
        <v>530</v>
      </c>
      <c r="M101" s="63"/>
      <c r="N101" s="51"/>
      <c r="O101" s="52">
        <f>SUM(Tabelle133[[#This Row],[Tage]]*Tabelle133[[#This Row],[Tagespreis]])</f>
        <v>0</v>
      </c>
      <c r="P101" s="49" t="s">
        <v>725</v>
      </c>
      <c r="Q101" s="53">
        <v>43587</v>
      </c>
      <c r="R101" s="49">
        <v>13393925</v>
      </c>
      <c r="Z101" s="3" t="s">
        <v>125</v>
      </c>
    </row>
    <row r="102" spans="1:26" x14ac:dyDescent="0.25">
      <c r="A102" s="46">
        <v>57</v>
      </c>
      <c r="B102" s="47">
        <v>1</v>
      </c>
      <c r="C102" s="47" t="s">
        <v>77</v>
      </c>
      <c r="D102" s="48"/>
      <c r="E102" s="47" t="s">
        <v>8</v>
      </c>
      <c r="F102" s="49" t="s">
        <v>267</v>
      </c>
      <c r="G102" s="50" t="s">
        <v>280</v>
      </c>
      <c r="H102" s="49" t="s">
        <v>829</v>
      </c>
      <c r="I102" s="49" t="s">
        <v>830</v>
      </c>
      <c r="J102" s="49"/>
      <c r="K102" s="49"/>
      <c r="L102" s="51">
        <v>415</v>
      </c>
      <c r="M102" s="63"/>
      <c r="N102" s="51"/>
      <c r="O102" s="52">
        <f>SUM(Tabelle133[[#This Row],[Tage]]*Tabelle133[[#This Row],[Tagespreis]])</f>
        <v>0</v>
      </c>
      <c r="P102" s="49" t="s">
        <v>725</v>
      </c>
      <c r="Q102" s="53">
        <v>43591</v>
      </c>
      <c r="R102" s="49">
        <v>13494504</v>
      </c>
      <c r="Z102" s="3" t="s">
        <v>126</v>
      </c>
    </row>
    <row r="103" spans="1:26" x14ac:dyDescent="0.25">
      <c r="A103" s="46">
        <v>57</v>
      </c>
      <c r="B103" s="47">
        <v>1</v>
      </c>
      <c r="C103" s="47" t="s">
        <v>77</v>
      </c>
      <c r="D103" s="48"/>
      <c r="E103" s="47" t="s">
        <v>9</v>
      </c>
      <c r="F103" s="49" t="s">
        <v>267</v>
      </c>
      <c r="G103" s="50" t="s">
        <v>280</v>
      </c>
      <c r="H103" s="49" t="s">
        <v>419</v>
      </c>
      <c r="I103" s="49" t="s">
        <v>420</v>
      </c>
      <c r="J103" s="49"/>
      <c r="K103" s="49"/>
      <c r="L103" s="51">
        <v>415</v>
      </c>
      <c r="M103" s="63"/>
      <c r="N103" s="49"/>
      <c r="O103" s="52">
        <f>SUM(Tabelle133[[#This Row],[Tage]]*Tabelle133[[#This Row],[Tagespreis]])</f>
        <v>0</v>
      </c>
      <c r="P103" s="49" t="s">
        <v>725</v>
      </c>
      <c r="Q103" s="53">
        <v>43600</v>
      </c>
      <c r="R103" s="49">
        <v>13494610</v>
      </c>
      <c r="Z103" s="3" t="s">
        <v>127</v>
      </c>
    </row>
    <row r="104" spans="1:26" x14ac:dyDescent="0.25">
      <c r="A104" s="46">
        <v>58</v>
      </c>
      <c r="B104" s="47">
        <v>1</v>
      </c>
      <c r="C104" s="47" t="s">
        <v>78</v>
      </c>
      <c r="D104" s="48"/>
      <c r="E104" s="47" t="s">
        <v>8</v>
      </c>
      <c r="F104" s="49" t="s">
        <v>267</v>
      </c>
      <c r="G104" s="50" t="s">
        <v>280</v>
      </c>
      <c r="H104" s="49" t="s">
        <v>789</v>
      </c>
      <c r="I104" s="49" t="s">
        <v>306</v>
      </c>
      <c r="J104" s="49"/>
      <c r="K104" s="51">
        <v>30</v>
      </c>
      <c r="L104" s="51">
        <v>415</v>
      </c>
      <c r="M104" s="63"/>
      <c r="N104" s="49"/>
      <c r="O104" s="52">
        <f>SUM(Tabelle133[[#This Row],[Tage]]*Tabelle133[[#This Row],[Tagespreis]])</f>
        <v>0</v>
      </c>
      <c r="P104" s="49" t="s">
        <v>729</v>
      </c>
      <c r="Q104" s="53">
        <v>43616</v>
      </c>
      <c r="R104" s="49"/>
      <c r="Z104" s="3" t="s">
        <v>129</v>
      </c>
    </row>
    <row r="105" spans="1:26" x14ac:dyDescent="0.25">
      <c r="A105" s="46">
        <v>58</v>
      </c>
      <c r="B105" s="47">
        <v>1</v>
      </c>
      <c r="C105" s="47" t="s">
        <v>78</v>
      </c>
      <c r="D105" s="48"/>
      <c r="E105" s="47" t="s">
        <v>9</v>
      </c>
      <c r="F105" s="49" t="s">
        <v>267</v>
      </c>
      <c r="G105" s="50" t="s">
        <v>280</v>
      </c>
      <c r="H105" s="49" t="s">
        <v>732</v>
      </c>
      <c r="I105" s="49" t="s">
        <v>306</v>
      </c>
      <c r="J105" s="49"/>
      <c r="K105" s="49"/>
      <c r="L105" s="51">
        <v>415</v>
      </c>
      <c r="M105" s="63"/>
      <c r="N105" s="49"/>
      <c r="O105" s="52">
        <f>SUM(Tabelle133[[#This Row],[Tage]]*Tabelle133[[#This Row],[Tagespreis]])</f>
        <v>0</v>
      </c>
      <c r="P105" s="49" t="s">
        <v>729</v>
      </c>
      <c r="Q105" s="53">
        <v>43616</v>
      </c>
      <c r="R105" s="49"/>
      <c r="Z105" s="3" t="s">
        <v>130</v>
      </c>
    </row>
    <row r="106" spans="1:26" x14ac:dyDescent="0.25">
      <c r="A106" s="46">
        <v>58</v>
      </c>
      <c r="B106" s="47">
        <v>1</v>
      </c>
      <c r="C106" s="47" t="s">
        <v>78</v>
      </c>
      <c r="D106" s="48"/>
      <c r="E106" s="47" t="s">
        <v>266</v>
      </c>
      <c r="F106" s="49" t="s">
        <v>267</v>
      </c>
      <c r="G106" s="50" t="s">
        <v>280</v>
      </c>
      <c r="H106" s="49" t="s">
        <v>732</v>
      </c>
      <c r="I106" s="49" t="s">
        <v>306</v>
      </c>
      <c r="J106" s="49"/>
      <c r="K106" s="49"/>
      <c r="L106" s="51">
        <v>415</v>
      </c>
      <c r="M106" s="63"/>
      <c r="N106" s="49"/>
      <c r="O106" s="52">
        <f>SUM(Tabelle133[[#This Row],[Tage]]*Tabelle133[[#This Row],[Tagespreis]])</f>
        <v>0</v>
      </c>
      <c r="P106" s="49" t="s">
        <v>729</v>
      </c>
      <c r="Q106" s="53">
        <v>43616</v>
      </c>
      <c r="R106" s="49"/>
      <c r="Z106" s="3" t="s">
        <v>131</v>
      </c>
    </row>
    <row r="107" spans="1:26" x14ac:dyDescent="0.25">
      <c r="A107" s="46">
        <v>58</v>
      </c>
      <c r="B107" s="47">
        <v>1</v>
      </c>
      <c r="C107" s="47" t="s">
        <v>78</v>
      </c>
      <c r="D107" s="48"/>
      <c r="E107" s="47" t="s">
        <v>281</v>
      </c>
      <c r="F107" s="49" t="s">
        <v>267</v>
      </c>
      <c r="G107" s="50" t="s">
        <v>280</v>
      </c>
      <c r="H107" s="49" t="s">
        <v>732</v>
      </c>
      <c r="I107" s="49" t="s">
        <v>306</v>
      </c>
      <c r="J107" s="49"/>
      <c r="K107" s="49"/>
      <c r="L107" s="51">
        <v>415</v>
      </c>
      <c r="M107" s="63"/>
      <c r="N107" s="49"/>
      <c r="O107" s="52">
        <f>SUM(Tabelle133[[#This Row],[Tage]]*Tabelle133[[#This Row],[Tagespreis]])</f>
        <v>0</v>
      </c>
      <c r="P107" s="49" t="s">
        <v>729</v>
      </c>
      <c r="Q107" s="53">
        <v>43616</v>
      </c>
      <c r="R107" s="49"/>
      <c r="Z107" s="3" t="s">
        <v>132</v>
      </c>
    </row>
    <row r="108" spans="1:26" x14ac:dyDescent="0.25">
      <c r="A108" s="46">
        <v>59</v>
      </c>
      <c r="B108" s="47">
        <v>1</v>
      </c>
      <c r="C108" s="47" t="s">
        <v>79</v>
      </c>
      <c r="D108" s="48"/>
      <c r="E108" s="47" t="s">
        <v>8</v>
      </c>
      <c r="F108" s="49" t="s">
        <v>267</v>
      </c>
      <c r="G108" s="50" t="s">
        <v>280</v>
      </c>
      <c r="H108" s="49" t="s">
        <v>732</v>
      </c>
      <c r="I108" s="49" t="s">
        <v>306</v>
      </c>
      <c r="J108" s="49"/>
      <c r="K108" s="51">
        <v>30</v>
      </c>
      <c r="L108" s="51">
        <v>415</v>
      </c>
      <c r="M108" s="63"/>
      <c r="N108" s="49"/>
      <c r="O108" s="52">
        <f>SUM(Tabelle133[[#This Row],[Tage]]*Tabelle133[[#This Row],[Tagespreis]])</f>
        <v>0</v>
      </c>
      <c r="P108" s="49" t="s">
        <v>729</v>
      </c>
      <c r="Q108" s="53">
        <v>43616</v>
      </c>
      <c r="R108" s="49"/>
      <c r="Z108" s="3" t="s">
        <v>133</v>
      </c>
    </row>
    <row r="109" spans="1:26" x14ac:dyDescent="0.25">
      <c r="A109" s="46">
        <v>59</v>
      </c>
      <c r="B109" s="47">
        <v>1</v>
      </c>
      <c r="C109" s="47" t="s">
        <v>79</v>
      </c>
      <c r="D109" s="48"/>
      <c r="E109" s="47" t="s">
        <v>9</v>
      </c>
      <c r="F109" s="49" t="s">
        <v>267</v>
      </c>
      <c r="G109" s="50" t="s">
        <v>280</v>
      </c>
      <c r="H109" s="49" t="s">
        <v>732</v>
      </c>
      <c r="I109" s="49" t="s">
        <v>306</v>
      </c>
      <c r="J109" s="49"/>
      <c r="K109" s="49"/>
      <c r="L109" s="51">
        <v>415</v>
      </c>
      <c r="M109" s="63"/>
      <c r="N109" s="49"/>
      <c r="O109" s="52">
        <f>SUM(Tabelle133[[#This Row],[Tage]]*Tabelle133[[#This Row],[Tagespreis]])</f>
        <v>0</v>
      </c>
      <c r="P109" s="49" t="s">
        <v>729</v>
      </c>
      <c r="Q109" s="53">
        <v>43616</v>
      </c>
      <c r="R109" s="49"/>
      <c r="Z109" s="3" t="s">
        <v>134</v>
      </c>
    </row>
    <row r="110" spans="1:26" x14ac:dyDescent="0.25">
      <c r="A110" s="46">
        <v>59</v>
      </c>
      <c r="B110" s="47">
        <v>1</v>
      </c>
      <c r="C110" s="47" t="s">
        <v>79</v>
      </c>
      <c r="D110" s="48"/>
      <c r="E110" s="47" t="s">
        <v>266</v>
      </c>
      <c r="F110" s="49" t="s">
        <v>267</v>
      </c>
      <c r="G110" s="50" t="s">
        <v>280</v>
      </c>
      <c r="H110" s="49" t="s">
        <v>732</v>
      </c>
      <c r="I110" s="49" t="s">
        <v>306</v>
      </c>
      <c r="J110" s="49"/>
      <c r="K110" s="49"/>
      <c r="L110" s="51">
        <v>415</v>
      </c>
      <c r="M110" s="63"/>
      <c r="N110" s="49"/>
      <c r="O110" s="52">
        <f>SUM(Tabelle133[[#This Row],[Tage]]*Tabelle133[[#This Row],[Tagespreis]])</f>
        <v>0</v>
      </c>
      <c r="P110" s="49" t="s">
        <v>729</v>
      </c>
      <c r="Q110" s="53">
        <v>43616</v>
      </c>
      <c r="R110" s="49"/>
      <c r="Z110" s="3" t="s">
        <v>135</v>
      </c>
    </row>
    <row r="111" spans="1:26" x14ac:dyDescent="0.25">
      <c r="A111" s="46">
        <v>59</v>
      </c>
      <c r="B111" s="47">
        <v>1</v>
      </c>
      <c r="C111" s="47" t="s">
        <v>79</v>
      </c>
      <c r="D111" s="48"/>
      <c r="E111" s="47" t="s">
        <v>281</v>
      </c>
      <c r="F111" s="49" t="s">
        <v>267</v>
      </c>
      <c r="G111" s="50" t="s">
        <v>280</v>
      </c>
      <c r="H111" s="49" t="s">
        <v>732</v>
      </c>
      <c r="I111" s="49" t="s">
        <v>306</v>
      </c>
      <c r="J111" s="49"/>
      <c r="K111" s="49"/>
      <c r="L111" s="51">
        <v>415</v>
      </c>
      <c r="M111" s="63"/>
      <c r="N111" s="49"/>
      <c r="O111" s="52">
        <f>SUM(Tabelle133[[#This Row],[Tage]]*Tabelle133[[#This Row],[Tagespreis]])</f>
        <v>0</v>
      </c>
      <c r="P111" s="49" t="s">
        <v>729</v>
      </c>
      <c r="Q111" s="53">
        <v>43616</v>
      </c>
      <c r="R111" s="49"/>
      <c r="Z111" s="3" t="s">
        <v>136</v>
      </c>
    </row>
    <row r="112" spans="1:26" x14ac:dyDescent="0.25">
      <c r="A112" s="46">
        <v>60</v>
      </c>
      <c r="B112" s="47">
        <v>1</v>
      </c>
      <c r="C112" s="47" t="s">
        <v>80</v>
      </c>
      <c r="D112" s="48"/>
      <c r="E112" s="47" t="s">
        <v>8</v>
      </c>
      <c r="F112" s="49" t="s">
        <v>267</v>
      </c>
      <c r="G112" s="50" t="s">
        <v>280</v>
      </c>
      <c r="H112" s="49" t="s">
        <v>422</v>
      </c>
      <c r="I112" s="49" t="s">
        <v>423</v>
      </c>
      <c r="J112" s="49"/>
      <c r="K112" s="49"/>
      <c r="L112" s="51">
        <v>415</v>
      </c>
      <c r="M112" s="63"/>
      <c r="N112" s="51"/>
      <c r="O112" s="52">
        <f>SUM(Tabelle133[[#This Row],[Tage]]*Tabelle133[[#This Row],[Tagespreis]])</f>
        <v>0</v>
      </c>
      <c r="P112" s="49" t="s">
        <v>725</v>
      </c>
      <c r="Q112" s="53">
        <v>43591</v>
      </c>
      <c r="R112" s="49">
        <v>13494533</v>
      </c>
      <c r="Z112" s="3" t="s">
        <v>137</v>
      </c>
    </row>
    <row r="113" spans="1:26" x14ac:dyDescent="0.25">
      <c r="A113" s="46">
        <v>60</v>
      </c>
      <c r="B113" s="47">
        <v>1</v>
      </c>
      <c r="C113" s="47" t="s">
        <v>80</v>
      </c>
      <c r="D113" s="48"/>
      <c r="E113" s="47" t="s">
        <v>9</v>
      </c>
      <c r="F113" s="49" t="s">
        <v>267</v>
      </c>
      <c r="G113" s="50" t="s">
        <v>280</v>
      </c>
      <c r="H113" s="49" t="s">
        <v>422</v>
      </c>
      <c r="I113" s="49" t="s">
        <v>424</v>
      </c>
      <c r="J113" s="49"/>
      <c r="K113" s="49"/>
      <c r="L113" s="51">
        <v>415</v>
      </c>
      <c r="M113" s="63"/>
      <c r="N113" s="51"/>
      <c r="O113" s="52">
        <f>SUM(Tabelle133[[#This Row],[Tage]]*Tabelle133[[#This Row],[Tagespreis]])</f>
        <v>0</v>
      </c>
      <c r="P113" s="49" t="s">
        <v>725</v>
      </c>
      <c r="Q113" s="53">
        <v>43591</v>
      </c>
      <c r="R113" s="49">
        <v>13494534</v>
      </c>
      <c r="Z113" s="3" t="s">
        <v>138</v>
      </c>
    </row>
    <row r="114" spans="1:26" x14ac:dyDescent="0.25">
      <c r="A114" s="46">
        <v>61</v>
      </c>
      <c r="B114" s="47">
        <v>1</v>
      </c>
      <c r="C114" s="47" t="s">
        <v>81</v>
      </c>
      <c r="D114" s="48"/>
      <c r="E114" s="47" t="s">
        <v>8</v>
      </c>
      <c r="F114" s="49" t="s">
        <v>267</v>
      </c>
      <c r="G114" s="50" t="s">
        <v>280</v>
      </c>
      <c r="H114" s="49" t="s">
        <v>430</v>
      </c>
      <c r="I114" s="49" t="s">
        <v>431</v>
      </c>
      <c r="J114" s="49"/>
      <c r="K114" s="49"/>
      <c r="L114" s="51">
        <v>415</v>
      </c>
      <c r="M114" s="63"/>
      <c r="N114" s="51"/>
      <c r="O114" s="52">
        <f>SUM(Tabelle133[[#This Row],[Tage]]*Tabelle133[[#This Row],[Tagespreis]])</f>
        <v>0</v>
      </c>
      <c r="P114" s="49" t="s">
        <v>725</v>
      </c>
      <c r="Q114" s="53">
        <v>43587</v>
      </c>
      <c r="R114" s="49">
        <v>13393915</v>
      </c>
      <c r="Z114" s="3" t="s">
        <v>139</v>
      </c>
    </row>
    <row r="115" spans="1:26" x14ac:dyDescent="0.25">
      <c r="A115" s="46">
        <v>61</v>
      </c>
      <c r="B115" s="47">
        <v>1</v>
      </c>
      <c r="C115" s="47" t="s">
        <v>81</v>
      </c>
      <c r="D115" s="48"/>
      <c r="E115" s="47" t="s">
        <v>9</v>
      </c>
      <c r="F115" s="49" t="s">
        <v>267</v>
      </c>
      <c r="G115" s="50" t="s">
        <v>280</v>
      </c>
      <c r="H115" s="49" t="s">
        <v>438</v>
      </c>
      <c r="I115" s="49" t="s">
        <v>429</v>
      </c>
      <c r="J115" s="49"/>
      <c r="K115" s="49"/>
      <c r="L115" s="51">
        <v>415</v>
      </c>
      <c r="M115" s="63"/>
      <c r="N115" s="51"/>
      <c r="O115" s="52">
        <f>SUM(Tabelle133[[#This Row],[Tage]]*Tabelle133[[#This Row],[Tagespreis]])</f>
        <v>0</v>
      </c>
      <c r="P115" s="49" t="s">
        <v>725</v>
      </c>
      <c r="Q115" s="53">
        <v>43587</v>
      </c>
      <c r="R115" s="49">
        <v>13393916</v>
      </c>
      <c r="Z115" s="3" t="s">
        <v>140</v>
      </c>
    </row>
    <row r="116" spans="1:26" x14ac:dyDescent="0.25">
      <c r="A116" s="46">
        <v>62</v>
      </c>
      <c r="B116" s="47">
        <v>1</v>
      </c>
      <c r="C116" s="47" t="s">
        <v>82</v>
      </c>
      <c r="D116" s="48"/>
      <c r="E116" s="47" t="s">
        <v>8</v>
      </c>
      <c r="F116" s="49" t="s">
        <v>267</v>
      </c>
      <c r="G116" s="50" t="s">
        <v>280</v>
      </c>
      <c r="H116" s="49" t="s">
        <v>432</v>
      </c>
      <c r="I116" s="49" t="s">
        <v>433</v>
      </c>
      <c r="J116" s="49"/>
      <c r="K116" s="49"/>
      <c r="L116" s="51">
        <v>415</v>
      </c>
      <c r="M116" s="63"/>
      <c r="N116" s="51"/>
      <c r="O116" s="52">
        <f>SUM(Tabelle133[[#This Row],[Tage]]*Tabelle133[[#This Row],[Tagespreis]])</f>
        <v>0</v>
      </c>
      <c r="P116" s="49" t="s">
        <v>725</v>
      </c>
      <c r="Q116" s="53">
        <v>43591</v>
      </c>
      <c r="R116" s="49">
        <v>13494560</v>
      </c>
      <c r="Z116" s="3" t="s">
        <v>141</v>
      </c>
    </row>
    <row r="117" spans="1:26" x14ac:dyDescent="0.25">
      <c r="A117" s="46">
        <v>62</v>
      </c>
      <c r="B117" s="47">
        <v>1</v>
      </c>
      <c r="C117" s="47" t="s">
        <v>82</v>
      </c>
      <c r="D117" s="48"/>
      <c r="E117" s="47" t="s">
        <v>9</v>
      </c>
      <c r="F117" s="49" t="s">
        <v>267</v>
      </c>
      <c r="G117" s="50" t="s">
        <v>280</v>
      </c>
      <c r="H117" s="49" t="s">
        <v>434</v>
      </c>
      <c r="I117" s="49" t="s">
        <v>435</v>
      </c>
      <c r="J117" s="49"/>
      <c r="K117" s="49"/>
      <c r="L117" s="51">
        <v>415</v>
      </c>
      <c r="M117" s="63"/>
      <c r="N117" s="49"/>
      <c r="O117" s="52">
        <f>SUM(Tabelle133[[#This Row],[Tage]]*Tabelle133[[#This Row],[Tagespreis]])</f>
        <v>0</v>
      </c>
      <c r="P117" s="49" t="s">
        <v>725</v>
      </c>
      <c r="Q117" s="53">
        <v>43588</v>
      </c>
      <c r="R117" s="49">
        <v>13393944</v>
      </c>
      <c r="Z117" s="3" t="s">
        <v>142</v>
      </c>
    </row>
    <row r="118" spans="1:26" x14ac:dyDescent="0.25">
      <c r="A118" s="46">
        <v>63</v>
      </c>
      <c r="B118" s="47">
        <v>1</v>
      </c>
      <c r="C118" s="47" t="s">
        <v>83</v>
      </c>
      <c r="D118" s="48"/>
      <c r="E118" s="47" t="s">
        <v>8</v>
      </c>
      <c r="F118" s="49" t="s">
        <v>267</v>
      </c>
      <c r="G118" s="50" t="s">
        <v>280</v>
      </c>
      <c r="H118" s="49" t="s">
        <v>439</v>
      </c>
      <c r="I118" s="49" t="s">
        <v>440</v>
      </c>
      <c r="J118" s="49"/>
      <c r="K118" s="49"/>
      <c r="L118" s="51">
        <v>415</v>
      </c>
      <c r="M118" s="63"/>
      <c r="N118" s="51"/>
      <c r="O118" s="52">
        <f>SUM(Tabelle133[[#This Row],[Tage]]*Tabelle133[[#This Row],[Tagespreis]])</f>
        <v>0</v>
      </c>
      <c r="P118" s="49" t="s">
        <v>725</v>
      </c>
      <c r="Q118" s="53">
        <v>43591</v>
      </c>
      <c r="R118" s="49">
        <v>13494505</v>
      </c>
      <c r="Z118" s="3" t="s">
        <v>143</v>
      </c>
    </row>
    <row r="119" spans="1:26" x14ac:dyDescent="0.25">
      <c r="A119" s="46">
        <v>63</v>
      </c>
      <c r="B119" s="47">
        <v>1</v>
      </c>
      <c r="C119" s="47" t="s">
        <v>83</v>
      </c>
      <c r="D119" s="48"/>
      <c r="E119" s="47" t="s">
        <v>9</v>
      </c>
      <c r="F119" s="49" t="s">
        <v>267</v>
      </c>
      <c r="G119" s="50" t="s">
        <v>280</v>
      </c>
      <c r="H119" s="49" t="s">
        <v>436</v>
      </c>
      <c r="I119" s="49" t="s">
        <v>437</v>
      </c>
      <c r="J119" s="49"/>
      <c r="K119" s="49"/>
      <c r="L119" s="51">
        <v>415</v>
      </c>
      <c r="M119" s="63"/>
      <c r="N119" s="51"/>
      <c r="O119" s="52">
        <f>SUM(Tabelle133[[#This Row],[Tage]]*Tabelle133[[#This Row],[Tagespreis]])</f>
        <v>0</v>
      </c>
      <c r="P119" s="49" t="s">
        <v>725</v>
      </c>
      <c r="Q119" s="53">
        <v>43602</v>
      </c>
      <c r="R119" s="49">
        <v>13494615</v>
      </c>
      <c r="Z119" s="3" t="s">
        <v>144</v>
      </c>
    </row>
    <row r="120" spans="1:26" x14ac:dyDescent="0.25">
      <c r="A120" s="46">
        <v>64</v>
      </c>
      <c r="B120" s="47">
        <v>1</v>
      </c>
      <c r="C120" s="47" t="s">
        <v>84</v>
      </c>
      <c r="D120" s="48"/>
      <c r="E120" s="47" t="s">
        <v>8</v>
      </c>
      <c r="F120" s="49" t="s">
        <v>267</v>
      </c>
      <c r="G120" s="50" t="s">
        <v>280</v>
      </c>
      <c r="H120" s="49" t="s">
        <v>441</v>
      </c>
      <c r="I120" s="49" t="s">
        <v>442</v>
      </c>
      <c r="J120" s="49"/>
      <c r="K120" s="49"/>
      <c r="L120" s="51">
        <v>415</v>
      </c>
      <c r="M120" s="63"/>
      <c r="N120" s="51"/>
      <c r="O120" s="52">
        <f>SUM(Tabelle133[[#This Row],[Tage]]*Tabelle133[[#This Row],[Tagespreis]])</f>
        <v>0</v>
      </c>
      <c r="P120" s="49" t="s">
        <v>725</v>
      </c>
      <c r="Q120" s="53">
        <v>43587</v>
      </c>
      <c r="R120" s="49">
        <v>13393900</v>
      </c>
      <c r="Z120" s="3" t="s">
        <v>145</v>
      </c>
    </row>
    <row r="121" spans="1:26" ht="13.9" customHeight="1" x14ac:dyDescent="0.25">
      <c r="A121" s="46">
        <v>64</v>
      </c>
      <c r="B121" s="47">
        <v>1</v>
      </c>
      <c r="C121" s="47" t="s">
        <v>84</v>
      </c>
      <c r="D121" s="48"/>
      <c r="E121" s="47" t="s">
        <v>9</v>
      </c>
      <c r="F121" s="49" t="s">
        <v>267</v>
      </c>
      <c r="G121" s="50" t="s">
        <v>280</v>
      </c>
      <c r="H121" s="49" t="s">
        <v>443</v>
      </c>
      <c r="I121" s="49" t="s">
        <v>365</v>
      </c>
      <c r="J121" s="49"/>
      <c r="K121" s="49"/>
      <c r="L121" s="51">
        <v>415</v>
      </c>
      <c r="M121" s="63"/>
      <c r="N121" s="51"/>
      <c r="O121" s="52">
        <f>SUM(Tabelle133[[#This Row],[Tage]]*Tabelle133[[#This Row],[Tagespreis]])</f>
        <v>0</v>
      </c>
      <c r="P121" s="49" t="s">
        <v>725</v>
      </c>
      <c r="Q121" s="53">
        <v>43588</v>
      </c>
      <c r="R121" s="49">
        <v>13393976</v>
      </c>
      <c r="Z121" s="3" t="s">
        <v>146</v>
      </c>
    </row>
    <row r="122" spans="1:26" x14ac:dyDescent="0.25">
      <c r="A122" s="46">
        <v>65</v>
      </c>
      <c r="B122" s="47">
        <v>1</v>
      </c>
      <c r="C122" s="47" t="s">
        <v>85</v>
      </c>
      <c r="D122" s="48"/>
      <c r="E122" s="47" t="s">
        <v>8</v>
      </c>
      <c r="F122" s="49" t="s">
        <v>267</v>
      </c>
      <c r="G122" s="50" t="s">
        <v>267</v>
      </c>
      <c r="H122" s="49" t="s">
        <v>444</v>
      </c>
      <c r="I122" s="49" t="s">
        <v>445</v>
      </c>
      <c r="J122" s="49"/>
      <c r="K122" s="49"/>
      <c r="L122" s="51">
        <v>530</v>
      </c>
      <c r="M122" s="63"/>
      <c r="N122" s="51"/>
      <c r="O122" s="52">
        <f>SUM(Tabelle133[[#This Row],[Tage]]*Tabelle133[[#This Row],[Tagespreis]])</f>
        <v>0</v>
      </c>
      <c r="P122" s="49" t="s">
        <v>725</v>
      </c>
      <c r="Q122" s="53">
        <v>43587</v>
      </c>
      <c r="R122" s="49">
        <v>13393903</v>
      </c>
      <c r="Z122" s="3" t="s">
        <v>147</v>
      </c>
    </row>
    <row r="123" spans="1:26" x14ac:dyDescent="0.25">
      <c r="A123" s="46">
        <v>66</v>
      </c>
      <c r="B123" s="47">
        <v>1</v>
      </c>
      <c r="C123" s="47" t="s">
        <v>86</v>
      </c>
      <c r="D123" s="48"/>
      <c r="E123" s="47" t="s">
        <v>8</v>
      </c>
      <c r="F123" s="49" t="s">
        <v>267</v>
      </c>
      <c r="G123" s="50" t="s">
        <v>280</v>
      </c>
      <c r="H123" s="49" t="s">
        <v>446</v>
      </c>
      <c r="I123" s="49" t="s">
        <v>447</v>
      </c>
      <c r="J123" s="49"/>
      <c r="K123" s="49"/>
      <c r="L123" s="51">
        <v>415</v>
      </c>
      <c r="M123" s="63"/>
      <c r="N123" s="51"/>
      <c r="O123" s="52">
        <f>SUM(Tabelle133[[#This Row],[Tage]]*Tabelle133[[#This Row],[Tagespreis]])</f>
        <v>0</v>
      </c>
      <c r="P123" s="49" t="s">
        <v>725</v>
      </c>
      <c r="Q123" s="53">
        <v>43587</v>
      </c>
      <c r="R123" s="49">
        <v>13393935</v>
      </c>
      <c r="Z123" s="3" t="s">
        <v>149</v>
      </c>
    </row>
    <row r="124" spans="1:26" x14ac:dyDescent="0.25">
      <c r="A124" s="46">
        <v>66</v>
      </c>
      <c r="B124" s="47">
        <v>1</v>
      </c>
      <c r="C124" s="47" t="s">
        <v>86</v>
      </c>
      <c r="D124" s="48"/>
      <c r="E124" s="47" t="s">
        <v>9</v>
      </c>
      <c r="F124" s="49" t="s">
        <v>267</v>
      </c>
      <c r="G124" s="50" t="s">
        <v>280</v>
      </c>
      <c r="H124" s="49" t="s">
        <v>448</v>
      </c>
      <c r="I124" s="49" t="s">
        <v>449</v>
      </c>
      <c r="J124" s="49"/>
      <c r="K124" s="49"/>
      <c r="L124" s="51">
        <v>415</v>
      </c>
      <c r="M124" s="63"/>
      <c r="N124" s="51"/>
      <c r="O124" s="52">
        <f>SUM(Tabelle133[[#This Row],[Tage]]*Tabelle133[[#This Row],[Tagespreis]])</f>
        <v>0</v>
      </c>
      <c r="P124" s="49" t="s">
        <v>725</v>
      </c>
      <c r="Q124" s="53">
        <v>43587</v>
      </c>
      <c r="R124" s="49">
        <v>13393934</v>
      </c>
      <c r="Z124" s="3" t="s">
        <v>150</v>
      </c>
    </row>
    <row r="125" spans="1:26" x14ac:dyDescent="0.25">
      <c r="A125" s="46">
        <v>66</v>
      </c>
      <c r="B125" s="47">
        <v>1</v>
      </c>
      <c r="C125" s="47" t="s">
        <v>86</v>
      </c>
      <c r="D125" s="48"/>
      <c r="E125" s="47" t="s">
        <v>266</v>
      </c>
      <c r="F125" s="49" t="s">
        <v>267</v>
      </c>
      <c r="G125" s="50" t="s">
        <v>280</v>
      </c>
      <c r="H125" s="49" t="s">
        <v>450</v>
      </c>
      <c r="I125" s="49" t="s">
        <v>451</v>
      </c>
      <c r="J125" s="49"/>
      <c r="K125" s="49"/>
      <c r="L125" s="51">
        <v>415</v>
      </c>
      <c r="M125" s="63"/>
      <c r="N125" s="51"/>
      <c r="O125" s="52">
        <f>SUM(Tabelle133[[#This Row],[Tage]]*Tabelle133[[#This Row],[Tagespreis]])</f>
        <v>0</v>
      </c>
      <c r="P125" s="49" t="s">
        <v>725</v>
      </c>
      <c r="Q125" s="53">
        <v>43599</v>
      </c>
      <c r="R125" s="49">
        <v>13494599</v>
      </c>
      <c r="Z125" s="3" t="s">
        <v>151</v>
      </c>
    </row>
    <row r="126" spans="1:26" x14ac:dyDescent="0.25">
      <c r="A126" s="46">
        <v>67</v>
      </c>
      <c r="B126" s="47">
        <v>1</v>
      </c>
      <c r="C126" s="47" t="s">
        <v>87</v>
      </c>
      <c r="D126" s="48"/>
      <c r="E126" s="47" t="s">
        <v>8</v>
      </c>
      <c r="F126" s="49" t="s">
        <v>267</v>
      </c>
      <c r="G126" s="50" t="s">
        <v>280</v>
      </c>
      <c r="H126" s="49" t="s">
        <v>733</v>
      </c>
      <c r="I126" s="49" t="s">
        <v>734</v>
      </c>
      <c r="J126" s="49"/>
      <c r="K126" s="49"/>
      <c r="L126" s="51">
        <v>415</v>
      </c>
      <c r="M126" s="63"/>
      <c r="N126" s="51"/>
      <c r="O126" s="52">
        <f>SUM(Tabelle133[[#This Row],[Tage]]*Tabelle133[[#This Row],[Tagespreis]])</f>
        <v>0</v>
      </c>
      <c r="P126" s="49" t="s">
        <v>725</v>
      </c>
      <c r="Q126" s="53">
        <v>43591</v>
      </c>
      <c r="R126" s="49">
        <v>13494563</v>
      </c>
      <c r="Z126" s="3" t="s">
        <v>152</v>
      </c>
    </row>
    <row r="127" spans="1:26" x14ac:dyDescent="0.25">
      <c r="A127" s="46">
        <v>67</v>
      </c>
      <c r="B127" s="47">
        <v>1</v>
      </c>
      <c r="C127" s="47" t="s">
        <v>87</v>
      </c>
      <c r="D127" s="48"/>
      <c r="E127" s="47" t="s">
        <v>9</v>
      </c>
      <c r="F127" s="49" t="s">
        <v>267</v>
      </c>
      <c r="G127" s="50" t="s">
        <v>280</v>
      </c>
      <c r="H127" s="49" t="s">
        <v>735</v>
      </c>
      <c r="I127" s="49" t="s">
        <v>736</v>
      </c>
      <c r="J127" s="49"/>
      <c r="K127" s="49"/>
      <c r="L127" s="51">
        <v>415</v>
      </c>
      <c r="M127" s="63"/>
      <c r="N127" s="51"/>
      <c r="O127" s="52">
        <f>SUM(Tabelle133[[#This Row],[Tage]]*Tabelle133[[#This Row],[Tagespreis]])</f>
        <v>0</v>
      </c>
      <c r="P127" s="49" t="s">
        <v>725</v>
      </c>
      <c r="Q127" s="53">
        <v>43591</v>
      </c>
      <c r="R127" s="49">
        <v>13494569</v>
      </c>
      <c r="Z127" s="3" t="s">
        <v>153</v>
      </c>
    </row>
    <row r="128" spans="1:26" x14ac:dyDescent="0.25">
      <c r="A128" s="46">
        <v>68</v>
      </c>
      <c r="B128" s="47">
        <v>1</v>
      </c>
      <c r="C128" s="47" t="s">
        <v>88</v>
      </c>
      <c r="D128" s="48"/>
      <c r="E128" s="47" t="s">
        <v>8</v>
      </c>
      <c r="F128" s="49" t="s">
        <v>280</v>
      </c>
      <c r="G128" s="50" t="s">
        <v>280</v>
      </c>
      <c r="H128" s="49"/>
      <c r="I128" s="49"/>
      <c r="J128" s="49"/>
      <c r="K128" s="49"/>
      <c r="L128" s="51"/>
      <c r="M128" s="63"/>
      <c r="N128" s="49"/>
      <c r="O128" s="52">
        <f>SUM(Tabelle133[[#This Row],[Tage]]*Tabelle133[[#This Row],[Tagespreis]])</f>
        <v>0</v>
      </c>
      <c r="P128" s="49"/>
      <c r="Q128" s="53"/>
      <c r="R128" s="49"/>
      <c r="Z128" s="3" t="s">
        <v>154</v>
      </c>
    </row>
    <row r="129" spans="1:26" x14ac:dyDescent="0.25">
      <c r="A129" s="46">
        <v>68</v>
      </c>
      <c r="B129" s="47">
        <v>1</v>
      </c>
      <c r="C129" s="47" t="s">
        <v>88</v>
      </c>
      <c r="D129" s="48"/>
      <c r="E129" s="47" t="s">
        <v>9</v>
      </c>
      <c r="F129" s="49" t="s">
        <v>280</v>
      </c>
      <c r="G129" s="50" t="s">
        <v>280</v>
      </c>
      <c r="H129" s="49"/>
      <c r="I129" s="49"/>
      <c r="J129" s="49"/>
      <c r="K129" s="49"/>
      <c r="L129" s="51"/>
      <c r="M129" s="63"/>
      <c r="N129" s="49"/>
      <c r="O129" s="52">
        <f>SUM(Tabelle133[[#This Row],[Tage]]*Tabelle133[[#This Row],[Tagespreis]])</f>
        <v>0</v>
      </c>
      <c r="P129" s="49"/>
      <c r="Q129" s="53"/>
      <c r="R129" s="49"/>
      <c r="Z129" s="3" t="s">
        <v>155</v>
      </c>
    </row>
    <row r="130" spans="1:26" x14ac:dyDescent="0.25">
      <c r="A130" s="46">
        <v>69</v>
      </c>
      <c r="B130" s="47">
        <v>1</v>
      </c>
      <c r="C130" s="47" t="s">
        <v>89</v>
      </c>
      <c r="D130" s="48"/>
      <c r="E130" s="47" t="s">
        <v>8</v>
      </c>
      <c r="F130" s="49" t="s">
        <v>267</v>
      </c>
      <c r="G130" s="50" t="s">
        <v>280</v>
      </c>
      <c r="H130" s="49" t="s">
        <v>732</v>
      </c>
      <c r="I130" s="49" t="s">
        <v>306</v>
      </c>
      <c r="J130" s="49"/>
      <c r="K130" s="49"/>
      <c r="L130" s="51">
        <v>415</v>
      </c>
      <c r="M130" s="63"/>
      <c r="N130" s="49"/>
      <c r="O130" s="52">
        <f>SUM(Tabelle133[[#This Row],[Tage]]*Tabelle133[[#This Row],[Tagespreis]])</f>
        <v>0</v>
      </c>
      <c r="P130" s="49" t="s">
        <v>729</v>
      </c>
      <c r="Q130" s="53">
        <v>43616</v>
      </c>
      <c r="R130" s="49"/>
      <c r="Z130" s="3" t="s">
        <v>156</v>
      </c>
    </row>
    <row r="131" spans="1:26" x14ac:dyDescent="0.25">
      <c r="A131" s="46">
        <v>69</v>
      </c>
      <c r="B131" s="47">
        <v>1</v>
      </c>
      <c r="C131" s="47" t="s">
        <v>89</v>
      </c>
      <c r="D131" s="48"/>
      <c r="E131" s="47" t="s">
        <v>9</v>
      </c>
      <c r="F131" s="49" t="s">
        <v>267</v>
      </c>
      <c r="G131" s="50" t="s">
        <v>280</v>
      </c>
      <c r="H131" s="49" t="s">
        <v>732</v>
      </c>
      <c r="I131" s="49" t="s">
        <v>306</v>
      </c>
      <c r="J131" s="49"/>
      <c r="K131" s="49"/>
      <c r="L131" s="51">
        <v>415</v>
      </c>
      <c r="M131" s="63"/>
      <c r="N131" s="49"/>
      <c r="O131" s="52">
        <f>SUM(Tabelle133[[#This Row],[Tage]]*Tabelle133[[#This Row],[Tagespreis]])</f>
        <v>0</v>
      </c>
      <c r="P131" s="49" t="s">
        <v>729</v>
      </c>
      <c r="Q131" s="53">
        <v>43616</v>
      </c>
      <c r="R131" s="49"/>
      <c r="Z131" s="3" t="s">
        <v>157</v>
      </c>
    </row>
    <row r="132" spans="1:26" x14ac:dyDescent="0.25">
      <c r="A132" s="46">
        <v>70</v>
      </c>
      <c r="B132" s="47">
        <v>1</v>
      </c>
      <c r="C132" s="47" t="s">
        <v>90</v>
      </c>
      <c r="D132" s="48"/>
      <c r="E132" s="47" t="s">
        <v>8</v>
      </c>
      <c r="F132" s="49" t="s">
        <v>267</v>
      </c>
      <c r="G132" s="50" t="s">
        <v>267</v>
      </c>
      <c r="H132" s="49" t="s">
        <v>730</v>
      </c>
      <c r="I132" s="49" t="s">
        <v>291</v>
      </c>
      <c r="J132" s="49"/>
      <c r="K132" s="49"/>
      <c r="L132" s="49"/>
      <c r="M132" s="63"/>
      <c r="N132" s="49"/>
      <c r="O132" s="52">
        <f>SUM(Tabelle133[[#This Row],[Tage]]*Tabelle133[[#This Row],[Tagespreis]])</f>
        <v>0</v>
      </c>
      <c r="P132" s="49" t="s">
        <v>729</v>
      </c>
      <c r="Q132" s="53">
        <v>43613</v>
      </c>
      <c r="R132" s="49"/>
      <c r="Z132" s="3" t="s">
        <v>158</v>
      </c>
    </row>
    <row r="133" spans="1:26" x14ac:dyDescent="0.25">
      <c r="A133" s="46">
        <v>71</v>
      </c>
      <c r="B133" s="47">
        <v>1</v>
      </c>
      <c r="C133" s="47" t="s">
        <v>91</v>
      </c>
      <c r="D133" s="48"/>
      <c r="E133" s="47" t="s">
        <v>8</v>
      </c>
      <c r="F133" s="49" t="s">
        <v>267</v>
      </c>
      <c r="G133" s="50" t="s">
        <v>267</v>
      </c>
      <c r="H133" s="49" t="s">
        <v>731</v>
      </c>
      <c r="I133" s="49" t="s">
        <v>285</v>
      </c>
      <c r="J133" s="49"/>
      <c r="K133" s="49"/>
      <c r="L133" s="49"/>
      <c r="M133" s="63"/>
      <c r="N133" s="49"/>
      <c r="O133" s="52">
        <f>SUM(Tabelle133[[#This Row],[Tage]]*Tabelle133[[#This Row],[Tagespreis]])</f>
        <v>0</v>
      </c>
      <c r="P133" s="49" t="s">
        <v>729</v>
      </c>
      <c r="Q133" s="53">
        <v>43613</v>
      </c>
      <c r="R133" s="49"/>
      <c r="Z133" s="3" t="s">
        <v>159</v>
      </c>
    </row>
    <row r="134" spans="1:26" x14ac:dyDescent="0.25">
      <c r="A134" s="46">
        <v>72</v>
      </c>
      <c r="B134" s="47">
        <v>1</v>
      </c>
      <c r="C134" s="47" t="s">
        <v>92</v>
      </c>
      <c r="D134" s="48"/>
      <c r="E134" s="47" t="s">
        <v>8</v>
      </c>
      <c r="F134" s="49" t="s">
        <v>267</v>
      </c>
      <c r="G134" s="50" t="s">
        <v>280</v>
      </c>
      <c r="H134" s="49" t="s">
        <v>452</v>
      </c>
      <c r="I134" s="49" t="s">
        <v>453</v>
      </c>
      <c r="J134" s="49"/>
      <c r="K134" s="51">
        <v>30</v>
      </c>
      <c r="L134" s="51">
        <v>415</v>
      </c>
      <c r="M134" s="63"/>
      <c r="N134" s="51"/>
      <c r="O134" s="52">
        <f>SUM(Tabelle133[[#This Row],[Tage]]*Tabelle133[[#This Row],[Tagespreis]])</f>
        <v>0</v>
      </c>
      <c r="P134" s="49" t="s">
        <v>725</v>
      </c>
      <c r="Q134" s="53">
        <v>43588</v>
      </c>
      <c r="R134" s="49">
        <v>13393974</v>
      </c>
      <c r="Z134" s="3" t="s">
        <v>160</v>
      </c>
    </row>
    <row r="135" spans="1:26" x14ac:dyDescent="0.25">
      <c r="A135" s="46">
        <v>72</v>
      </c>
      <c r="B135" s="47">
        <v>1</v>
      </c>
      <c r="C135" s="47" t="s">
        <v>92</v>
      </c>
      <c r="D135" s="48"/>
      <c r="E135" s="47" t="s">
        <v>9</v>
      </c>
      <c r="F135" s="49" t="s">
        <v>267</v>
      </c>
      <c r="G135" s="50" t="s">
        <v>280</v>
      </c>
      <c r="H135" s="49" t="s">
        <v>454</v>
      </c>
      <c r="I135" s="49" t="s">
        <v>455</v>
      </c>
      <c r="J135" s="49"/>
      <c r="K135" s="49"/>
      <c r="L135" s="51">
        <v>415</v>
      </c>
      <c r="M135" s="63"/>
      <c r="N135" s="51"/>
      <c r="O135" s="52">
        <f>SUM(Tabelle133[[#This Row],[Tage]]*Tabelle133[[#This Row],[Tagespreis]])</f>
        <v>0</v>
      </c>
      <c r="P135" s="49" t="s">
        <v>725</v>
      </c>
      <c r="Q135" s="53">
        <v>43587</v>
      </c>
      <c r="R135" s="49">
        <v>13393927</v>
      </c>
      <c r="Z135" s="3" t="s">
        <v>161</v>
      </c>
    </row>
    <row r="136" spans="1:26" x14ac:dyDescent="0.25">
      <c r="A136" s="46">
        <v>73</v>
      </c>
      <c r="B136" s="47">
        <v>1</v>
      </c>
      <c r="C136" s="47" t="s">
        <v>93</v>
      </c>
      <c r="D136" s="48"/>
      <c r="E136" s="47" t="s">
        <v>8</v>
      </c>
      <c r="F136" s="49" t="s">
        <v>267</v>
      </c>
      <c r="G136" s="50" t="s">
        <v>280</v>
      </c>
      <c r="H136" s="49" t="s">
        <v>732</v>
      </c>
      <c r="I136" s="49" t="s">
        <v>405</v>
      </c>
      <c r="J136" s="49"/>
      <c r="K136" s="49"/>
      <c r="L136" s="51">
        <v>415</v>
      </c>
      <c r="M136" s="63"/>
      <c r="N136" s="51"/>
      <c r="O136" s="52">
        <f>SUM(Tabelle133[[#This Row],[Tage]]*Tabelle133[[#This Row],[Tagespreis]])</f>
        <v>0</v>
      </c>
      <c r="P136" s="49" t="s">
        <v>729</v>
      </c>
      <c r="Q136" s="53">
        <v>43616</v>
      </c>
      <c r="R136" s="49"/>
      <c r="Z136" s="3" t="s">
        <v>162</v>
      </c>
    </row>
    <row r="137" spans="1:26" x14ac:dyDescent="0.25">
      <c r="A137" s="46">
        <v>73</v>
      </c>
      <c r="B137" s="47">
        <v>1</v>
      </c>
      <c r="C137" s="47" t="s">
        <v>93</v>
      </c>
      <c r="D137" s="48"/>
      <c r="E137" s="47" t="s">
        <v>9</v>
      </c>
      <c r="F137" s="49" t="s">
        <v>267</v>
      </c>
      <c r="G137" s="50" t="s">
        <v>280</v>
      </c>
      <c r="H137" s="49" t="s">
        <v>732</v>
      </c>
      <c r="I137" s="49" t="s">
        <v>405</v>
      </c>
      <c r="J137" s="49"/>
      <c r="K137" s="49"/>
      <c r="L137" s="51">
        <v>415</v>
      </c>
      <c r="M137" s="63">
        <v>22</v>
      </c>
      <c r="N137" s="51">
        <v>15</v>
      </c>
      <c r="O137" s="52">
        <f>SUM(Tabelle133[[#This Row],[Tage]]*Tabelle133[[#This Row],[Tagespreis]])</f>
        <v>330</v>
      </c>
      <c r="P137" s="49" t="s">
        <v>729</v>
      </c>
      <c r="Q137" s="53">
        <v>43616</v>
      </c>
      <c r="R137" s="49"/>
      <c r="Z137" s="3" t="s">
        <v>163</v>
      </c>
    </row>
    <row r="138" spans="1:26" x14ac:dyDescent="0.25">
      <c r="A138" s="46">
        <v>74</v>
      </c>
      <c r="B138" s="47">
        <v>1</v>
      </c>
      <c r="C138" s="47" t="s">
        <v>94</v>
      </c>
      <c r="D138" s="48"/>
      <c r="E138" s="47" t="s">
        <v>8</v>
      </c>
      <c r="F138" s="49" t="s">
        <v>267</v>
      </c>
      <c r="G138" s="50" t="s">
        <v>280</v>
      </c>
      <c r="H138" s="49" t="s">
        <v>456</v>
      </c>
      <c r="I138" s="49" t="s">
        <v>457</v>
      </c>
      <c r="J138" s="49"/>
      <c r="K138" s="51">
        <v>30</v>
      </c>
      <c r="L138" s="51">
        <v>415</v>
      </c>
      <c r="M138" s="63"/>
      <c r="N138" s="51"/>
      <c r="O138" s="52">
        <f>SUM(Tabelle133[[#This Row],[Tage]]*Tabelle133[[#This Row],[Tagespreis]])</f>
        <v>0</v>
      </c>
      <c r="P138" s="49" t="s">
        <v>725</v>
      </c>
      <c r="Q138" s="53">
        <v>43588</v>
      </c>
      <c r="R138" s="49">
        <v>13393971</v>
      </c>
      <c r="Z138" s="3" t="s">
        <v>164</v>
      </c>
    </row>
    <row r="139" spans="1:26" x14ac:dyDescent="0.25">
      <c r="A139" s="46">
        <v>74</v>
      </c>
      <c r="B139" s="47">
        <v>1</v>
      </c>
      <c r="C139" s="47" t="s">
        <v>94</v>
      </c>
      <c r="D139" s="48"/>
      <c r="E139" s="47" t="s">
        <v>9</v>
      </c>
      <c r="F139" s="49" t="s">
        <v>267</v>
      </c>
      <c r="G139" s="50" t="s">
        <v>280</v>
      </c>
      <c r="H139" s="49" t="s">
        <v>458</v>
      </c>
      <c r="I139" s="49" t="s">
        <v>459</v>
      </c>
      <c r="J139" s="49"/>
      <c r="K139" s="49"/>
      <c r="L139" s="51">
        <v>415</v>
      </c>
      <c r="M139" s="63"/>
      <c r="N139" s="51"/>
      <c r="O139" s="52">
        <f>SUM(Tabelle133[[#This Row],[Tage]]*Tabelle133[[#This Row],[Tagespreis]])</f>
        <v>0</v>
      </c>
      <c r="P139" s="49" t="s">
        <v>725</v>
      </c>
      <c r="Q139" s="53">
        <v>43588</v>
      </c>
      <c r="R139" s="49">
        <v>13393970</v>
      </c>
      <c r="Z139" s="3" t="s">
        <v>165</v>
      </c>
    </row>
    <row r="140" spans="1:26" x14ac:dyDescent="0.25">
      <c r="A140" s="46">
        <v>75</v>
      </c>
      <c r="B140" s="47">
        <v>1</v>
      </c>
      <c r="C140" s="47" t="s">
        <v>95</v>
      </c>
      <c r="D140" s="48"/>
      <c r="E140" s="47" t="s">
        <v>8</v>
      </c>
      <c r="F140" s="49" t="s">
        <v>280</v>
      </c>
      <c r="G140" s="50" t="s">
        <v>280</v>
      </c>
      <c r="H140" s="49"/>
      <c r="I140" s="49"/>
      <c r="J140" s="49"/>
      <c r="K140" s="49"/>
      <c r="L140" s="49"/>
      <c r="M140" s="63"/>
      <c r="N140" s="49"/>
      <c r="O140" s="52">
        <f>SUM(Tabelle133[[#This Row],[Tage]]*Tabelle133[[#This Row],[Tagespreis]])</f>
        <v>0</v>
      </c>
      <c r="P140" s="49"/>
      <c r="Q140" s="53"/>
      <c r="R140" s="49"/>
      <c r="Z140" s="3" t="s">
        <v>166</v>
      </c>
    </row>
    <row r="141" spans="1:26" x14ac:dyDescent="0.25">
      <c r="A141" s="46">
        <v>75</v>
      </c>
      <c r="B141" s="47">
        <v>1</v>
      </c>
      <c r="C141" s="47" t="s">
        <v>95</v>
      </c>
      <c r="D141" s="48"/>
      <c r="E141" s="47" t="s">
        <v>9</v>
      </c>
      <c r="F141" s="49" t="s">
        <v>280</v>
      </c>
      <c r="G141" s="50" t="s">
        <v>280</v>
      </c>
      <c r="H141" s="49"/>
      <c r="I141" s="49"/>
      <c r="J141" s="49"/>
      <c r="K141" s="49"/>
      <c r="L141" s="49"/>
      <c r="M141" s="63"/>
      <c r="N141" s="49"/>
      <c r="O141" s="52">
        <f>SUM(Tabelle133[[#This Row],[Tage]]*Tabelle133[[#This Row],[Tagespreis]])</f>
        <v>0</v>
      </c>
      <c r="P141" s="49"/>
      <c r="Q141" s="53"/>
      <c r="R141" s="49"/>
      <c r="Z141" s="3" t="s">
        <v>167</v>
      </c>
    </row>
    <row r="142" spans="1:26" x14ac:dyDescent="0.25">
      <c r="A142" s="46">
        <v>75</v>
      </c>
      <c r="B142" s="47">
        <v>1</v>
      </c>
      <c r="C142" s="47" t="s">
        <v>95</v>
      </c>
      <c r="D142" s="48"/>
      <c r="E142" s="47" t="s">
        <v>266</v>
      </c>
      <c r="F142" s="49" t="s">
        <v>280</v>
      </c>
      <c r="G142" s="50" t="s">
        <v>280</v>
      </c>
      <c r="H142" s="49"/>
      <c r="I142" s="49"/>
      <c r="J142" s="49"/>
      <c r="K142" s="49"/>
      <c r="L142" s="49"/>
      <c r="M142" s="63"/>
      <c r="N142" s="49"/>
      <c r="O142" s="52">
        <f>SUM(Tabelle133[[#This Row],[Tage]]*Tabelle133[[#This Row],[Tagespreis]])</f>
        <v>0</v>
      </c>
      <c r="P142" s="49"/>
      <c r="Q142" s="53"/>
      <c r="R142" s="49"/>
      <c r="Z142" s="3" t="s">
        <v>168</v>
      </c>
    </row>
    <row r="143" spans="1:26" x14ac:dyDescent="0.25">
      <c r="A143" s="46">
        <v>75</v>
      </c>
      <c r="B143" s="47">
        <v>1</v>
      </c>
      <c r="C143" s="47" t="s">
        <v>95</v>
      </c>
      <c r="D143" s="48"/>
      <c r="E143" s="47" t="s">
        <v>281</v>
      </c>
      <c r="F143" s="49" t="s">
        <v>280</v>
      </c>
      <c r="G143" s="50" t="s">
        <v>280</v>
      </c>
      <c r="H143" s="49"/>
      <c r="I143" s="49"/>
      <c r="J143" s="49"/>
      <c r="K143" s="49"/>
      <c r="L143" s="49"/>
      <c r="M143" s="63"/>
      <c r="N143" s="49"/>
      <c r="O143" s="52">
        <f>SUM(Tabelle133[[#This Row],[Tage]]*Tabelle133[[#This Row],[Tagespreis]])</f>
        <v>0</v>
      </c>
      <c r="P143" s="49"/>
      <c r="Q143" s="53"/>
      <c r="R143" s="49"/>
      <c r="Z143" s="3" t="s">
        <v>169</v>
      </c>
    </row>
    <row r="144" spans="1:26" x14ac:dyDescent="0.25">
      <c r="A144" s="46">
        <v>76</v>
      </c>
      <c r="B144" s="47">
        <v>1</v>
      </c>
      <c r="C144" s="47" t="s">
        <v>96</v>
      </c>
      <c r="D144" s="48"/>
      <c r="E144" s="47" t="s">
        <v>8</v>
      </c>
      <c r="F144" s="49" t="s">
        <v>267</v>
      </c>
      <c r="G144" s="50" t="s">
        <v>280</v>
      </c>
      <c r="H144" s="49" t="s">
        <v>460</v>
      </c>
      <c r="I144" s="49" t="s">
        <v>461</v>
      </c>
      <c r="J144" s="49"/>
      <c r="K144" s="51">
        <v>30</v>
      </c>
      <c r="L144" s="51">
        <v>415</v>
      </c>
      <c r="M144" s="63"/>
      <c r="N144" s="51"/>
      <c r="O144" s="52">
        <f>SUM(Tabelle133[[#This Row],[Tage]]*Tabelle133[[#This Row],[Tagespreis]])</f>
        <v>0</v>
      </c>
      <c r="P144" s="49" t="s">
        <v>725</v>
      </c>
      <c r="Q144" s="53">
        <v>43588</v>
      </c>
      <c r="R144" s="49">
        <v>13393981</v>
      </c>
      <c r="Z144" s="3" t="s">
        <v>170</v>
      </c>
    </row>
    <row r="145" spans="1:26" x14ac:dyDescent="0.25">
      <c r="A145" s="46">
        <v>76</v>
      </c>
      <c r="B145" s="47">
        <v>1</v>
      </c>
      <c r="C145" s="47" t="s">
        <v>96</v>
      </c>
      <c r="D145" s="48"/>
      <c r="E145" s="47" t="s">
        <v>9</v>
      </c>
      <c r="F145" s="49" t="s">
        <v>267</v>
      </c>
      <c r="G145" s="50" t="s">
        <v>280</v>
      </c>
      <c r="H145" s="49" t="s">
        <v>462</v>
      </c>
      <c r="I145" s="49" t="s">
        <v>463</v>
      </c>
      <c r="J145" s="49"/>
      <c r="K145" s="49"/>
      <c r="L145" s="51">
        <v>415</v>
      </c>
      <c r="M145" s="63"/>
      <c r="N145" s="49"/>
      <c r="O145" s="52">
        <f>SUM(Tabelle133[[#This Row],[Tage]]*Tabelle133[[#This Row],[Tagespreis]])</f>
        <v>0</v>
      </c>
      <c r="P145" s="49" t="s">
        <v>725</v>
      </c>
      <c r="Q145" s="53">
        <v>43587</v>
      </c>
      <c r="R145" s="49">
        <v>13393938</v>
      </c>
      <c r="Z145" s="3" t="s">
        <v>171</v>
      </c>
    </row>
    <row r="146" spans="1:26" x14ac:dyDescent="0.25">
      <c r="A146" s="46">
        <v>77</v>
      </c>
      <c r="B146" s="47">
        <v>1</v>
      </c>
      <c r="C146" s="47" t="s">
        <v>97</v>
      </c>
      <c r="D146" s="48"/>
      <c r="E146" s="47" t="s">
        <v>8</v>
      </c>
      <c r="F146" s="49" t="s">
        <v>267</v>
      </c>
      <c r="G146" s="50" t="s">
        <v>280</v>
      </c>
      <c r="H146" s="49" t="s">
        <v>464</v>
      </c>
      <c r="I146" s="49" t="s">
        <v>465</v>
      </c>
      <c r="J146" s="49"/>
      <c r="K146" s="49"/>
      <c r="L146" s="51">
        <v>415</v>
      </c>
      <c r="M146" s="63"/>
      <c r="N146" s="51"/>
      <c r="O146" s="52">
        <f>SUM(Tabelle133[[#This Row],[Tage]]*Tabelle133[[#This Row],[Tagespreis]])</f>
        <v>0</v>
      </c>
      <c r="P146" s="49" t="s">
        <v>725</v>
      </c>
      <c r="Q146" s="53">
        <v>43591</v>
      </c>
      <c r="R146" s="49">
        <v>13494565</v>
      </c>
      <c r="Z146" s="3" t="s">
        <v>172</v>
      </c>
    </row>
    <row r="147" spans="1:26" x14ac:dyDescent="0.25">
      <c r="A147" s="46">
        <v>77</v>
      </c>
      <c r="B147" s="47">
        <v>1</v>
      </c>
      <c r="C147" s="47" t="s">
        <v>97</v>
      </c>
      <c r="D147" s="48"/>
      <c r="E147" s="47" t="s">
        <v>9</v>
      </c>
      <c r="F147" s="49" t="s">
        <v>267</v>
      </c>
      <c r="G147" s="50" t="s">
        <v>280</v>
      </c>
      <c r="H147" s="49" t="s">
        <v>765</v>
      </c>
      <c r="I147" s="49" t="s">
        <v>766</v>
      </c>
      <c r="J147" s="49"/>
      <c r="K147" s="49"/>
      <c r="L147" s="51">
        <v>415</v>
      </c>
      <c r="M147" s="63"/>
      <c r="N147" s="51"/>
      <c r="O147" s="52">
        <f>SUM(Tabelle133[[#This Row],[Tage]]*Tabelle133[[#This Row],[Tagespreis]])</f>
        <v>0</v>
      </c>
      <c r="P147" s="49" t="s">
        <v>725</v>
      </c>
      <c r="Q147" s="53">
        <v>43591</v>
      </c>
      <c r="R147" s="49">
        <v>13494508</v>
      </c>
      <c r="Z147" s="3" t="s">
        <v>173</v>
      </c>
    </row>
    <row r="148" spans="1:26" x14ac:dyDescent="0.25">
      <c r="A148" s="46">
        <v>78</v>
      </c>
      <c r="B148" s="47">
        <v>1</v>
      </c>
      <c r="C148" s="47" t="s">
        <v>98</v>
      </c>
      <c r="D148" s="48"/>
      <c r="E148" s="47" t="s">
        <v>8</v>
      </c>
      <c r="F148" s="49" t="s">
        <v>267</v>
      </c>
      <c r="G148" s="50" t="s">
        <v>280</v>
      </c>
      <c r="H148" s="49" t="s">
        <v>468</v>
      </c>
      <c r="I148" s="49" t="s">
        <v>469</v>
      </c>
      <c r="J148" s="49"/>
      <c r="K148" s="49"/>
      <c r="L148" s="51">
        <v>415</v>
      </c>
      <c r="M148" s="63"/>
      <c r="N148" s="51"/>
      <c r="O148" s="52">
        <f>SUM(Tabelle133[[#This Row],[Tage]]*Tabelle133[[#This Row],[Tagespreis]])</f>
        <v>0</v>
      </c>
      <c r="P148" s="49" t="s">
        <v>725</v>
      </c>
      <c r="Q148" s="53">
        <v>43588</v>
      </c>
      <c r="R148" s="49">
        <v>13393959</v>
      </c>
      <c r="Z148" s="3" t="s">
        <v>174</v>
      </c>
    </row>
    <row r="149" spans="1:26" x14ac:dyDescent="0.25">
      <c r="A149" s="46">
        <v>78</v>
      </c>
      <c r="B149" s="47">
        <v>1</v>
      </c>
      <c r="C149" s="47" t="s">
        <v>98</v>
      </c>
      <c r="D149" s="48"/>
      <c r="E149" s="47" t="s">
        <v>9</v>
      </c>
      <c r="F149" s="49" t="s">
        <v>267</v>
      </c>
      <c r="G149" s="50" t="s">
        <v>280</v>
      </c>
      <c r="H149" s="49" t="s">
        <v>470</v>
      </c>
      <c r="I149" s="49" t="s">
        <v>467</v>
      </c>
      <c r="J149" s="49"/>
      <c r="K149" s="49"/>
      <c r="L149" s="51">
        <v>415</v>
      </c>
      <c r="M149" s="63"/>
      <c r="N149" s="49"/>
      <c r="O149" s="52">
        <f>SUM(Tabelle133[[#This Row],[Tage]]*Tabelle133[[#This Row],[Tagespreis]])</f>
        <v>0</v>
      </c>
      <c r="P149" s="49" t="s">
        <v>725</v>
      </c>
      <c r="Q149" s="53">
        <v>43580</v>
      </c>
      <c r="R149" s="49">
        <v>13393828</v>
      </c>
      <c r="Z149" s="3" t="s">
        <v>175</v>
      </c>
    </row>
    <row r="150" spans="1:26" x14ac:dyDescent="0.25">
      <c r="A150" s="46">
        <v>79</v>
      </c>
      <c r="B150" s="47">
        <v>1</v>
      </c>
      <c r="C150" s="47" t="s">
        <v>99</v>
      </c>
      <c r="D150" s="48" t="s">
        <v>101</v>
      </c>
      <c r="E150" s="47" t="s">
        <v>8</v>
      </c>
      <c r="F150" s="49" t="s">
        <v>267</v>
      </c>
      <c r="G150" s="50" t="s">
        <v>267</v>
      </c>
      <c r="H150" s="49" t="s">
        <v>330</v>
      </c>
      <c r="I150" s="49" t="s">
        <v>471</v>
      </c>
      <c r="J150" s="49"/>
      <c r="K150" s="51">
        <v>30</v>
      </c>
      <c r="L150" s="51">
        <v>530</v>
      </c>
      <c r="M150" s="63"/>
      <c r="N150" s="51"/>
      <c r="O150" s="52">
        <f>SUM(Tabelle133[[#This Row],[Tage]]*Tabelle133[[#This Row],[Tagespreis]])</f>
        <v>0</v>
      </c>
      <c r="P150" s="49" t="s">
        <v>725</v>
      </c>
      <c r="Q150" s="53">
        <v>43588</v>
      </c>
      <c r="R150" s="49">
        <v>13393983</v>
      </c>
      <c r="Z150" s="3" t="s">
        <v>176</v>
      </c>
    </row>
    <row r="151" spans="1:26" x14ac:dyDescent="0.25">
      <c r="A151" s="46">
        <v>80</v>
      </c>
      <c r="B151" s="47">
        <v>1</v>
      </c>
      <c r="C151" s="47" t="s">
        <v>100</v>
      </c>
      <c r="D151" s="48" t="s">
        <v>103</v>
      </c>
      <c r="E151" s="47" t="s">
        <v>8</v>
      </c>
      <c r="F151" s="49" t="s">
        <v>267</v>
      </c>
      <c r="G151" s="50" t="s">
        <v>280</v>
      </c>
      <c r="H151" s="49" t="s">
        <v>310</v>
      </c>
      <c r="I151" s="49" t="s">
        <v>306</v>
      </c>
      <c r="J151" s="49"/>
      <c r="K151" s="49"/>
      <c r="L151" s="51">
        <v>415</v>
      </c>
      <c r="M151" s="63"/>
      <c r="N151" s="51"/>
      <c r="O151" s="52">
        <f>SUM(Tabelle133[[#This Row],[Tage]]*Tabelle133[[#This Row],[Tagespreis]])</f>
        <v>0</v>
      </c>
      <c r="P151" s="49" t="s">
        <v>729</v>
      </c>
      <c r="Q151" s="53">
        <v>43581</v>
      </c>
      <c r="R151" s="49"/>
      <c r="Z151" s="3" t="s">
        <v>178</v>
      </c>
    </row>
    <row r="152" spans="1:26" x14ac:dyDescent="0.25">
      <c r="A152" s="46">
        <v>80</v>
      </c>
      <c r="B152" s="47">
        <v>1</v>
      </c>
      <c r="C152" s="47" t="s">
        <v>100</v>
      </c>
      <c r="D152" s="48"/>
      <c r="E152" s="47" t="s">
        <v>9</v>
      </c>
      <c r="F152" s="49" t="s">
        <v>267</v>
      </c>
      <c r="G152" s="50" t="s">
        <v>280</v>
      </c>
      <c r="H152" s="49" t="s">
        <v>310</v>
      </c>
      <c r="I152" s="49" t="s">
        <v>306</v>
      </c>
      <c r="J152" s="49"/>
      <c r="K152" s="49"/>
      <c r="L152" s="51">
        <v>415</v>
      </c>
      <c r="M152" s="63"/>
      <c r="N152" s="51"/>
      <c r="O152" s="52">
        <f>SUM(Tabelle133[[#This Row],[Tage]]*Tabelle133[[#This Row],[Tagespreis]])</f>
        <v>0</v>
      </c>
      <c r="P152" s="49" t="s">
        <v>729</v>
      </c>
      <c r="Q152" s="53">
        <v>43581</v>
      </c>
      <c r="R152" s="49"/>
      <c r="Z152" s="3" t="s">
        <v>179</v>
      </c>
    </row>
    <row r="153" spans="1:26" x14ac:dyDescent="0.25">
      <c r="A153" s="46">
        <v>81</v>
      </c>
      <c r="B153" s="47">
        <v>1</v>
      </c>
      <c r="C153" s="47" t="s">
        <v>102</v>
      </c>
      <c r="D153" s="48" t="s">
        <v>105</v>
      </c>
      <c r="E153" s="47" t="s">
        <v>8</v>
      </c>
      <c r="F153" s="49" t="s">
        <v>267</v>
      </c>
      <c r="G153" s="50" t="s">
        <v>280</v>
      </c>
      <c r="H153" s="49" t="s">
        <v>624</v>
      </c>
      <c r="I153" s="49" t="s">
        <v>625</v>
      </c>
      <c r="J153" s="49"/>
      <c r="K153" s="49"/>
      <c r="L153" s="51">
        <v>415</v>
      </c>
      <c r="M153" s="63"/>
      <c r="N153" s="51"/>
      <c r="O153" s="52">
        <f>SUM(Tabelle133[[#This Row],[Tage]]*Tabelle133[[#This Row],[Tagespreis]])</f>
        <v>0</v>
      </c>
      <c r="P153" s="49" t="s">
        <v>725</v>
      </c>
      <c r="Q153" s="53">
        <v>43587</v>
      </c>
      <c r="R153" s="49">
        <v>13393905</v>
      </c>
      <c r="Z153" s="3" t="s">
        <v>180</v>
      </c>
    </row>
    <row r="154" spans="1:26" x14ac:dyDescent="0.25">
      <c r="A154" s="46">
        <v>81</v>
      </c>
      <c r="B154" s="47">
        <v>1</v>
      </c>
      <c r="C154" s="47" t="s">
        <v>102</v>
      </c>
      <c r="D154" s="48"/>
      <c r="E154" s="47" t="s">
        <v>9</v>
      </c>
      <c r="F154" s="49" t="s">
        <v>267</v>
      </c>
      <c r="G154" s="50" t="s">
        <v>280</v>
      </c>
      <c r="H154" s="49" t="s">
        <v>626</v>
      </c>
      <c r="I154" s="49" t="s">
        <v>627</v>
      </c>
      <c r="J154" s="49"/>
      <c r="K154" s="49"/>
      <c r="L154" s="51">
        <v>415</v>
      </c>
      <c r="M154" s="63"/>
      <c r="N154" s="51"/>
      <c r="O154" s="52">
        <f>SUM(Tabelle133[[#This Row],[Tage]]*Tabelle133[[#This Row],[Tagespreis]])</f>
        <v>0</v>
      </c>
      <c r="P154" s="49" t="s">
        <v>725</v>
      </c>
      <c r="Q154" s="53">
        <v>43587</v>
      </c>
      <c r="R154" s="49">
        <v>13393906</v>
      </c>
      <c r="Z154" s="3" t="s">
        <v>181</v>
      </c>
    </row>
    <row r="155" spans="1:26" x14ac:dyDescent="0.25">
      <c r="A155" s="46">
        <v>82</v>
      </c>
      <c r="B155" s="47">
        <v>1</v>
      </c>
      <c r="C155" s="47" t="s">
        <v>104</v>
      </c>
      <c r="D155" s="48" t="s">
        <v>107</v>
      </c>
      <c r="E155" s="47" t="s">
        <v>8</v>
      </c>
      <c r="F155" s="49" t="s">
        <v>267</v>
      </c>
      <c r="G155" s="50" t="s">
        <v>280</v>
      </c>
      <c r="H155" s="49" t="s">
        <v>472</v>
      </c>
      <c r="I155" s="49" t="s">
        <v>473</v>
      </c>
      <c r="J155" s="49"/>
      <c r="K155" s="51">
        <v>30</v>
      </c>
      <c r="L155" s="51">
        <v>415</v>
      </c>
      <c r="M155" s="63"/>
      <c r="N155" s="51"/>
      <c r="O155" s="52">
        <f>SUM(Tabelle133[[#This Row],[Tage]]*Tabelle133[[#This Row],[Tagespreis]])</f>
        <v>0</v>
      </c>
      <c r="P155" s="49" t="s">
        <v>725</v>
      </c>
      <c r="Q155" s="53">
        <v>43579</v>
      </c>
      <c r="R155" s="49">
        <v>13393825</v>
      </c>
      <c r="Z155" s="3" t="s">
        <v>182</v>
      </c>
    </row>
    <row r="156" spans="1:26" x14ac:dyDescent="0.25">
      <c r="A156" s="46">
        <v>82</v>
      </c>
      <c r="B156" s="47">
        <v>1</v>
      </c>
      <c r="C156" s="47" t="s">
        <v>104</v>
      </c>
      <c r="D156" s="48"/>
      <c r="E156" s="47" t="s">
        <v>9</v>
      </c>
      <c r="F156" s="49" t="s">
        <v>267</v>
      </c>
      <c r="G156" s="50" t="s">
        <v>280</v>
      </c>
      <c r="H156" s="49" t="s">
        <v>648</v>
      </c>
      <c r="I156" s="49" t="s">
        <v>649</v>
      </c>
      <c r="J156" s="49"/>
      <c r="K156" s="49"/>
      <c r="L156" s="51">
        <v>415</v>
      </c>
      <c r="M156" s="63"/>
      <c r="N156" s="51"/>
      <c r="O156" s="52">
        <f>SUM(Tabelle133[[#This Row],[Tage]]*Tabelle133[[#This Row],[Tagespreis]])</f>
        <v>0</v>
      </c>
      <c r="P156" s="49" t="s">
        <v>725</v>
      </c>
      <c r="Q156" s="53">
        <v>43588</v>
      </c>
      <c r="R156" s="49">
        <v>13393955</v>
      </c>
      <c r="Z156" s="3" t="s">
        <v>183</v>
      </c>
    </row>
    <row r="157" spans="1:26" x14ac:dyDescent="0.25">
      <c r="A157" s="46">
        <v>83</v>
      </c>
      <c r="B157" s="47">
        <v>1</v>
      </c>
      <c r="C157" s="47" t="s">
        <v>106</v>
      </c>
      <c r="D157" s="48"/>
      <c r="E157" s="47" t="s">
        <v>8</v>
      </c>
      <c r="F157" s="49" t="s">
        <v>267</v>
      </c>
      <c r="G157" s="50" t="s">
        <v>280</v>
      </c>
      <c r="H157" s="49" t="s">
        <v>476</v>
      </c>
      <c r="I157" s="49" t="s">
        <v>425</v>
      </c>
      <c r="J157" s="49"/>
      <c r="K157" s="51"/>
      <c r="L157" s="51">
        <v>415</v>
      </c>
      <c r="M157" s="63"/>
      <c r="N157" s="51"/>
      <c r="O157" s="52">
        <f>SUM(Tabelle133[[#This Row],[Tage]]*Tabelle133[[#This Row],[Tagespreis]])</f>
        <v>0</v>
      </c>
      <c r="P157" s="49" t="s">
        <v>725</v>
      </c>
      <c r="Q157" s="53">
        <v>43591</v>
      </c>
      <c r="R157" s="49">
        <v>13393988</v>
      </c>
      <c r="Z157" s="3" t="s">
        <v>184</v>
      </c>
    </row>
    <row r="158" spans="1:26" x14ac:dyDescent="0.25">
      <c r="A158" s="46">
        <v>83</v>
      </c>
      <c r="B158" s="47">
        <v>1</v>
      </c>
      <c r="C158" s="47" t="s">
        <v>106</v>
      </c>
      <c r="D158" s="48"/>
      <c r="E158" s="47" t="s">
        <v>9</v>
      </c>
      <c r="F158" s="49" t="s">
        <v>267</v>
      </c>
      <c r="G158" s="50" t="s">
        <v>280</v>
      </c>
      <c r="H158" s="49" t="s">
        <v>737</v>
      </c>
      <c r="I158" s="49" t="s">
        <v>769</v>
      </c>
      <c r="J158" s="49"/>
      <c r="K158" s="49"/>
      <c r="L158" s="51">
        <v>415</v>
      </c>
      <c r="M158" s="63"/>
      <c r="N158" s="49"/>
      <c r="O158" s="52">
        <f>SUM(Tabelle133[[#This Row],[Tage]]*Tabelle133[[#This Row],[Tagespreis]])</f>
        <v>0</v>
      </c>
      <c r="P158" s="49" t="s">
        <v>725</v>
      </c>
      <c r="Q158" s="53">
        <v>43591</v>
      </c>
      <c r="R158" s="49">
        <v>13393991</v>
      </c>
      <c r="Z158" s="3" t="s">
        <v>185</v>
      </c>
    </row>
    <row r="159" spans="1:26" x14ac:dyDescent="0.25">
      <c r="A159" s="46">
        <v>84</v>
      </c>
      <c r="B159" s="47">
        <v>1</v>
      </c>
      <c r="C159" s="47" t="s">
        <v>108</v>
      </c>
      <c r="D159" s="48"/>
      <c r="E159" s="47" t="s">
        <v>8</v>
      </c>
      <c r="F159" s="49" t="s">
        <v>280</v>
      </c>
      <c r="G159" s="50" t="s">
        <v>280</v>
      </c>
      <c r="H159" s="49"/>
      <c r="I159" s="49"/>
      <c r="J159" s="49"/>
      <c r="K159" s="49"/>
      <c r="L159" s="49"/>
      <c r="M159" s="63"/>
      <c r="N159" s="49"/>
      <c r="O159" s="52">
        <f>SUM(Tabelle133[[#This Row],[Tage]]*Tabelle133[[#This Row],[Tagespreis]])</f>
        <v>0</v>
      </c>
      <c r="P159" s="49"/>
      <c r="Q159" s="53"/>
      <c r="R159" s="49"/>
      <c r="Z159" s="3" t="s">
        <v>186</v>
      </c>
    </row>
    <row r="160" spans="1:26" x14ac:dyDescent="0.25">
      <c r="A160" s="46">
        <v>84</v>
      </c>
      <c r="B160" s="47">
        <v>1</v>
      </c>
      <c r="C160" s="47" t="s">
        <v>108</v>
      </c>
      <c r="D160" s="48"/>
      <c r="E160" s="47" t="s">
        <v>9</v>
      </c>
      <c r="F160" s="49" t="s">
        <v>280</v>
      </c>
      <c r="G160" s="50" t="s">
        <v>280</v>
      </c>
      <c r="H160" s="49"/>
      <c r="I160" s="49"/>
      <c r="J160" s="49"/>
      <c r="K160" s="49"/>
      <c r="L160" s="49"/>
      <c r="M160" s="63"/>
      <c r="N160" s="49"/>
      <c r="O160" s="52">
        <f>SUM(Tabelle133[[#This Row],[Tage]]*Tabelle133[[#This Row],[Tagespreis]])</f>
        <v>0</v>
      </c>
      <c r="P160" s="49"/>
      <c r="Q160" s="53"/>
      <c r="R160" s="49"/>
      <c r="Z160" s="3" t="s">
        <v>187</v>
      </c>
    </row>
    <row r="161" spans="1:26" x14ac:dyDescent="0.25">
      <c r="A161" s="46">
        <v>85</v>
      </c>
      <c r="B161" s="47">
        <v>1</v>
      </c>
      <c r="C161" s="47" t="s">
        <v>109</v>
      </c>
      <c r="D161" s="48"/>
      <c r="E161" s="47" t="s">
        <v>8</v>
      </c>
      <c r="F161" s="49" t="s">
        <v>267</v>
      </c>
      <c r="G161" s="50" t="s">
        <v>267</v>
      </c>
      <c r="H161" s="49" t="s">
        <v>426</v>
      </c>
      <c r="I161" s="49" t="s">
        <v>427</v>
      </c>
      <c r="J161" s="49"/>
      <c r="K161" s="49"/>
      <c r="L161" s="51">
        <v>530</v>
      </c>
      <c r="M161" s="63"/>
      <c r="N161" s="51"/>
      <c r="O161" s="52">
        <f>SUM(Tabelle133[[#This Row],[Tage]]*Tabelle133[[#This Row],[Tagespreis]])</f>
        <v>0</v>
      </c>
      <c r="P161" s="49" t="s">
        <v>725</v>
      </c>
      <c r="Q161" s="53">
        <v>43591</v>
      </c>
      <c r="R161" s="49">
        <v>13393996</v>
      </c>
      <c r="Z161" s="3" t="s">
        <v>188</v>
      </c>
    </row>
    <row r="162" spans="1:26" x14ac:dyDescent="0.25">
      <c r="A162" s="46">
        <v>86</v>
      </c>
      <c r="B162" s="47">
        <v>1</v>
      </c>
      <c r="C162" s="47" t="s">
        <v>110</v>
      </c>
      <c r="D162" s="48"/>
      <c r="E162" s="47" t="s">
        <v>8</v>
      </c>
      <c r="F162" s="49" t="s">
        <v>267</v>
      </c>
      <c r="G162" s="50" t="s">
        <v>280</v>
      </c>
      <c r="H162" s="49" t="s">
        <v>428</v>
      </c>
      <c r="I162" s="49" t="s">
        <v>477</v>
      </c>
      <c r="J162" s="49"/>
      <c r="K162" s="49"/>
      <c r="L162" s="51">
        <v>415</v>
      </c>
      <c r="M162" s="63"/>
      <c r="N162" s="51"/>
      <c r="O162" s="52">
        <f>SUM(Tabelle133[[#This Row],[Tage]]*Tabelle133[[#This Row],[Tagespreis]])</f>
        <v>0</v>
      </c>
      <c r="P162" s="49" t="s">
        <v>725</v>
      </c>
      <c r="Q162" s="53">
        <v>43591</v>
      </c>
      <c r="R162" s="49">
        <v>13393990</v>
      </c>
      <c r="Z162" s="3" t="s">
        <v>189</v>
      </c>
    </row>
    <row r="163" spans="1:26" x14ac:dyDescent="0.25">
      <c r="A163" s="46">
        <v>86</v>
      </c>
      <c r="B163" s="47">
        <v>1</v>
      </c>
      <c r="C163" s="47" t="s">
        <v>110</v>
      </c>
      <c r="D163" s="48"/>
      <c r="E163" s="47" t="s">
        <v>9</v>
      </c>
      <c r="F163" s="49" t="s">
        <v>280</v>
      </c>
      <c r="G163" s="50" t="s">
        <v>280</v>
      </c>
      <c r="H163" s="49"/>
      <c r="I163" s="49"/>
      <c r="J163" s="49"/>
      <c r="K163" s="49"/>
      <c r="L163" s="49"/>
      <c r="M163" s="63"/>
      <c r="N163" s="49"/>
      <c r="O163" s="52">
        <f>SUM(Tabelle133[[#This Row],[Tage]]*Tabelle133[[#This Row],[Tagespreis]])</f>
        <v>0</v>
      </c>
      <c r="P163" s="49"/>
      <c r="Q163" s="53"/>
      <c r="R163" s="49"/>
      <c r="Z163" s="3" t="s">
        <v>190</v>
      </c>
    </row>
    <row r="164" spans="1:26" x14ac:dyDescent="0.25">
      <c r="A164" s="46">
        <v>87</v>
      </c>
      <c r="B164" s="47">
        <v>1</v>
      </c>
      <c r="C164" s="47" t="s">
        <v>111</v>
      </c>
      <c r="D164" s="48"/>
      <c r="E164" s="47" t="s">
        <v>8</v>
      </c>
      <c r="F164" s="49" t="s">
        <v>267</v>
      </c>
      <c r="G164" s="50" t="s">
        <v>280</v>
      </c>
      <c r="H164" s="49" t="s">
        <v>478</v>
      </c>
      <c r="I164" s="49" t="s">
        <v>479</v>
      </c>
      <c r="J164" s="49"/>
      <c r="K164" s="49"/>
      <c r="L164" s="51">
        <v>415</v>
      </c>
      <c r="M164" s="63"/>
      <c r="N164" s="51"/>
      <c r="O164" s="52">
        <f>SUM(Tabelle133[[#This Row],[Tage]]*Tabelle133[[#This Row],[Tagespreis]])</f>
        <v>0</v>
      </c>
      <c r="P164" s="49" t="s">
        <v>725</v>
      </c>
      <c r="Q164" s="53">
        <v>43587</v>
      </c>
      <c r="R164" s="49">
        <v>13393907</v>
      </c>
      <c r="Z164" s="3" t="s">
        <v>191</v>
      </c>
    </row>
    <row r="165" spans="1:26" x14ac:dyDescent="0.25">
      <c r="A165" s="46">
        <v>87</v>
      </c>
      <c r="B165" s="47">
        <v>1</v>
      </c>
      <c r="C165" s="47" t="s">
        <v>111</v>
      </c>
      <c r="D165" s="48"/>
      <c r="E165" s="47" t="s">
        <v>9</v>
      </c>
      <c r="F165" s="49" t="s">
        <v>267</v>
      </c>
      <c r="G165" s="50" t="s">
        <v>280</v>
      </c>
      <c r="H165" s="49" t="s">
        <v>480</v>
      </c>
      <c r="I165" s="49" t="s">
        <v>481</v>
      </c>
      <c r="J165" s="49"/>
      <c r="K165" s="51">
        <v>30</v>
      </c>
      <c r="L165" s="51">
        <v>415</v>
      </c>
      <c r="M165" s="63"/>
      <c r="N165" s="51"/>
      <c r="O165" s="52">
        <f>SUM(Tabelle133[[#This Row],[Tage]]*Tabelle133[[#This Row],[Tagespreis]])</f>
        <v>0</v>
      </c>
      <c r="P165" s="49" t="s">
        <v>725</v>
      </c>
      <c r="Q165" s="53">
        <v>43586</v>
      </c>
      <c r="R165" s="49">
        <v>13393891</v>
      </c>
      <c r="Z165" s="3" t="s">
        <v>192</v>
      </c>
    </row>
    <row r="166" spans="1:26" x14ac:dyDescent="0.25">
      <c r="A166" s="46">
        <v>88</v>
      </c>
      <c r="B166" s="47">
        <v>1</v>
      </c>
      <c r="C166" s="47" t="s">
        <v>112</v>
      </c>
      <c r="D166" s="48"/>
      <c r="E166" s="47" t="s">
        <v>8</v>
      </c>
      <c r="F166" s="49" t="s">
        <v>267</v>
      </c>
      <c r="G166" s="50" t="s">
        <v>267</v>
      </c>
      <c r="H166" s="49" t="s">
        <v>805</v>
      </c>
      <c r="I166" s="49" t="s">
        <v>816</v>
      </c>
      <c r="J166" s="49"/>
      <c r="K166" s="49"/>
      <c r="L166" s="49"/>
      <c r="M166" s="63"/>
      <c r="N166" s="49"/>
      <c r="O166" s="52">
        <f>SUM(Tabelle133[[#This Row],[Tage]]*Tabelle133[[#This Row],[Tagespreis]])</f>
        <v>0</v>
      </c>
      <c r="P166" s="49"/>
      <c r="Q166" s="53">
        <v>43613</v>
      </c>
      <c r="R166" s="49"/>
      <c r="Z166" s="3" t="s">
        <v>194</v>
      </c>
    </row>
    <row r="167" spans="1:26" x14ac:dyDescent="0.25">
      <c r="A167" s="46">
        <v>88</v>
      </c>
      <c r="B167" s="47">
        <v>1</v>
      </c>
      <c r="C167" s="47" t="s">
        <v>112</v>
      </c>
      <c r="D167" s="48"/>
      <c r="E167" s="47" t="s">
        <v>9</v>
      </c>
      <c r="F167" s="49" t="s">
        <v>280</v>
      </c>
      <c r="G167" s="50" t="s">
        <v>280</v>
      </c>
      <c r="H167" s="49"/>
      <c r="I167" s="49"/>
      <c r="J167" s="49"/>
      <c r="K167" s="49"/>
      <c r="L167" s="49"/>
      <c r="M167" s="63"/>
      <c r="N167" s="49"/>
      <c r="O167" s="52">
        <f>SUM(Tabelle133[[#This Row],[Tage]]*Tabelle133[[#This Row],[Tagespreis]])</f>
        <v>0</v>
      </c>
      <c r="P167" s="49"/>
      <c r="Q167" s="53"/>
      <c r="R167" s="49"/>
      <c r="Z167" s="3" t="s">
        <v>195</v>
      </c>
    </row>
    <row r="168" spans="1:26" x14ac:dyDescent="0.25">
      <c r="A168" s="46">
        <v>89</v>
      </c>
      <c r="B168" s="47">
        <v>1</v>
      </c>
      <c r="C168" s="47" t="s">
        <v>113</v>
      </c>
      <c r="D168" s="48"/>
      <c r="E168" s="47" t="s">
        <v>8</v>
      </c>
      <c r="F168" s="49" t="s">
        <v>280</v>
      </c>
      <c r="G168" s="50" t="s">
        <v>280</v>
      </c>
      <c r="H168" s="49"/>
      <c r="I168" s="49"/>
      <c r="J168" s="49"/>
      <c r="K168" s="49"/>
      <c r="L168" s="49"/>
      <c r="M168" s="63"/>
      <c r="N168" s="49"/>
      <c r="O168" s="52">
        <f>SUM(Tabelle133[[#This Row],[Tage]]*Tabelle133[[#This Row],[Tagespreis]])</f>
        <v>0</v>
      </c>
      <c r="P168" s="49"/>
      <c r="Q168" s="53"/>
      <c r="R168" s="49"/>
      <c r="Z168" s="3" t="s">
        <v>196</v>
      </c>
    </row>
    <row r="169" spans="1:26" x14ac:dyDescent="0.25">
      <c r="A169" s="46">
        <v>89</v>
      </c>
      <c r="B169" s="47">
        <v>1</v>
      </c>
      <c r="C169" s="47" t="s">
        <v>113</v>
      </c>
      <c r="D169" s="48"/>
      <c r="E169" s="47" t="s">
        <v>9</v>
      </c>
      <c r="F169" s="49" t="s">
        <v>280</v>
      </c>
      <c r="G169" s="50" t="s">
        <v>280</v>
      </c>
      <c r="H169" s="49"/>
      <c r="I169" s="49"/>
      <c r="J169" s="49"/>
      <c r="K169" s="49"/>
      <c r="L169" s="49"/>
      <c r="M169" s="63"/>
      <c r="N169" s="49"/>
      <c r="O169" s="52">
        <f>SUM(Tabelle133[[#This Row],[Tage]]*Tabelle133[[#This Row],[Tagespreis]])</f>
        <v>0</v>
      </c>
      <c r="P169" s="49"/>
      <c r="Q169" s="53"/>
      <c r="R169" s="49"/>
      <c r="Z169" s="3" t="s">
        <v>197</v>
      </c>
    </row>
    <row r="170" spans="1:26" x14ac:dyDescent="0.25">
      <c r="A170" s="46">
        <v>89</v>
      </c>
      <c r="B170" s="47">
        <v>1</v>
      </c>
      <c r="C170" s="47" t="s">
        <v>113</v>
      </c>
      <c r="D170" s="48"/>
      <c r="E170" s="47" t="s">
        <v>266</v>
      </c>
      <c r="F170" s="49" t="s">
        <v>280</v>
      </c>
      <c r="G170" s="50" t="s">
        <v>280</v>
      </c>
      <c r="H170" s="49"/>
      <c r="I170" s="49"/>
      <c r="J170" s="49"/>
      <c r="K170" s="49"/>
      <c r="L170" s="49"/>
      <c r="M170" s="63"/>
      <c r="N170" s="49"/>
      <c r="O170" s="52">
        <f>SUM(Tabelle133[[#This Row],[Tage]]*Tabelle133[[#This Row],[Tagespreis]])</f>
        <v>0</v>
      </c>
      <c r="P170" s="49"/>
      <c r="Q170" s="53"/>
      <c r="R170" s="49"/>
      <c r="Z170" s="3" t="s">
        <v>198</v>
      </c>
    </row>
    <row r="171" spans="1:26" x14ac:dyDescent="0.25">
      <c r="A171" s="46">
        <v>90</v>
      </c>
      <c r="B171" s="47">
        <v>1</v>
      </c>
      <c r="C171" s="47" t="s">
        <v>114</v>
      </c>
      <c r="D171" s="48"/>
      <c r="E171" s="47" t="s">
        <v>8</v>
      </c>
      <c r="F171" s="49" t="s">
        <v>267</v>
      </c>
      <c r="G171" s="50" t="s">
        <v>280</v>
      </c>
      <c r="H171" s="49" t="s">
        <v>425</v>
      </c>
      <c r="I171" s="49" t="s">
        <v>482</v>
      </c>
      <c r="J171" s="49"/>
      <c r="K171" s="49"/>
      <c r="L171" s="51">
        <v>415</v>
      </c>
      <c r="M171" s="63"/>
      <c r="N171" s="51"/>
      <c r="O171" s="52">
        <f>SUM(Tabelle133[[#This Row],[Tage]]*Tabelle133[[#This Row],[Tagespreis]])</f>
        <v>0</v>
      </c>
      <c r="P171" s="49" t="s">
        <v>725</v>
      </c>
      <c r="Q171" s="53">
        <v>43587</v>
      </c>
      <c r="R171" s="49">
        <v>13393920</v>
      </c>
      <c r="Z171" s="3" t="s">
        <v>199</v>
      </c>
    </row>
    <row r="172" spans="1:26" x14ac:dyDescent="0.25">
      <c r="A172" s="46">
        <v>90</v>
      </c>
      <c r="B172" s="47">
        <v>1</v>
      </c>
      <c r="C172" s="47" t="s">
        <v>114</v>
      </c>
      <c r="D172" s="48"/>
      <c r="E172" s="47" t="s">
        <v>9</v>
      </c>
      <c r="F172" s="49" t="s">
        <v>267</v>
      </c>
      <c r="G172" s="50" t="s">
        <v>280</v>
      </c>
      <c r="H172" s="49" t="s">
        <v>425</v>
      </c>
      <c r="I172" s="49" t="s">
        <v>483</v>
      </c>
      <c r="J172" s="49"/>
      <c r="K172" s="49"/>
      <c r="L172" s="51">
        <v>415</v>
      </c>
      <c r="M172" s="63"/>
      <c r="N172" s="51"/>
      <c r="O172" s="52">
        <f>SUM(Tabelle133[[#This Row],[Tage]]*Tabelle133[[#This Row],[Tagespreis]])</f>
        <v>0</v>
      </c>
      <c r="P172" s="49" t="s">
        <v>725</v>
      </c>
      <c r="Q172" s="53">
        <v>43587</v>
      </c>
      <c r="R172" s="49">
        <v>13393921</v>
      </c>
      <c r="Z172" s="3" t="s">
        <v>200</v>
      </c>
    </row>
    <row r="173" spans="1:26" x14ac:dyDescent="0.25">
      <c r="A173" s="46">
        <v>91</v>
      </c>
      <c r="B173" s="47">
        <v>1</v>
      </c>
      <c r="C173" s="47" t="s">
        <v>115</v>
      </c>
      <c r="D173" s="48"/>
      <c r="E173" s="47" t="s">
        <v>8</v>
      </c>
      <c r="F173" s="49" t="s">
        <v>280</v>
      </c>
      <c r="G173" s="50" t="s">
        <v>280</v>
      </c>
      <c r="H173" s="49" t="s">
        <v>486</v>
      </c>
      <c r="I173" s="49" t="s">
        <v>487</v>
      </c>
      <c r="J173" s="49"/>
      <c r="K173" s="51">
        <v>30</v>
      </c>
      <c r="L173" s="51">
        <v>415</v>
      </c>
      <c r="M173" s="63"/>
      <c r="N173" s="49"/>
      <c r="O173" s="52">
        <f>SUM(Tabelle133[[#This Row],[Tage]]*Tabelle133[[#This Row],[Tagespreis]])</f>
        <v>0</v>
      </c>
      <c r="P173" s="49"/>
      <c r="Q173" s="53">
        <v>43588</v>
      </c>
      <c r="R173" s="49">
        <v>13393941</v>
      </c>
      <c r="Z173" s="3" t="s">
        <v>201</v>
      </c>
    </row>
    <row r="174" spans="1:26" x14ac:dyDescent="0.25">
      <c r="A174" s="46">
        <v>91</v>
      </c>
      <c r="B174" s="47">
        <v>1</v>
      </c>
      <c r="C174" s="47" t="s">
        <v>115</v>
      </c>
      <c r="D174" s="48"/>
      <c r="E174" s="47" t="s">
        <v>9</v>
      </c>
      <c r="F174" s="49" t="s">
        <v>280</v>
      </c>
      <c r="G174" s="50" t="s">
        <v>280</v>
      </c>
      <c r="H174" s="49"/>
      <c r="I174" s="49"/>
      <c r="J174" s="49"/>
      <c r="K174" s="49"/>
      <c r="L174" s="49"/>
      <c r="M174" s="63"/>
      <c r="N174" s="49"/>
      <c r="O174" s="52">
        <f>SUM(Tabelle133[[#This Row],[Tage]]*Tabelle133[[#This Row],[Tagespreis]])</f>
        <v>0</v>
      </c>
      <c r="P174" s="49"/>
      <c r="Q174" s="53"/>
      <c r="R174" s="49"/>
      <c r="Z174" s="3" t="s">
        <v>202</v>
      </c>
    </row>
    <row r="175" spans="1:26" x14ac:dyDescent="0.25">
      <c r="A175" s="46">
        <v>91</v>
      </c>
      <c r="B175" s="47">
        <v>1</v>
      </c>
      <c r="C175" s="47" t="s">
        <v>115</v>
      </c>
      <c r="D175" s="48"/>
      <c r="E175" s="47" t="s">
        <v>266</v>
      </c>
      <c r="F175" s="49" t="s">
        <v>280</v>
      </c>
      <c r="G175" s="50" t="s">
        <v>280</v>
      </c>
      <c r="H175" s="49"/>
      <c r="I175" s="49"/>
      <c r="J175" s="49"/>
      <c r="K175" s="49"/>
      <c r="L175" s="49"/>
      <c r="M175" s="63"/>
      <c r="N175" s="49"/>
      <c r="O175" s="52">
        <f>SUM(Tabelle133[[#This Row],[Tage]]*Tabelle133[[#This Row],[Tagespreis]])</f>
        <v>0</v>
      </c>
      <c r="P175" s="49"/>
      <c r="Q175" s="53"/>
      <c r="R175" s="49"/>
      <c r="Z175" s="3" t="s">
        <v>203</v>
      </c>
    </row>
    <row r="176" spans="1:26" x14ac:dyDescent="0.25">
      <c r="A176" s="46">
        <v>91</v>
      </c>
      <c r="B176" s="47">
        <v>1</v>
      </c>
      <c r="C176" s="47" t="s">
        <v>115</v>
      </c>
      <c r="D176" s="48"/>
      <c r="E176" s="47" t="s">
        <v>281</v>
      </c>
      <c r="F176" s="49" t="s">
        <v>280</v>
      </c>
      <c r="G176" s="50" t="s">
        <v>280</v>
      </c>
      <c r="H176" s="49"/>
      <c r="I176" s="49"/>
      <c r="J176" s="49"/>
      <c r="K176" s="49"/>
      <c r="L176" s="49"/>
      <c r="M176" s="63"/>
      <c r="N176" s="49"/>
      <c r="O176" s="52">
        <f>SUM(Tabelle133[[#This Row],[Tage]]*Tabelle133[[#This Row],[Tagespreis]])</f>
        <v>0</v>
      </c>
      <c r="P176" s="49"/>
      <c r="Q176" s="53"/>
      <c r="R176" s="49"/>
      <c r="Z176" s="3" t="s">
        <v>204</v>
      </c>
    </row>
    <row r="177" spans="1:26" x14ac:dyDescent="0.25">
      <c r="A177" s="46">
        <v>92</v>
      </c>
      <c r="B177" s="47">
        <v>1</v>
      </c>
      <c r="C177" s="47" t="s">
        <v>116</v>
      </c>
      <c r="D177" s="48"/>
      <c r="E177" s="47" t="s">
        <v>8</v>
      </c>
      <c r="F177" s="49" t="s">
        <v>267</v>
      </c>
      <c r="G177" s="50" t="s">
        <v>280</v>
      </c>
      <c r="H177" s="49" t="s">
        <v>484</v>
      </c>
      <c r="I177" s="49" t="s">
        <v>485</v>
      </c>
      <c r="J177" s="49"/>
      <c r="K177" s="49"/>
      <c r="L177" s="51">
        <v>415</v>
      </c>
      <c r="M177" s="63"/>
      <c r="N177" s="51"/>
      <c r="O177" s="52">
        <f>SUM(Tabelle133[[#This Row],[Tage]]*Tabelle133[[#This Row],[Tagespreis]])</f>
        <v>0</v>
      </c>
      <c r="P177" s="49" t="s">
        <v>725</v>
      </c>
      <c r="Q177" s="53">
        <v>43593</v>
      </c>
      <c r="R177" s="49">
        <v>13494583</v>
      </c>
      <c r="Z177" s="3" t="s">
        <v>205</v>
      </c>
    </row>
    <row r="178" spans="1:26" x14ac:dyDescent="0.25">
      <c r="A178" s="46">
        <v>92</v>
      </c>
      <c r="B178" s="47">
        <v>1</v>
      </c>
      <c r="C178" s="47" t="s">
        <v>116</v>
      </c>
      <c r="D178" s="48"/>
      <c r="E178" s="47" t="s">
        <v>9</v>
      </c>
      <c r="F178" s="49" t="s">
        <v>267</v>
      </c>
      <c r="G178" s="50" t="s">
        <v>280</v>
      </c>
      <c r="H178" s="49" t="s">
        <v>438</v>
      </c>
      <c r="I178" s="49" t="s">
        <v>804</v>
      </c>
      <c r="J178" s="49"/>
      <c r="K178" s="51"/>
      <c r="L178" s="51"/>
      <c r="M178" s="63">
        <v>8</v>
      </c>
      <c r="N178" s="51">
        <v>15</v>
      </c>
      <c r="O178" s="52">
        <f>SUM(Tabelle133[[#This Row],[Tage]]*Tabelle133[[#This Row],[Tagespreis]])</f>
        <v>120</v>
      </c>
      <c r="P178" s="49" t="s">
        <v>725</v>
      </c>
      <c r="Q178" s="53">
        <v>43609</v>
      </c>
      <c r="R178" s="49">
        <v>13393941</v>
      </c>
      <c r="Z178" s="3" t="s">
        <v>206</v>
      </c>
    </row>
    <row r="179" spans="1:26" x14ac:dyDescent="0.25">
      <c r="A179" s="46">
        <v>93</v>
      </c>
      <c r="B179" s="47">
        <v>1</v>
      </c>
      <c r="C179" s="47" t="s">
        <v>117</v>
      </c>
      <c r="D179" s="48"/>
      <c r="E179" s="47" t="s">
        <v>8</v>
      </c>
      <c r="F179" s="49" t="s">
        <v>280</v>
      </c>
      <c r="G179" s="50" t="s">
        <v>280</v>
      </c>
      <c r="H179" s="49"/>
      <c r="I179" s="49"/>
      <c r="J179" s="49"/>
      <c r="K179" s="49"/>
      <c r="L179" s="49"/>
      <c r="M179" s="63"/>
      <c r="N179" s="51"/>
      <c r="O179" s="52">
        <f>SUM(Tabelle133[[#This Row],[Tage]]*Tabelle133[[#This Row],[Tagespreis]])</f>
        <v>0</v>
      </c>
      <c r="P179" s="49"/>
      <c r="Q179" s="53"/>
      <c r="R179" s="49"/>
      <c r="Z179" s="3" t="s">
        <v>207</v>
      </c>
    </row>
    <row r="180" spans="1:26" x14ac:dyDescent="0.25">
      <c r="A180" s="46">
        <v>93</v>
      </c>
      <c r="B180" s="47">
        <v>1</v>
      </c>
      <c r="C180" s="47" t="s">
        <v>117</v>
      </c>
      <c r="D180" s="48"/>
      <c r="E180" s="47" t="s">
        <v>9</v>
      </c>
      <c r="F180" s="49" t="s">
        <v>280</v>
      </c>
      <c r="G180" s="50" t="s">
        <v>280</v>
      </c>
      <c r="H180" s="49"/>
      <c r="I180" s="49"/>
      <c r="J180" s="49"/>
      <c r="K180" s="49"/>
      <c r="L180" s="49"/>
      <c r="M180" s="63"/>
      <c r="N180" s="51"/>
      <c r="O180" s="52">
        <f>SUM(Tabelle133[[#This Row],[Tage]]*Tabelle133[[#This Row],[Tagespreis]])</f>
        <v>0</v>
      </c>
      <c r="P180" s="49"/>
      <c r="Q180" s="53"/>
      <c r="R180" s="49"/>
      <c r="Z180" s="3" t="s">
        <v>208</v>
      </c>
    </row>
    <row r="181" spans="1:26" x14ac:dyDescent="0.25">
      <c r="A181" s="46">
        <v>94</v>
      </c>
      <c r="B181" s="47">
        <v>1</v>
      </c>
      <c r="C181" s="47" t="s">
        <v>118</v>
      </c>
      <c r="D181" s="48"/>
      <c r="E181" s="47" t="s">
        <v>8</v>
      </c>
      <c r="F181" s="49" t="s">
        <v>267</v>
      </c>
      <c r="G181" s="50" t="s">
        <v>280</v>
      </c>
      <c r="H181" s="49" t="s">
        <v>789</v>
      </c>
      <c r="I181" s="49" t="s">
        <v>306</v>
      </c>
      <c r="J181" s="49"/>
      <c r="K181" s="49"/>
      <c r="L181" s="51"/>
      <c r="M181" s="63">
        <v>22</v>
      </c>
      <c r="N181" s="51">
        <v>15</v>
      </c>
      <c r="O181" s="52">
        <f>SUM(Tabelle133[[#This Row],[Tage]]*Tabelle133[[#This Row],[Tagespreis]])</f>
        <v>330</v>
      </c>
      <c r="P181" s="49" t="s">
        <v>729</v>
      </c>
      <c r="Q181" s="53">
        <v>43616</v>
      </c>
      <c r="R181" s="49"/>
      <c r="Z181" s="3" t="s">
        <v>209</v>
      </c>
    </row>
    <row r="182" spans="1:26" x14ac:dyDescent="0.25">
      <c r="A182" s="46">
        <v>94</v>
      </c>
      <c r="B182" s="47">
        <v>1</v>
      </c>
      <c r="C182" s="47" t="s">
        <v>118</v>
      </c>
      <c r="D182" s="48"/>
      <c r="E182" s="47" t="s">
        <v>9</v>
      </c>
      <c r="F182" s="49" t="s">
        <v>267</v>
      </c>
      <c r="G182" s="50" t="s">
        <v>280</v>
      </c>
      <c r="H182" s="49" t="s">
        <v>789</v>
      </c>
      <c r="I182" s="49" t="s">
        <v>306</v>
      </c>
      <c r="J182" s="49"/>
      <c r="K182" s="49"/>
      <c r="L182" s="51"/>
      <c r="M182" s="63">
        <v>22</v>
      </c>
      <c r="N182" s="51">
        <v>15</v>
      </c>
      <c r="O182" s="52">
        <f>SUM(Tabelle133[[#This Row],[Tage]]*Tabelle133[[#This Row],[Tagespreis]])</f>
        <v>330</v>
      </c>
      <c r="P182" s="49" t="s">
        <v>729</v>
      </c>
      <c r="Q182" s="53">
        <v>43616</v>
      </c>
      <c r="R182" s="49"/>
      <c r="Z182" s="3" t="s">
        <v>210</v>
      </c>
    </row>
    <row r="183" spans="1:26" x14ac:dyDescent="0.25">
      <c r="A183" s="46">
        <v>94</v>
      </c>
      <c r="B183" s="47">
        <v>1</v>
      </c>
      <c r="C183" s="47" t="s">
        <v>118</v>
      </c>
      <c r="D183" s="48"/>
      <c r="E183" s="47" t="s">
        <v>266</v>
      </c>
      <c r="F183" s="49" t="s">
        <v>267</v>
      </c>
      <c r="G183" s="50" t="s">
        <v>280</v>
      </c>
      <c r="H183" s="49" t="s">
        <v>789</v>
      </c>
      <c r="I183" s="49" t="s">
        <v>306</v>
      </c>
      <c r="J183" s="49"/>
      <c r="K183" s="49"/>
      <c r="L183" s="51"/>
      <c r="M183" s="63">
        <v>22</v>
      </c>
      <c r="N183" s="51">
        <v>15</v>
      </c>
      <c r="O183" s="52">
        <f>SUM(Tabelle133[[#This Row],[Tage]]*Tabelle133[[#This Row],[Tagespreis]])</f>
        <v>330</v>
      </c>
      <c r="P183" s="49" t="s">
        <v>729</v>
      </c>
      <c r="Q183" s="53">
        <v>43616</v>
      </c>
      <c r="R183" s="49"/>
      <c r="Z183" s="3"/>
    </row>
    <row r="184" spans="1:26" x14ac:dyDescent="0.25">
      <c r="A184" s="46">
        <v>94</v>
      </c>
      <c r="B184" s="47">
        <v>1</v>
      </c>
      <c r="C184" s="47" t="s">
        <v>118</v>
      </c>
      <c r="D184" s="48"/>
      <c r="E184" s="47" t="s">
        <v>281</v>
      </c>
      <c r="F184" s="49" t="s">
        <v>267</v>
      </c>
      <c r="G184" s="50" t="s">
        <v>280</v>
      </c>
      <c r="H184" s="49" t="s">
        <v>789</v>
      </c>
      <c r="I184" s="49" t="s">
        <v>306</v>
      </c>
      <c r="J184" s="49"/>
      <c r="K184" s="49"/>
      <c r="L184" s="51"/>
      <c r="M184" s="63">
        <v>22</v>
      </c>
      <c r="N184" s="51">
        <v>15</v>
      </c>
      <c r="O184" s="52">
        <f>SUM(Tabelle133[[#This Row],[Tage]]*Tabelle133[[#This Row],[Tagespreis]])</f>
        <v>330</v>
      </c>
      <c r="P184" s="49" t="s">
        <v>729</v>
      </c>
      <c r="Q184" s="53">
        <v>43616</v>
      </c>
      <c r="R184" s="49"/>
      <c r="Z184" s="3"/>
    </row>
    <row r="185" spans="1:26" x14ac:dyDescent="0.25">
      <c r="A185" s="46">
        <v>95</v>
      </c>
      <c r="B185" s="47">
        <v>1</v>
      </c>
      <c r="C185" s="47" t="s">
        <v>119</v>
      </c>
      <c r="D185" s="48"/>
      <c r="E185" s="47" t="s">
        <v>8</v>
      </c>
      <c r="F185" s="49" t="s">
        <v>267</v>
      </c>
      <c r="G185" s="50" t="s">
        <v>280</v>
      </c>
      <c r="H185" s="49" t="s">
        <v>488</v>
      </c>
      <c r="I185" s="49" t="s">
        <v>489</v>
      </c>
      <c r="J185" s="49"/>
      <c r="K185" s="49"/>
      <c r="L185" s="51">
        <v>415</v>
      </c>
      <c r="M185" s="63"/>
      <c r="N185" s="51"/>
      <c r="O185" s="52">
        <f>SUM(Tabelle133[[#This Row],[Tage]]*Tabelle133[[#This Row],[Tagespreis]])</f>
        <v>0</v>
      </c>
      <c r="P185" s="49" t="s">
        <v>725</v>
      </c>
      <c r="Q185" s="53">
        <v>43591</v>
      </c>
      <c r="R185" s="49">
        <v>13494562</v>
      </c>
      <c r="Z185" s="3" t="s">
        <v>211</v>
      </c>
    </row>
    <row r="186" spans="1:26" x14ac:dyDescent="0.25">
      <c r="A186" s="46">
        <v>95</v>
      </c>
      <c r="B186" s="47">
        <v>1</v>
      </c>
      <c r="C186" s="47" t="s">
        <v>119</v>
      </c>
      <c r="D186" s="48"/>
      <c r="E186" s="47" t="s">
        <v>9</v>
      </c>
      <c r="F186" s="49" t="s">
        <v>267</v>
      </c>
      <c r="G186" s="50" t="s">
        <v>280</v>
      </c>
      <c r="H186" s="49" t="s">
        <v>490</v>
      </c>
      <c r="I186" s="49" t="s">
        <v>491</v>
      </c>
      <c r="J186" s="49"/>
      <c r="K186" s="49"/>
      <c r="L186" s="51">
        <v>415</v>
      </c>
      <c r="M186" s="63"/>
      <c r="N186" s="51"/>
      <c r="O186" s="52">
        <f>SUM(Tabelle133[[#This Row],[Tage]]*Tabelle133[[#This Row],[Tagespreis]])</f>
        <v>0</v>
      </c>
      <c r="P186" s="49" t="s">
        <v>725</v>
      </c>
      <c r="Q186" s="53">
        <v>43612</v>
      </c>
      <c r="R186" s="49">
        <v>13494629</v>
      </c>
      <c r="Z186" s="3" t="s">
        <v>212</v>
      </c>
    </row>
    <row r="187" spans="1:26" x14ac:dyDescent="0.25">
      <c r="A187" s="46">
        <v>96</v>
      </c>
      <c r="B187" s="47">
        <v>1</v>
      </c>
      <c r="C187" s="47" t="s">
        <v>120</v>
      </c>
      <c r="D187" s="48"/>
      <c r="E187" s="47" t="s">
        <v>8</v>
      </c>
      <c r="F187" s="49" t="s">
        <v>267</v>
      </c>
      <c r="G187" s="50" t="s">
        <v>267</v>
      </c>
      <c r="H187" s="49" t="s">
        <v>492</v>
      </c>
      <c r="I187" s="49" t="s">
        <v>493</v>
      </c>
      <c r="J187" s="49"/>
      <c r="K187" s="51">
        <v>30</v>
      </c>
      <c r="L187" s="51">
        <v>530</v>
      </c>
      <c r="M187" s="63"/>
      <c r="N187" s="51"/>
      <c r="O187" s="52">
        <f>SUM(Tabelle133[[#This Row],[Tage]]*Tabelle133[[#This Row],[Tagespreis]])</f>
        <v>0</v>
      </c>
      <c r="P187" s="49" t="s">
        <v>725</v>
      </c>
      <c r="Q187" s="53">
        <v>43588</v>
      </c>
      <c r="R187" s="49">
        <v>13393950</v>
      </c>
      <c r="Z187" s="3" t="s">
        <v>213</v>
      </c>
    </row>
    <row r="188" spans="1:26" x14ac:dyDescent="0.25">
      <c r="A188" s="46">
        <v>97</v>
      </c>
      <c r="B188" s="47">
        <v>1</v>
      </c>
      <c r="C188" s="47" t="s">
        <v>121</v>
      </c>
      <c r="D188" s="48"/>
      <c r="E188" s="47" t="s">
        <v>8</v>
      </c>
      <c r="F188" s="49" t="s">
        <v>280</v>
      </c>
      <c r="G188" s="50" t="s">
        <v>280</v>
      </c>
      <c r="H188" s="49"/>
      <c r="I188" s="49"/>
      <c r="J188" s="49"/>
      <c r="K188" s="49"/>
      <c r="L188" s="49"/>
      <c r="M188" s="63"/>
      <c r="N188" s="49"/>
      <c r="O188" s="52">
        <f>SUM(Tabelle133[[#This Row],[Tage]]*Tabelle133[[#This Row],[Tagespreis]])</f>
        <v>0</v>
      </c>
      <c r="P188" s="49"/>
      <c r="Q188" s="53"/>
      <c r="R188" s="49"/>
      <c r="Z188" s="3" t="s">
        <v>214</v>
      </c>
    </row>
    <row r="189" spans="1:26" x14ac:dyDescent="0.25">
      <c r="A189" s="46">
        <v>97</v>
      </c>
      <c r="B189" s="47">
        <v>1</v>
      </c>
      <c r="C189" s="47" t="s">
        <v>121</v>
      </c>
      <c r="D189" s="48"/>
      <c r="E189" s="47" t="s">
        <v>9</v>
      </c>
      <c r="F189" s="49" t="s">
        <v>280</v>
      </c>
      <c r="G189" s="50" t="s">
        <v>280</v>
      </c>
      <c r="H189" s="49"/>
      <c r="I189" s="49"/>
      <c r="J189" s="49"/>
      <c r="K189" s="49"/>
      <c r="L189" s="49"/>
      <c r="M189" s="63"/>
      <c r="N189" s="49"/>
      <c r="O189" s="52">
        <f>SUM(Tabelle133[[#This Row],[Tage]]*Tabelle133[[#This Row],[Tagespreis]])</f>
        <v>0</v>
      </c>
      <c r="P189" s="49"/>
      <c r="Q189" s="53"/>
      <c r="R189" s="49"/>
      <c r="Z189" s="3" t="s">
        <v>215</v>
      </c>
    </row>
    <row r="190" spans="1:26" x14ac:dyDescent="0.25">
      <c r="A190" s="46">
        <v>98</v>
      </c>
      <c r="B190" s="47">
        <v>1</v>
      </c>
      <c r="C190" s="47" t="s">
        <v>122</v>
      </c>
      <c r="D190" s="48"/>
      <c r="E190" s="47" t="s">
        <v>8</v>
      </c>
      <c r="F190" s="49" t="s">
        <v>280</v>
      </c>
      <c r="G190" s="50" t="s">
        <v>280</v>
      </c>
      <c r="H190" s="49"/>
      <c r="I190" s="49"/>
      <c r="J190" s="49"/>
      <c r="K190" s="49"/>
      <c r="L190" s="49"/>
      <c r="M190" s="63"/>
      <c r="N190" s="49"/>
      <c r="O190" s="52">
        <f>SUM(Tabelle133[[#This Row],[Tage]]*Tabelle133[[#This Row],[Tagespreis]])</f>
        <v>0</v>
      </c>
      <c r="P190" s="49"/>
      <c r="Q190" s="53"/>
      <c r="R190" s="49"/>
      <c r="Z190" s="3" t="s">
        <v>216</v>
      </c>
    </row>
    <row r="191" spans="1:26" x14ac:dyDescent="0.25">
      <c r="A191" s="46">
        <v>98</v>
      </c>
      <c r="B191" s="47">
        <v>1</v>
      </c>
      <c r="C191" s="47" t="s">
        <v>122</v>
      </c>
      <c r="D191" s="48"/>
      <c r="E191" s="47" t="s">
        <v>9</v>
      </c>
      <c r="F191" s="49" t="s">
        <v>280</v>
      </c>
      <c r="G191" s="50" t="s">
        <v>280</v>
      </c>
      <c r="H191" s="49"/>
      <c r="I191" s="49"/>
      <c r="J191" s="49"/>
      <c r="K191" s="49"/>
      <c r="L191" s="49"/>
      <c r="M191" s="63"/>
      <c r="N191" s="49"/>
      <c r="O191" s="52">
        <f>SUM(Tabelle133[[#This Row],[Tage]]*Tabelle133[[#This Row],[Tagespreis]])</f>
        <v>0</v>
      </c>
      <c r="P191" s="49"/>
      <c r="Q191" s="53"/>
      <c r="R191" s="49"/>
      <c r="Z191" s="3" t="s">
        <v>217</v>
      </c>
    </row>
    <row r="192" spans="1:26" x14ac:dyDescent="0.25">
      <c r="A192" s="46">
        <v>99</v>
      </c>
      <c r="B192" s="47">
        <v>1</v>
      </c>
      <c r="C192" s="47" t="s">
        <v>123</v>
      </c>
      <c r="D192" s="48"/>
      <c r="E192" s="47" t="s">
        <v>8</v>
      </c>
      <c r="F192" s="49" t="s">
        <v>267</v>
      </c>
      <c r="G192" s="50" t="s">
        <v>280</v>
      </c>
      <c r="H192" s="49" t="s">
        <v>494</v>
      </c>
      <c r="I192" s="49" t="s">
        <v>495</v>
      </c>
      <c r="J192" s="49"/>
      <c r="K192" s="51">
        <v>30</v>
      </c>
      <c r="L192" s="51">
        <v>415</v>
      </c>
      <c r="M192" s="63"/>
      <c r="N192" s="51"/>
      <c r="O192" s="52">
        <f>SUM(Tabelle133[[#This Row],[Tage]]*Tabelle133[[#This Row],[Tagespreis]])</f>
        <v>0</v>
      </c>
      <c r="P192" s="49" t="s">
        <v>725</v>
      </c>
      <c r="Q192" s="53">
        <v>43579</v>
      </c>
      <c r="R192" s="49">
        <v>13393829</v>
      </c>
      <c r="Z192" s="3" t="s">
        <v>218</v>
      </c>
    </row>
    <row r="193" spans="1:26" x14ac:dyDescent="0.25">
      <c r="A193" s="46">
        <v>99</v>
      </c>
      <c r="B193" s="47">
        <v>1</v>
      </c>
      <c r="C193" s="47" t="s">
        <v>123</v>
      </c>
      <c r="D193" s="48"/>
      <c r="E193" s="47" t="s">
        <v>9</v>
      </c>
      <c r="F193" s="49" t="s">
        <v>267</v>
      </c>
      <c r="G193" s="50" t="s">
        <v>280</v>
      </c>
      <c r="H193" s="49" t="s">
        <v>496</v>
      </c>
      <c r="I193" s="49" t="s">
        <v>329</v>
      </c>
      <c r="J193" s="49"/>
      <c r="K193" s="51">
        <v>30</v>
      </c>
      <c r="L193" s="51">
        <v>415</v>
      </c>
      <c r="M193" s="63"/>
      <c r="N193" s="49"/>
      <c r="O193" s="52">
        <f>SUM(Tabelle133[[#This Row],[Tage]]*Tabelle133[[#This Row],[Tagespreis]])</f>
        <v>0</v>
      </c>
      <c r="P193" s="49" t="s">
        <v>725</v>
      </c>
      <c r="Q193" s="53">
        <v>43591</v>
      </c>
      <c r="R193" s="49">
        <v>13494553</v>
      </c>
      <c r="Z193" s="3" t="s">
        <v>219</v>
      </c>
    </row>
    <row r="194" spans="1:26" x14ac:dyDescent="0.25">
      <c r="A194" s="46">
        <v>100</v>
      </c>
      <c r="B194" s="47">
        <v>1</v>
      </c>
      <c r="C194" s="47" t="s">
        <v>124</v>
      </c>
      <c r="D194" s="48"/>
      <c r="E194" s="47" t="s">
        <v>8</v>
      </c>
      <c r="F194" s="49" t="s">
        <v>267</v>
      </c>
      <c r="G194" s="50" t="s">
        <v>280</v>
      </c>
      <c r="H194" s="49" t="s">
        <v>497</v>
      </c>
      <c r="I194" s="49" t="s">
        <v>384</v>
      </c>
      <c r="J194" s="49"/>
      <c r="K194" s="49"/>
      <c r="L194" s="51">
        <v>415</v>
      </c>
      <c r="M194" s="63"/>
      <c r="N194" s="51"/>
      <c r="O194" s="52">
        <f>SUM(Tabelle133[[#This Row],[Tage]]*Tabelle133[[#This Row],[Tagespreis]])</f>
        <v>0</v>
      </c>
      <c r="P194" s="49" t="s">
        <v>725</v>
      </c>
      <c r="Q194" s="53">
        <v>43591</v>
      </c>
      <c r="R194" s="49">
        <v>13494501</v>
      </c>
      <c r="Z194" s="3" t="s">
        <v>220</v>
      </c>
    </row>
    <row r="195" spans="1:26" x14ac:dyDescent="0.25">
      <c r="A195" s="46">
        <v>100</v>
      </c>
      <c r="B195" s="47">
        <v>1</v>
      </c>
      <c r="C195" s="47" t="s">
        <v>124</v>
      </c>
      <c r="D195" s="48"/>
      <c r="E195" s="47" t="s">
        <v>9</v>
      </c>
      <c r="F195" s="49" t="s">
        <v>267</v>
      </c>
      <c r="G195" s="50" t="s">
        <v>280</v>
      </c>
      <c r="H195" s="49" t="s">
        <v>498</v>
      </c>
      <c r="I195" s="49" t="s">
        <v>499</v>
      </c>
      <c r="J195" s="49"/>
      <c r="K195" s="49"/>
      <c r="L195" s="51">
        <v>415</v>
      </c>
      <c r="M195" s="63"/>
      <c r="N195" s="51"/>
      <c r="O195" s="52">
        <f>SUM(Tabelle133[[#This Row],[Tage]]*Tabelle133[[#This Row],[Tagespreis]])</f>
        <v>0</v>
      </c>
      <c r="P195" s="49" t="s">
        <v>725</v>
      </c>
      <c r="Q195" s="53">
        <v>43587</v>
      </c>
      <c r="R195" s="49">
        <v>13393902</v>
      </c>
      <c r="Z195" s="3" t="s">
        <v>221</v>
      </c>
    </row>
    <row r="196" spans="1:26" x14ac:dyDescent="0.25">
      <c r="A196" s="46">
        <v>101</v>
      </c>
      <c r="B196" s="47">
        <v>1</v>
      </c>
      <c r="C196" s="47" t="s">
        <v>125</v>
      </c>
      <c r="D196" s="48"/>
      <c r="E196" s="47" t="s">
        <v>8</v>
      </c>
      <c r="F196" s="49" t="s">
        <v>267</v>
      </c>
      <c r="G196" s="50" t="s">
        <v>280</v>
      </c>
      <c r="H196" s="49" t="s">
        <v>500</v>
      </c>
      <c r="I196" s="49" t="s">
        <v>501</v>
      </c>
      <c r="J196" s="49"/>
      <c r="K196" s="49"/>
      <c r="L196" s="51">
        <v>415</v>
      </c>
      <c r="M196" s="63"/>
      <c r="N196" s="51"/>
      <c r="O196" s="52">
        <f>SUM(Tabelle133[[#This Row],[Tage]]*Tabelle133[[#This Row],[Tagespreis]])</f>
        <v>0</v>
      </c>
      <c r="P196" s="49" t="s">
        <v>725</v>
      </c>
      <c r="Q196" s="53">
        <v>43586</v>
      </c>
      <c r="R196" s="49">
        <v>13393887</v>
      </c>
      <c r="Z196" s="3" t="s">
        <v>222</v>
      </c>
    </row>
    <row r="197" spans="1:26" x14ac:dyDescent="0.25">
      <c r="A197" s="46">
        <v>101</v>
      </c>
      <c r="B197" s="47">
        <v>1</v>
      </c>
      <c r="C197" s="47" t="s">
        <v>125</v>
      </c>
      <c r="D197" s="48"/>
      <c r="E197" s="47" t="s">
        <v>9</v>
      </c>
      <c r="F197" s="49" t="s">
        <v>267</v>
      </c>
      <c r="G197" s="50" t="s">
        <v>280</v>
      </c>
      <c r="H197" s="49" t="s">
        <v>502</v>
      </c>
      <c r="I197" s="49" t="s">
        <v>503</v>
      </c>
      <c r="J197" s="49"/>
      <c r="K197" s="51">
        <v>30</v>
      </c>
      <c r="L197" s="51">
        <v>415</v>
      </c>
      <c r="M197" s="63"/>
      <c r="N197" s="51"/>
      <c r="O197" s="52">
        <f>SUM(Tabelle133[[#This Row],[Tage]]*Tabelle133[[#This Row],[Tagespreis]])</f>
        <v>0</v>
      </c>
      <c r="P197" s="49" t="s">
        <v>725</v>
      </c>
      <c r="Q197" s="53">
        <v>43586</v>
      </c>
      <c r="R197" s="49">
        <v>13393888</v>
      </c>
      <c r="Z197" s="3" t="s">
        <v>223</v>
      </c>
    </row>
    <row r="198" spans="1:26" x14ac:dyDescent="0.25">
      <c r="A198" s="46">
        <v>102</v>
      </c>
      <c r="B198" s="47">
        <v>1</v>
      </c>
      <c r="C198" s="47" t="s">
        <v>126</v>
      </c>
      <c r="D198" s="48"/>
      <c r="E198" s="47" t="s">
        <v>8</v>
      </c>
      <c r="F198" s="49" t="s">
        <v>267</v>
      </c>
      <c r="G198" s="50" t="s">
        <v>280</v>
      </c>
      <c r="H198" s="49" t="s">
        <v>504</v>
      </c>
      <c r="I198" s="49" t="s">
        <v>505</v>
      </c>
      <c r="J198" s="49"/>
      <c r="K198" s="49"/>
      <c r="L198" s="51">
        <v>415</v>
      </c>
      <c r="M198" s="63"/>
      <c r="N198" s="51"/>
      <c r="O198" s="52">
        <f>SUM(Tabelle133[[#This Row],[Tage]]*Tabelle133[[#This Row],[Tagespreis]])</f>
        <v>0</v>
      </c>
      <c r="P198" s="49" t="s">
        <v>725</v>
      </c>
      <c r="Q198" s="53">
        <v>43587</v>
      </c>
      <c r="R198" s="49">
        <v>13393912</v>
      </c>
      <c r="Z198" s="3" t="s">
        <v>224</v>
      </c>
    </row>
    <row r="199" spans="1:26" x14ac:dyDescent="0.25">
      <c r="A199" s="46">
        <v>102</v>
      </c>
      <c r="B199" s="47">
        <v>1</v>
      </c>
      <c r="C199" s="47" t="s">
        <v>126</v>
      </c>
      <c r="D199" s="48"/>
      <c r="E199" s="47" t="s">
        <v>9</v>
      </c>
      <c r="F199" s="49" t="s">
        <v>267</v>
      </c>
      <c r="G199" s="50" t="s">
        <v>280</v>
      </c>
      <c r="H199" s="49" t="s">
        <v>504</v>
      </c>
      <c r="I199" s="49" t="s">
        <v>506</v>
      </c>
      <c r="J199" s="49"/>
      <c r="K199" s="49"/>
      <c r="L199" s="51">
        <v>415</v>
      </c>
      <c r="M199" s="63"/>
      <c r="N199" s="51"/>
      <c r="O199" s="52">
        <f>SUM(Tabelle133[[#This Row],[Tage]]*Tabelle133[[#This Row],[Tagespreis]])</f>
        <v>0</v>
      </c>
      <c r="P199" s="49" t="s">
        <v>725</v>
      </c>
      <c r="Q199" s="53">
        <v>43587</v>
      </c>
      <c r="R199" s="49">
        <v>13393913</v>
      </c>
      <c r="Z199" s="3" t="s">
        <v>225</v>
      </c>
    </row>
    <row r="200" spans="1:26" x14ac:dyDescent="0.25">
      <c r="A200" s="46">
        <v>103</v>
      </c>
      <c r="B200" s="47">
        <v>1</v>
      </c>
      <c r="C200" s="47" t="s">
        <v>127</v>
      </c>
      <c r="D200" s="48"/>
      <c r="E200" s="47" t="s">
        <v>8</v>
      </c>
      <c r="F200" s="49" t="s">
        <v>267</v>
      </c>
      <c r="G200" s="50" t="s">
        <v>280</v>
      </c>
      <c r="H200" s="49" t="s">
        <v>509</v>
      </c>
      <c r="I200" s="49" t="s">
        <v>359</v>
      </c>
      <c r="J200" s="49"/>
      <c r="K200" s="51">
        <v>30</v>
      </c>
      <c r="L200" s="51">
        <v>415</v>
      </c>
      <c r="M200" s="63"/>
      <c r="N200" s="51"/>
      <c r="O200" s="52">
        <f>SUM(Tabelle133[[#This Row],[Tage]]*Tabelle133[[#This Row],[Tagespreis]])</f>
        <v>0</v>
      </c>
      <c r="P200" s="49" t="s">
        <v>725</v>
      </c>
      <c r="Q200" s="53">
        <v>43591</v>
      </c>
      <c r="R200" s="49">
        <v>13494521</v>
      </c>
      <c r="Z200" s="3" t="s">
        <v>226</v>
      </c>
    </row>
    <row r="201" spans="1:26" x14ac:dyDescent="0.25">
      <c r="A201" s="46">
        <v>103</v>
      </c>
      <c r="B201" s="47">
        <v>1</v>
      </c>
      <c r="C201" s="47" t="s">
        <v>127</v>
      </c>
      <c r="D201" s="48"/>
      <c r="E201" s="47" t="s">
        <v>9</v>
      </c>
      <c r="F201" s="49" t="s">
        <v>267</v>
      </c>
      <c r="G201" s="50" t="s">
        <v>280</v>
      </c>
      <c r="H201" s="49" t="s">
        <v>778</v>
      </c>
      <c r="I201" s="49" t="s">
        <v>779</v>
      </c>
      <c r="J201" s="49"/>
      <c r="K201" s="51"/>
      <c r="L201" s="51">
        <v>415</v>
      </c>
      <c r="M201" s="63"/>
      <c r="N201" s="51"/>
      <c r="O201" s="52">
        <f>SUM(Tabelle133[[#This Row],[Tage]]*Tabelle133[[#This Row],[Tagespreis]])</f>
        <v>0</v>
      </c>
      <c r="P201" s="49" t="s">
        <v>725</v>
      </c>
      <c r="Q201" s="53">
        <v>43592</v>
      </c>
      <c r="R201" s="49">
        <v>13494577</v>
      </c>
      <c r="Z201" s="3" t="s">
        <v>227</v>
      </c>
    </row>
    <row r="202" spans="1:26" x14ac:dyDescent="0.25">
      <c r="A202" s="46">
        <v>104</v>
      </c>
      <c r="B202" s="47">
        <v>1</v>
      </c>
      <c r="C202" s="47" t="s">
        <v>128</v>
      </c>
      <c r="D202" s="48"/>
      <c r="E202" s="47" t="s">
        <v>8</v>
      </c>
      <c r="F202" s="49" t="s">
        <v>267</v>
      </c>
      <c r="G202" s="50" t="s">
        <v>280</v>
      </c>
      <c r="H202" s="49" t="s">
        <v>510</v>
      </c>
      <c r="I202" s="49" t="s">
        <v>511</v>
      </c>
      <c r="J202" s="49"/>
      <c r="K202" s="51">
        <v>30</v>
      </c>
      <c r="L202" s="51">
        <v>415</v>
      </c>
      <c r="M202" s="63"/>
      <c r="N202" s="51"/>
      <c r="O202" s="52">
        <f>SUM(Tabelle133[[#This Row],[Tage]]*Tabelle133[[#This Row],[Tagespreis]])</f>
        <v>0</v>
      </c>
      <c r="P202" s="49" t="s">
        <v>725</v>
      </c>
      <c r="Q202" s="53">
        <v>43591</v>
      </c>
      <c r="R202" s="49">
        <v>13494539</v>
      </c>
      <c r="Z202" s="3" t="s">
        <v>228</v>
      </c>
    </row>
    <row r="203" spans="1:26" x14ac:dyDescent="0.25">
      <c r="A203" s="46">
        <v>104</v>
      </c>
      <c r="B203" s="47">
        <v>1</v>
      </c>
      <c r="C203" s="47" t="s">
        <v>128</v>
      </c>
      <c r="D203" s="48"/>
      <c r="E203" s="47" t="s">
        <v>9</v>
      </c>
      <c r="F203" s="49" t="s">
        <v>267</v>
      </c>
      <c r="G203" s="50" t="s">
        <v>280</v>
      </c>
      <c r="H203" s="49" t="s">
        <v>512</v>
      </c>
      <c r="I203" s="49" t="s">
        <v>513</v>
      </c>
      <c r="J203" s="49"/>
      <c r="K203" s="49"/>
      <c r="L203" s="51">
        <v>415</v>
      </c>
      <c r="M203" s="63"/>
      <c r="N203" s="51"/>
      <c r="O203" s="52">
        <f>SUM(Tabelle133[[#This Row],[Tage]]*Tabelle133[[#This Row],[Tagespreis]])</f>
        <v>0</v>
      </c>
      <c r="P203" s="49" t="s">
        <v>725</v>
      </c>
      <c r="Q203" s="53">
        <v>43584</v>
      </c>
      <c r="R203" s="49">
        <v>13393845</v>
      </c>
      <c r="Z203" s="3" t="s">
        <v>229</v>
      </c>
    </row>
    <row r="204" spans="1:26" x14ac:dyDescent="0.25">
      <c r="A204" s="46">
        <v>105</v>
      </c>
      <c r="B204" s="47">
        <v>1</v>
      </c>
      <c r="C204" s="47" t="s">
        <v>129</v>
      </c>
      <c r="D204" s="48"/>
      <c r="E204" s="47" t="s">
        <v>8</v>
      </c>
      <c r="F204" s="49" t="s">
        <v>267</v>
      </c>
      <c r="G204" s="50" t="s">
        <v>280</v>
      </c>
      <c r="H204" s="49" t="s">
        <v>311</v>
      </c>
      <c r="I204" s="49" t="s">
        <v>306</v>
      </c>
      <c r="J204" s="49"/>
      <c r="K204" s="49"/>
      <c r="L204" s="51">
        <v>415</v>
      </c>
      <c r="M204" s="63"/>
      <c r="N204" s="51"/>
      <c r="O204" s="52">
        <f>SUM(Tabelle133[[#This Row],[Tage]]*Tabelle133[[#This Row],[Tagespreis]])</f>
        <v>0</v>
      </c>
      <c r="P204" s="49" t="s">
        <v>729</v>
      </c>
      <c r="Q204" s="53">
        <v>43607</v>
      </c>
      <c r="R204" s="49"/>
      <c r="Z204" s="3" t="s">
        <v>230</v>
      </c>
    </row>
    <row r="205" spans="1:26" x14ac:dyDescent="0.25">
      <c r="A205" s="46">
        <v>105</v>
      </c>
      <c r="B205" s="47">
        <v>1</v>
      </c>
      <c r="C205" s="47" t="s">
        <v>129</v>
      </c>
      <c r="D205" s="48"/>
      <c r="E205" s="47" t="s">
        <v>9</v>
      </c>
      <c r="F205" s="49" t="s">
        <v>267</v>
      </c>
      <c r="G205" s="50" t="s">
        <v>280</v>
      </c>
      <c r="H205" s="49" t="s">
        <v>311</v>
      </c>
      <c r="I205" s="49" t="s">
        <v>306</v>
      </c>
      <c r="J205" s="49"/>
      <c r="K205" s="49"/>
      <c r="L205" s="51">
        <v>415</v>
      </c>
      <c r="M205" s="63"/>
      <c r="N205" s="51"/>
      <c r="O205" s="52">
        <f>SUM(Tabelle133[[#This Row],[Tage]]*Tabelle133[[#This Row],[Tagespreis]])</f>
        <v>0</v>
      </c>
      <c r="P205" s="49" t="s">
        <v>729</v>
      </c>
      <c r="Q205" s="53">
        <v>43607</v>
      </c>
      <c r="R205" s="49"/>
      <c r="Z205" s="3" t="s">
        <v>231</v>
      </c>
    </row>
    <row r="206" spans="1:26" x14ac:dyDescent="0.25">
      <c r="A206" s="46">
        <v>106</v>
      </c>
      <c r="B206" s="47">
        <v>1</v>
      </c>
      <c r="C206" s="47" t="s">
        <v>130</v>
      </c>
      <c r="D206" s="48"/>
      <c r="E206" s="47" t="s">
        <v>8</v>
      </c>
      <c r="F206" s="49" t="s">
        <v>267</v>
      </c>
      <c r="G206" s="50" t="s">
        <v>280</v>
      </c>
      <c r="H206" s="49" t="s">
        <v>514</v>
      </c>
      <c r="I206" s="49" t="s">
        <v>515</v>
      </c>
      <c r="J206" s="49"/>
      <c r="K206" s="49"/>
      <c r="L206" s="51">
        <v>415</v>
      </c>
      <c r="M206" s="63"/>
      <c r="N206" s="51"/>
      <c r="O206" s="52">
        <f>SUM(Tabelle133[[#This Row],[Tage]]*Tabelle133[[#This Row],[Tagespreis]])</f>
        <v>0</v>
      </c>
      <c r="P206" s="49" t="s">
        <v>725</v>
      </c>
      <c r="Q206" s="53">
        <v>43588</v>
      </c>
      <c r="R206" s="49">
        <v>13393945</v>
      </c>
      <c r="Z206" s="3" t="s">
        <v>232</v>
      </c>
    </row>
    <row r="207" spans="1:26" x14ac:dyDescent="0.25">
      <c r="A207" s="46">
        <v>106</v>
      </c>
      <c r="B207" s="47">
        <v>1</v>
      </c>
      <c r="C207" s="47" t="s">
        <v>130</v>
      </c>
      <c r="D207" s="48"/>
      <c r="E207" s="47" t="s">
        <v>9</v>
      </c>
      <c r="F207" s="49" t="s">
        <v>267</v>
      </c>
      <c r="G207" s="50" t="s">
        <v>280</v>
      </c>
      <c r="H207" s="49" t="s">
        <v>516</v>
      </c>
      <c r="I207" s="49" t="s">
        <v>517</v>
      </c>
      <c r="J207" s="49"/>
      <c r="K207" s="49"/>
      <c r="L207" s="51">
        <v>415</v>
      </c>
      <c r="M207" s="63"/>
      <c r="N207" s="51"/>
      <c r="O207" s="52">
        <f>SUM(Tabelle133[[#This Row],[Tage]]*Tabelle133[[#This Row],[Tagespreis]])</f>
        <v>0</v>
      </c>
      <c r="P207" s="49" t="s">
        <v>725</v>
      </c>
      <c r="Q207" s="53">
        <v>43589</v>
      </c>
      <c r="R207" s="49">
        <v>13393946</v>
      </c>
      <c r="Z207" s="3" t="s">
        <v>233</v>
      </c>
    </row>
    <row r="208" spans="1:26" x14ac:dyDescent="0.25">
      <c r="A208" s="46">
        <v>107</v>
      </c>
      <c r="B208" s="47">
        <v>1</v>
      </c>
      <c r="C208" s="47" t="s">
        <v>131</v>
      </c>
      <c r="D208" s="48"/>
      <c r="E208" s="47" t="s">
        <v>8</v>
      </c>
      <c r="F208" s="49" t="s">
        <v>280</v>
      </c>
      <c r="G208" s="50" t="s">
        <v>280</v>
      </c>
      <c r="H208" s="49"/>
      <c r="I208" s="49"/>
      <c r="J208" s="49"/>
      <c r="K208" s="49"/>
      <c r="L208" s="51"/>
      <c r="M208" s="63"/>
      <c r="N208" s="51"/>
      <c r="O208" s="52">
        <f>SUM(Tabelle133[[#This Row],[Tage]]*Tabelle133[[#This Row],[Tagespreis]])</f>
        <v>0</v>
      </c>
      <c r="P208" s="49"/>
      <c r="Q208" s="53"/>
      <c r="R208" s="49"/>
      <c r="Z208" s="3" t="s">
        <v>234</v>
      </c>
    </row>
    <row r="209" spans="1:26" x14ac:dyDescent="0.25">
      <c r="A209" s="46">
        <v>107</v>
      </c>
      <c r="B209" s="47">
        <v>1</v>
      </c>
      <c r="C209" s="47" t="s">
        <v>131</v>
      </c>
      <c r="D209" s="48"/>
      <c r="E209" s="47" t="s">
        <v>9</v>
      </c>
      <c r="F209" s="49" t="s">
        <v>280</v>
      </c>
      <c r="G209" s="50" t="s">
        <v>280</v>
      </c>
      <c r="H209" s="49"/>
      <c r="I209" s="49"/>
      <c r="J209" s="49"/>
      <c r="K209" s="49"/>
      <c r="L209" s="51"/>
      <c r="M209" s="63"/>
      <c r="N209" s="51"/>
      <c r="O209" s="52">
        <f>SUM(Tabelle133[[#This Row],[Tage]]*Tabelle133[[#This Row],[Tagespreis]])</f>
        <v>0</v>
      </c>
      <c r="P209" s="49"/>
      <c r="Q209" s="53"/>
      <c r="R209" s="49"/>
      <c r="Z209" s="3" t="s">
        <v>235</v>
      </c>
    </row>
    <row r="210" spans="1:26" x14ac:dyDescent="0.25">
      <c r="A210" s="46">
        <v>107</v>
      </c>
      <c r="B210" s="47">
        <v>1</v>
      </c>
      <c r="C210" s="47" t="s">
        <v>131</v>
      </c>
      <c r="D210" s="48"/>
      <c r="E210" s="47" t="s">
        <v>266</v>
      </c>
      <c r="F210" s="49" t="s">
        <v>280</v>
      </c>
      <c r="G210" s="50" t="s">
        <v>280</v>
      </c>
      <c r="H210" s="49"/>
      <c r="I210" s="49"/>
      <c r="J210" s="49"/>
      <c r="K210" s="49"/>
      <c r="L210" s="51"/>
      <c r="M210" s="63"/>
      <c r="N210" s="51"/>
      <c r="O210" s="52">
        <f>SUM(Tabelle133[[#This Row],[Tage]]*Tabelle133[[#This Row],[Tagespreis]])</f>
        <v>0</v>
      </c>
      <c r="P210" s="49"/>
      <c r="Q210" s="53"/>
      <c r="R210" s="49"/>
      <c r="Z210" s="3" t="s">
        <v>236</v>
      </c>
    </row>
    <row r="211" spans="1:26" x14ac:dyDescent="0.25">
      <c r="A211" s="46">
        <v>108</v>
      </c>
      <c r="B211" s="47">
        <v>1</v>
      </c>
      <c r="C211" s="47" t="s">
        <v>132</v>
      </c>
      <c r="D211" s="48"/>
      <c r="E211" s="47" t="s">
        <v>8</v>
      </c>
      <c r="F211" s="49" t="s">
        <v>267</v>
      </c>
      <c r="G211" s="50" t="s">
        <v>280</v>
      </c>
      <c r="H211" s="49" t="s">
        <v>818</v>
      </c>
      <c r="I211" s="49" t="s">
        <v>523</v>
      </c>
      <c r="J211" s="49"/>
      <c r="K211" s="49"/>
      <c r="L211" s="51">
        <v>415</v>
      </c>
      <c r="M211" s="63"/>
      <c r="N211" s="51"/>
      <c r="O211" s="52">
        <f>SUM(Tabelle133[[#This Row],[Tage]]*Tabelle133[[#This Row],[Tagespreis]])</f>
        <v>0</v>
      </c>
      <c r="P211" s="49" t="s">
        <v>729</v>
      </c>
      <c r="Q211" s="53">
        <v>43616</v>
      </c>
      <c r="R211" s="49"/>
      <c r="Z211" s="3" t="s">
        <v>238</v>
      </c>
    </row>
    <row r="212" spans="1:26" x14ac:dyDescent="0.25">
      <c r="A212" s="46">
        <v>108</v>
      </c>
      <c r="B212" s="47">
        <v>1</v>
      </c>
      <c r="C212" s="47" t="s">
        <v>132</v>
      </c>
      <c r="D212" s="48"/>
      <c r="E212" s="47" t="s">
        <v>9</v>
      </c>
      <c r="F212" s="49" t="s">
        <v>267</v>
      </c>
      <c r="G212" s="50" t="s">
        <v>280</v>
      </c>
      <c r="H212" s="49" t="s">
        <v>818</v>
      </c>
      <c r="I212" s="49" t="s">
        <v>524</v>
      </c>
      <c r="J212" s="49"/>
      <c r="K212" s="49"/>
      <c r="L212" s="51">
        <v>415</v>
      </c>
      <c r="M212" s="63"/>
      <c r="N212" s="51"/>
      <c r="O212" s="52">
        <f>SUM(Tabelle133[[#This Row],[Tage]]*Tabelle133[[#This Row],[Tagespreis]])</f>
        <v>0</v>
      </c>
      <c r="P212" s="49" t="s">
        <v>729</v>
      </c>
      <c r="Q212" s="53">
        <v>43616</v>
      </c>
      <c r="R212" s="49"/>
      <c r="Z212" s="3" t="s">
        <v>239</v>
      </c>
    </row>
    <row r="213" spans="1:26" x14ac:dyDescent="0.25">
      <c r="A213" s="46">
        <v>109</v>
      </c>
      <c r="B213" s="47">
        <v>1</v>
      </c>
      <c r="C213" s="47" t="s">
        <v>133</v>
      </c>
      <c r="D213" s="48"/>
      <c r="E213" s="47" t="s">
        <v>8</v>
      </c>
      <c r="F213" s="49" t="s">
        <v>267</v>
      </c>
      <c r="G213" s="50" t="s">
        <v>280</v>
      </c>
      <c r="H213" s="49" t="s">
        <v>518</v>
      </c>
      <c r="I213" s="49" t="s">
        <v>522</v>
      </c>
      <c r="J213" s="49"/>
      <c r="K213" s="49"/>
      <c r="L213" s="51">
        <v>415</v>
      </c>
      <c r="M213" s="63"/>
      <c r="N213" s="51"/>
      <c r="O213" s="52">
        <f>SUM(Tabelle133[[#This Row],[Tage]]*Tabelle133[[#This Row],[Tagespreis]])</f>
        <v>0</v>
      </c>
      <c r="P213" s="49" t="s">
        <v>725</v>
      </c>
      <c r="Q213" s="53">
        <v>43588</v>
      </c>
      <c r="R213" s="49">
        <v>13393966</v>
      </c>
      <c r="Z213" s="3" t="s">
        <v>240</v>
      </c>
    </row>
    <row r="214" spans="1:26" x14ac:dyDescent="0.25">
      <c r="A214" s="46">
        <v>109</v>
      </c>
      <c r="B214" s="47">
        <v>1</v>
      </c>
      <c r="C214" s="47" t="s">
        <v>133</v>
      </c>
      <c r="D214" s="48"/>
      <c r="E214" s="47" t="s">
        <v>9</v>
      </c>
      <c r="F214" s="49" t="s">
        <v>267</v>
      </c>
      <c r="G214" s="50" t="s">
        <v>280</v>
      </c>
      <c r="H214" s="49" t="s">
        <v>518</v>
      </c>
      <c r="I214" s="49" t="s">
        <v>519</v>
      </c>
      <c r="J214" s="49"/>
      <c r="K214" s="49"/>
      <c r="L214" s="51">
        <v>415</v>
      </c>
      <c r="M214" s="63"/>
      <c r="N214" s="51"/>
      <c r="O214" s="52">
        <f>SUM(Tabelle133[[#This Row],[Tage]]*Tabelle133[[#This Row],[Tagespreis]])</f>
        <v>0</v>
      </c>
      <c r="P214" s="49" t="s">
        <v>725</v>
      </c>
      <c r="Q214" s="53">
        <v>43587</v>
      </c>
      <c r="R214" s="49">
        <v>13393904</v>
      </c>
      <c r="Z214" s="3" t="s">
        <v>242</v>
      </c>
    </row>
    <row r="215" spans="1:26" x14ac:dyDescent="0.25">
      <c r="A215" s="46">
        <v>110</v>
      </c>
      <c r="B215" s="47">
        <v>1</v>
      </c>
      <c r="C215" s="47" t="s">
        <v>134</v>
      </c>
      <c r="D215" s="48"/>
      <c r="E215" s="47" t="s">
        <v>8</v>
      </c>
      <c r="F215" s="49" t="s">
        <v>267</v>
      </c>
      <c r="G215" s="50" t="s">
        <v>267</v>
      </c>
      <c r="H215" s="49" t="s">
        <v>525</v>
      </c>
      <c r="I215" s="49" t="s">
        <v>526</v>
      </c>
      <c r="J215" s="49" t="s">
        <v>926</v>
      </c>
      <c r="K215" s="49"/>
      <c r="L215" s="51">
        <v>530</v>
      </c>
      <c r="M215" s="63"/>
      <c r="N215" s="51"/>
      <c r="O215" s="52">
        <f>SUM(Tabelle133[[#This Row],[Tage]]*Tabelle133[[#This Row],[Tagespreis]])</f>
        <v>0</v>
      </c>
      <c r="P215" s="49" t="s">
        <v>729</v>
      </c>
      <c r="Q215" s="53"/>
      <c r="R215" s="49"/>
      <c r="Z215" s="3" t="s">
        <v>244</v>
      </c>
    </row>
    <row r="216" spans="1:26" x14ac:dyDescent="0.25">
      <c r="A216" s="46">
        <v>111</v>
      </c>
      <c r="B216" s="47">
        <v>1</v>
      </c>
      <c r="C216" s="47" t="s">
        <v>135</v>
      </c>
      <c r="D216" s="48"/>
      <c r="E216" s="47" t="s">
        <v>8</v>
      </c>
      <c r="F216" s="49" t="s">
        <v>267</v>
      </c>
      <c r="G216" s="50" t="s">
        <v>280</v>
      </c>
      <c r="H216" s="49" t="s">
        <v>732</v>
      </c>
      <c r="I216" s="49" t="s">
        <v>306</v>
      </c>
      <c r="J216" s="49"/>
      <c r="K216" s="49"/>
      <c r="L216" s="51">
        <v>415</v>
      </c>
      <c r="M216" s="63"/>
      <c r="N216" s="51"/>
      <c r="O216" s="52">
        <f>SUM(Tabelle133[[#This Row],[Tage]]*Tabelle133[[#This Row],[Tagespreis]])</f>
        <v>0</v>
      </c>
      <c r="P216" s="49" t="s">
        <v>729</v>
      </c>
      <c r="Q216" s="53">
        <v>43616</v>
      </c>
      <c r="R216" s="49"/>
      <c r="Z216" s="3" t="s">
        <v>246</v>
      </c>
    </row>
    <row r="217" spans="1:26" x14ac:dyDescent="0.25">
      <c r="A217" s="46">
        <v>111</v>
      </c>
      <c r="B217" s="47">
        <v>1</v>
      </c>
      <c r="C217" s="47" t="s">
        <v>135</v>
      </c>
      <c r="D217" s="48"/>
      <c r="E217" s="47" t="s">
        <v>9</v>
      </c>
      <c r="F217" s="49" t="s">
        <v>267</v>
      </c>
      <c r="G217" s="50" t="s">
        <v>280</v>
      </c>
      <c r="H217" s="49" t="s">
        <v>732</v>
      </c>
      <c r="I217" s="49" t="s">
        <v>306</v>
      </c>
      <c r="J217" s="49"/>
      <c r="K217" s="49"/>
      <c r="L217" s="51">
        <v>415</v>
      </c>
      <c r="M217" s="63"/>
      <c r="N217" s="51"/>
      <c r="O217" s="52">
        <f>SUM(Tabelle133[[#This Row],[Tage]]*Tabelle133[[#This Row],[Tagespreis]])</f>
        <v>0</v>
      </c>
      <c r="P217" s="49" t="s">
        <v>729</v>
      </c>
      <c r="Q217" s="53">
        <v>43616</v>
      </c>
      <c r="R217" s="49"/>
      <c r="Z217" s="3" t="s">
        <v>248</v>
      </c>
    </row>
    <row r="218" spans="1:26" x14ac:dyDescent="0.25">
      <c r="A218" s="46">
        <v>111</v>
      </c>
      <c r="B218" s="47">
        <v>1</v>
      </c>
      <c r="C218" s="47" t="s">
        <v>135</v>
      </c>
      <c r="D218" s="48"/>
      <c r="E218" s="47" t="s">
        <v>266</v>
      </c>
      <c r="F218" s="49" t="s">
        <v>267</v>
      </c>
      <c r="G218" s="50" t="s">
        <v>280</v>
      </c>
      <c r="H218" s="49" t="s">
        <v>732</v>
      </c>
      <c r="I218" s="49" t="s">
        <v>306</v>
      </c>
      <c r="J218" s="49"/>
      <c r="K218" s="49"/>
      <c r="L218" s="51">
        <v>415</v>
      </c>
      <c r="M218" s="63"/>
      <c r="N218" s="51"/>
      <c r="O218" s="52">
        <f>SUM(Tabelle133[[#This Row],[Tage]]*Tabelle133[[#This Row],[Tagespreis]])</f>
        <v>0</v>
      </c>
      <c r="P218" s="49" t="s">
        <v>729</v>
      </c>
      <c r="Q218" s="53">
        <v>43616</v>
      </c>
      <c r="R218" s="49"/>
      <c r="Z218" s="3" t="s">
        <v>250</v>
      </c>
    </row>
    <row r="219" spans="1:26" x14ac:dyDescent="0.25">
      <c r="A219" s="46">
        <v>111</v>
      </c>
      <c r="B219" s="47">
        <v>1</v>
      </c>
      <c r="C219" s="47" t="s">
        <v>135</v>
      </c>
      <c r="D219" s="48"/>
      <c r="E219" s="47" t="s">
        <v>281</v>
      </c>
      <c r="F219" s="49" t="s">
        <v>267</v>
      </c>
      <c r="G219" s="50" t="s">
        <v>280</v>
      </c>
      <c r="H219" s="49" t="s">
        <v>732</v>
      </c>
      <c r="I219" s="49" t="s">
        <v>306</v>
      </c>
      <c r="J219" s="49"/>
      <c r="K219" s="49"/>
      <c r="L219" s="51">
        <v>415</v>
      </c>
      <c r="M219" s="63"/>
      <c r="N219" s="51"/>
      <c r="O219" s="52">
        <f>SUM(Tabelle133[[#This Row],[Tage]]*Tabelle133[[#This Row],[Tagespreis]])</f>
        <v>0</v>
      </c>
      <c r="P219" s="49" t="s">
        <v>729</v>
      </c>
      <c r="Q219" s="53">
        <v>43616</v>
      </c>
      <c r="R219" s="49"/>
      <c r="Z219" s="3" t="s">
        <v>252</v>
      </c>
    </row>
    <row r="220" spans="1:26" x14ac:dyDescent="0.25">
      <c r="A220" s="46">
        <v>112</v>
      </c>
      <c r="B220" s="47">
        <v>1</v>
      </c>
      <c r="C220" s="47" t="s">
        <v>136</v>
      </c>
      <c r="D220" s="48"/>
      <c r="E220" s="47" t="s">
        <v>8</v>
      </c>
      <c r="F220" s="49" t="s">
        <v>267</v>
      </c>
      <c r="G220" s="50" t="s">
        <v>280</v>
      </c>
      <c r="H220" s="49" t="s">
        <v>811</v>
      </c>
      <c r="I220" s="49" t="s">
        <v>812</v>
      </c>
      <c r="J220" s="49"/>
      <c r="K220" s="49"/>
      <c r="L220" s="51">
        <v>415</v>
      </c>
      <c r="M220" s="63"/>
      <c r="N220" s="51"/>
      <c r="O220" s="52">
        <f>SUM(Tabelle133[[#This Row],[Tage]]*Tabelle133[[#This Row],[Tagespreis]])</f>
        <v>0</v>
      </c>
      <c r="P220" s="49" t="s">
        <v>725</v>
      </c>
      <c r="Q220" s="53">
        <v>43588</v>
      </c>
      <c r="R220" s="49" t="s">
        <v>813</v>
      </c>
      <c r="Z220" s="3" t="s">
        <v>254</v>
      </c>
    </row>
    <row r="221" spans="1:26" x14ac:dyDescent="0.25">
      <c r="A221" s="46">
        <v>112</v>
      </c>
      <c r="B221" s="47">
        <v>1</v>
      </c>
      <c r="C221" s="47" t="s">
        <v>136</v>
      </c>
      <c r="D221" s="48"/>
      <c r="E221" s="47" t="s">
        <v>9</v>
      </c>
      <c r="F221" s="49" t="s">
        <v>267</v>
      </c>
      <c r="G221" s="50" t="s">
        <v>280</v>
      </c>
      <c r="H221" s="49" t="s">
        <v>528</v>
      </c>
      <c r="I221" s="49" t="s">
        <v>331</v>
      </c>
      <c r="J221" s="49"/>
      <c r="K221" s="49"/>
      <c r="L221" s="51">
        <v>415</v>
      </c>
      <c r="M221" s="63"/>
      <c r="N221" s="51"/>
      <c r="O221" s="52">
        <f>SUM(Tabelle133[[#This Row],[Tage]]*Tabelle133[[#This Row],[Tagespreis]])</f>
        <v>0</v>
      </c>
      <c r="P221" s="49" t="s">
        <v>725</v>
      </c>
      <c r="Q221" s="53">
        <v>43592</v>
      </c>
      <c r="R221" s="49">
        <v>13494570</v>
      </c>
      <c r="Z221" s="3" t="s">
        <v>255</v>
      </c>
    </row>
    <row r="222" spans="1:26" x14ac:dyDescent="0.25">
      <c r="A222" s="46">
        <v>113</v>
      </c>
      <c r="B222" s="47">
        <v>1</v>
      </c>
      <c r="C222" s="47" t="s">
        <v>137</v>
      </c>
      <c r="D222" s="60"/>
      <c r="E222" s="47" t="s">
        <v>8</v>
      </c>
      <c r="F222" s="49" t="s">
        <v>267</v>
      </c>
      <c r="G222" s="50" t="s">
        <v>280</v>
      </c>
      <c r="H222" s="49" t="s">
        <v>532</v>
      </c>
      <c r="I222" s="49" t="s">
        <v>529</v>
      </c>
      <c r="J222" s="49"/>
      <c r="K222" s="49"/>
      <c r="L222" s="51">
        <v>415</v>
      </c>
      <c r="M222" s="63"/>
      <c r="N222" s="51"/>
      <c r="O222" s="52">
        <f>SUM(Tabelle133[[#This Row],[Tage]]*Tabelle133[[#This Row],[Tagespreis]])</f>
        <v>0</v>
      </c>
      <c r="P222" s="49" t="s">
        <v>725</v>
      </c>
      <c r="Q222" s="53">
        <v>43581</v>
      </c>
      <c r="R222" s="49">
        <v>13393834</v>
      </c>
      <c r="Z222" s="3" t="s">
        <v>256</v>
      </c>
    </row>
    <row r="223" spans="1:26" x14ac:dyDescent="0.25">
      <c r="A223" s="46">
        <v>113</v>
      </c>
      <c r="B223" s="47">
        <v>1</v>
      </c>
      <c r="C223" s="47" t="s">
        <v>137</v>
      </c>
      <c r="D223" s="60"/>
      <c r="E223" s="47" t="s">
        <v>9</v>
      </c>
      <c r="F223" s="49" t="s">
        <v>267</v>
      </c>
      <c r="G223" s="50" t="s">
        <v>280</v>
      </c>
      <c r="H223" s="49" t="s">
        <v>530</v>
      </c>
      <c r="I223" s="49" t="s">
        <v>531</v>
      </c>
      <c r="J223" s="49"/>
      <c r="K223" s="51">
        <v>30</v>
      </c>
      <c r="L223" s="51">
        <v>415</v>
      </c>
      <c r="M223" s="63"/>
      <c r="N223" s="51"/>
      <c r="O223" s="52">
        <f>SUM(Tabelle133[[#This Row],[Tage]]*Tabelle133[[#This Row],[Tagespreis]])</f>
        <v>0</v>
      </c>
      <c r="P223" s="49" t="s">
        <v>725</v>
      </c>
      <c r="Q223" s="53">
        <v>43588</v>
      </c>
      <c r="R223" s="49">
        <v>13393977</v>
      </c>
      <c r="Z223" s="3" t="s">
        <v>257</v>
      </c>
    </row>
    <row r="224" spans="1:26" x14ac:dyDescent="0.25">
      <c r="A224" s="46">
        <v>114</v>
      </c>
      <c r="B224" s="47">
        <v>1</v>
      </c>
      <c r="C224" s="47" t="s">
        <v>138</v>
      </c>
      <c r="D224" s="48"/>
      <c r="E224" s="47" t="s">
        <v>8</v>
      </c>
      <c r="F224" s="49" t="s">
        <v>267</v>
      </c>
      <c r="G224" s="50" t="s">
        <v>280</v>
      </c>
      <c r="H224" s="49" t="s">
        <v>533</v>
      </c>
      <c r="I224" s="49" t="s">
        <v>513</v>
      </c>
      <c r="J224" s="49"/>
      <c r="K224" s="49"/>
      <c r="L224" s="51">
        <v>415</v>
      </c>
      <c r="M224" s="63"/>
      <c r="N224" s="51"/>
      <c r="O224" s="52">
        <f>SUM(Tabelle133[[#This Row],[Tage]]*Tabelle133[[#This Row],[Tagespreis]])</f>
        <v>0</v>
      </c>
      <c r="P224" s="49" t="s">
        <v>725</v>
      </c>
      <c r="Q224" s="53">
        <v>43601</v>
      </c>
      <c r="R224" s="49">
        <v>13494611</v>
      </c>
      <c r="Z224" s="3" t="s">
        <v>258</v>
      </c>
    </row>
    <row r="225" spans="1:26" x14ac:dyDescent="0.25">
      <c r="A225" s="46">
        <v>114</v>
      </c>
      <c r="B225" s="47">
        <v>1</v>
      </c>
      <c r="C225" s="47" t="s">
        <v>138</v>
      </c>
      <c r="D225" s="48"/>
      <c r="E225" s="47" t="s">
        <v>9</v>
      </c>
      <c r="F225" s="49" t="s">
        <v>267</v>
      </c>
      <c r="G225" s="50" t="s">
        <v>280</v>
      </c>
      <c r="H225" s="49" t="s">
        <v>533</v>
      </c>
      <c r="I225" s="49" t="s">
        <v>534</v>
      </c>
      <c r="J225" s="49"/>
      <c r="K225" s="49"/>
      <c r="L225" s="51">
        <v>415</v>
      </c>
      <c r="M225" s="63"/>
      <c r="N225" s="51"/>
      <c r="O225" s="52">
        <f>SUM(Tabelle133[[#This Row],[Tage]]*Tabelle133[[#This Row],[Tagespreis]])</f>
        <v>0</v>
      </c>
      <c r="P225" s="49" t="s">
        <v>725</v>
      </c>
      <c r="Q225" s="53">
        <v>43587</v>
      </c>
      <c r="R225" s="49">
        <v>13393919</v>
      </c>
      <c r="Z225" s="3" t="s">
        <v>259</v>
      </c>
    </row>
    <row r="226" spans="1:26" x14ac:dyDescent="0.25">
      <c r="A226" s="46">
        <v>114</v>
      </c>
      <c r="B226" s="47">
        <v>1</v>
      </c>
      <c r="C226" s="47" t="s">
        <v>138</v>
      </c>
      <c r="D226" s="48"/>
      <c r="E226" s="47" t="s">
        <v>266</v>
      </c>
      <c r="F226" s="49" t="s">
        <v>267</v>
      </c>
      <c r="G226" s="50" t="s">
        <v>280</v>
      </c>
      <c r="H226" s="49" t="s">
        <v>535</v>
      </c>
      <c r="I226" s="49" t="s">
        <v>536</v>
      </c>
      <c r="J226" s="49"/>
      <c r="K226" s="51">
        <v>30</v>
      </c>
      <c r="L226" s="51">
        <v>415</v>
      </c>
      <c r="M226" s="63"/>
      <c r="N226" s="51"/>
      <c r="O226" s="52">
        <f>SUM(Tabelle133[[#This Row],[Tage]]*Tabelle133[[#This Row],[Tagespreis]])</f>
        <v>0</v>
      </c>
      <c r="P226" s="49" t="s">
        <v>725</v>
      </c>
      <c r="Q226" s="53">
        <v>43586</v>
      </c>
      <c r="R226" s="49">
        <v>13393882</v>
      </c>
      <c r="Z226" s="3" t="s">
        <v>260</v>
      </c>
    </row>
    <row r="227" spans="1:26" x14ac:dyDescent="0.25">
      <c r="A227" s="46">
        <v>115</v>
      </c>
      <c r="B227" s="47">
        <v>1</v>
      </c>
      <c r="C227" s="47" t="s">
        <v>139</v>
      </c>
      <c r="D227" s="48"/>
      <c r="E227" s="47" t="s">
        <v>8</v>
      </c>
      <c r="F227" s="49" t="s">
        <v>280</v>
      </c>
      <c r="G227" s="50" t="s">
        <v>280</v>
      </c>
      <c r="H227" s="49"/>
      <c r="I227" s="49"/>
      <c r="J227" s="49"/>
      <c r="K227" s="49"/>
      <c r="L227" s="49"/>
      <c r="M227" s="63"/>
      <c r="N227" s="49"/>
      <c r="O227" s="52">
        <f>SUM(Tabelle133[[#This Row],[Tage]]*Tabelle133[[#This Row],[Tagespreis]])</f>
        <v>0</v>
      </c>
      <c r="P227" s="49"/>
      <c r="Q227" s="53"/>
      <c r="R227" s="49"/>
      <c r="Z227" s="8"/>
    </row>
    <row r="228" spans="1:26" x14ac:dyDescent="0.25">
      <c r="A228" s="46">
        <v>115</v>
      </c>
      <c r="B228" s="47">
        <v>1</v>
      </c>
      <c r="C228" s="47" t="s">
        <v>139</v>
      </c>
      <c r="D228" s="48"/>
      <c r="E228" s="47" t="s">
        <v>9</v>
      </c>
      <c r="F228" s="49" t="s">
        <v>280</v>
      </c>
      <c r="G228" s="50" t="s">
        <v>280</v>
      </c>
      <c r="H228" s="49"/>
      <c r="I228" s="49"/>
      <c r="J228" s="49"/>
      <c r="K228" s="49"/>
      <c r="L228" s="49"/>
      <c r="M228" s="63"/>
      <c r="N228" s="49"/>
      <c r="O228" s="52">
        <f>SUM(Tabelle133[[#This Row],[Tage]]*Tabelle133[[#This Row],[Tagespreis]])</f>
        <v>0</v>
      </c>
      <c r="P228" s="49"/>
      <c r="Q228" s="53"/>
      <c r="R228" s="49"/>
      <c r="Z228" s="8"/>
    </row>
    <row r="229" spans="1:26" x14ac:dyDescent="0.25">
      <c r="A229" s="46">
        <v>115</v>
      </c>
      <c r="B229" s="47">
        <v>1</v>
      </c>
      <c r="C229" s="47" t="s">
        <v>139</v>
      </c>
      <c r="D229" s="48"/>
      <c r="E229" s="47" t="s">
        <v>266</v>
      </c>
      <c r="F229" s="49" t="s">
        <v>280</v>
      </c>
      <c r="G229" s="50" t="s">
        <v>280</v>
      </c>
      <c r="H229" s="49"/>
      <c r="I229" s="49"/>
      <c r="J229" s="49"/>
      <c r="K229" s="49"/>
      <c r="L229" s="49"/>
      <c r="M229" s="63"/>
      <c r="N229" s="49"/>
      <c r="O229" s="52">
        <f>SUM(Tabelle133[[#This Row],[Tage]]*Tabelle133[[#This Row],[Tagespreis]])</f>
        <v>0</v>
      </c>
      <c r="P229" s="49"/>
      <c r="Q229" s="53"/>
      <c r="R229" s="49"/>
      <c r="Z229" s="8"/>
    </row>
    <row r="230" spans="1:26" x14ac:dyDescent="0.25">
      <c r="A230" s="46">
        <v>116</v>
      </c>
      <c r="B230" s="47">
        <v>2</v>
      </c>
      <c r="C230" s="47" t="s">
        <v>140</v>
      </c>
      <c r="D230" s="48"/>
      <c r="E230" s="47" t="s">
        <v>8</v>
      </c>
      <c r="F230" s="49" t="s">
        <v>267</v>
      </c>
      <c r="G230" s="50" t="s">
        <v>280</v>
      </c>
      <c r="H230" s="49" t="s">
        <v>537</v>
      </c>
      <c r="I230" s="49" t="s">
        <v>538</v>
      </c>
      <c r="J230" s="3"/>
      <c r="K230" s="6">
        <v>30</v>
      </c>
      <c r="L230" s="6">
        <v>415</v>
      </c>
      <c r="M230" s="63"/>
      <c r="N230" s="51"/>
      <c r="O230" s="52">
        <f>SUM(Tabelle133[[#This Row],[Tage]]*Tabelle133[[#This Row],[Tagespreis]])</f>
        <v>0</v>
      </c>
      <c r="P230" s="49" t="s">
        <v>725</v>
      </c>
      <c r="Q230" s="53">
        <v>43588</v>
      </c>
      <c r="R230" s="49">
        <v>13393956</v>
      </c>
      <c r="Z230" s="8"/>
    </row>
    <row r="231" spans="1:26" x14ac:dyDescent="0.25">
      <c r="A231" s="46">
        <v>116</v>
      </c>
      <c r="B231" s="47">
        <v>2</v>
      </c>
      <c r="C231" s="47" t="s">
        <v>140</v>
      </c>
      <c r="D231" s="48"/>
      <c r="E231" s="47" t="s">
        <v>9</v>
      </c>
      <c r="F231" s="49" t="s">
        <v>267</v>
      </c>
      <c r="G231" s="50" t="s">
        <v>280</v>
      </c>
      <c r="H231" s="49" t="s">
        <v>537</v>
      </c>
      <c r="I231" s="49" t="s">
        <v>539</v>
      </c>
      <c r="J231" s="3"/>
      <c r="K231" s="3"/>
      <c r="L231" s="6">
        <v>415</v>
      </c>
      <c r="M231" s="63"/>
      <c r="N231" s="51"/>
      <c r="O231" s="52">
        <f>SUM(Tabelle133[[#This Row],[Tage]]*Tabelle133[[#This Row],[Tagespreis]])</f>
        <v>0</v>
      </c>
      <c r="P231" s="49" t="s">
        <v>725</v>
      </c>
      <c r="Q231" s="53">
        <v>43588</v>
      </c>
      <c r="R231" s="49">
        <v>13393957</v>
      </c>
      <c r="Z231" s="8"/>
    </row>
    <row r="232" spans="1:26" x14ac:dyDescent="0.25">
      <c r="A232" s="46">
        <v>117</v>
      </c>
      <c r="B232" s="47">
        <v>2</v>
      </c>
      <c r="C232" s="47" t="s">
        <v>141</v>
      </c>
      <c r="D232" s="48"/>
      <c r="E232" s="47" t="s">
        <v>8</v>
      </c>
      <c r="F232" s="49" t="s">
        <v>267</v>
      </c>
      <c r="G232" s="50" t="s">
        <v>280</v>
      </c>
      <c r="H232" s="49" t="s">
        <v>540</v>
      </c>
      <c r="I232" s="49" t="s">
        <v>541</v>
      </c>
      <c r="J232" s="3"/>
      <c r="K232" s="3"/>
      <c r="L232" s="6">
        <v>415</v>
      </c>
      <c r="M232" s="63"/>
      <c r="N232" s="51"/>
      <c r="O232" s="52">
        <f>SUM(Tabelle133[[#This Row],[Tage]]*Tabelle133[[#This Row],[Tagespreis]])</f>
        <v>0</v>
      </c>
      <c r="P232" s="49" t="s">
        <v>725</v>
      </c>
      <c r="Q232" s="53">
        <v>43584</v>
      </c>
      <c r="R232" s="49">
        <v>13393840</v>
      </c>
      <c r="Z232" s="8"/>
    </row>
    <row r="233" spans="1:26" x14ac:dyDescent="0.25">
      <c r="A233" s="46">
        <v>117</v>
      </c>
      <c r="B233" s="47">
        <v>2</v>
      </c>
      <c r="C233" s="47" t="s">
        <v>141</v>
      </c>
      <c r="D233" s="48"/>
      <c r="E233" s="47" t="s">
        <v>9</v>
      </c>
      <c r="F233" s="49" t="s">
        <v>267</v>
      </c>
      <c r="G233" s="50" t="s">
        <v>280</v>
      </c>
      <c r="H233" s="49" t="s">
        <v>542</v>
      </c>
      <c r="I233" s="49" t="s">
        <v>461</v>
      </c>
      <c r="J233" s="3"/>
      <c r="K233" s="6">
        <v>30</v>
      </c>
      <c r="L233" s="6">
        <v>415</v>
      </c>
      <c r="M233" s="63"/>
      <c r="N233" s="51"/>
      <c r="O233" s="52">
        <f>SUM(Tabelle133[[#This Row],[Tage]]*Tabelle133[[#This Row],[Tagespreis]])</f>
        <v>0</v>
      </c>
      <c r="P233" s="49" t="s">
        <v>725</v>
      </c>
      <c r="Q233" s="53">
        <v>43585</v>
      </c>
      <c r="R233" s="49">
        <v>13393857</v>
      </c>
      <c r="Z233" s="8"/>
    </row>
    <row r="234" spans="1:26" x14ac:dyDescent="0.25">
      <c r="A234" s="46">
        <v>118</v>
      </c>
      <c r="B234" s="47">
        <v>2</v>
      </c>
      <c r="C234" s="47" t="s">
        <v>142</v>
      </c>
      <c r="D234" s="48"/>
      <c r="E234" s="47" t="s">
        <v>8</v>
      </c>
      <c r="F234" s="49" t="s">
        <v>267</v>
      </c>
      <c r="G234" s="50" t="s">
        <v>280</v>
      </c>
      <c r="H234" s="49" t="s">
        <v>543</v>
      </c>
      <c r="I234" s="49" t="s">
        <v>544</v>
      </c>
      <c r="J234" s="3"/>
      <c r="K234" s="3"/>
      <c r="L234" s="6">
        <v>415</v>
      </c>
      <c r="M234" s="63"/>
      <c r="N234" s="51"/>
      <c r="O234" s="52">
        <f>SUM(Tabelle133[[#This Row],[Tage]]*Tabelle133[[#This Row],[Tagespreis]])</f>
        <v>0</v>
      </c>
      <c r="P234" s="49" t="s">
        <v>725</v>
      </c>
      <c r="Q234" s="53">
        <v>43587</v>
      </c>
      <c r="R234" s="49">
        <v>13393908</v>
      </c>
      <c r="Z234" s="8"/>
    </row>
    <row r="235" spans="1:26" x14ac:dyDescent="0.25">
      <c r="A235" s="46">
        <v>118</v>
      </c>
      <c r="B235" s="47">
        <v>2</v>
      </c>
      <c r="C235" s="47" t="s">
        <v>142</v>
      </c>
      <c r="D235" s="48"/>
      <c r="E235" s="47" t="s">
        <v>9</v>
      </c>
      <c r="F235" s="49" t="s">
        <v>267</v>
      </c>
      <c r="G235" s="50" t="s">
        <v>280</v>
      </c>
      <c r="H235" s="49" t="s">
        <v>771</v>
      </c>
      <c r="I235" s="49" t="s">
        <v>772</v>
      </c>
      <c r="J235" s="3"/>
      <c r="K235" s="3"/>
      <c r="L235" s="6">
        <v>415</v>
      </c>
      <c r="M235" s="63"/>
      <c r="N235" s="51"/>
      <c r="O235" s="52">
        <f>SUM(Tabelle133[[#This Row],[Tage]]*Tabelle133[[#This Row],[Tagespreis]])</f>
        <v>0</v>
      </c>
      <c r="P235" s="49" t="s">
        <v>725</v>
      </c>
      <c r="Q235" s="53">
        <v>43592</v>
      </c>
      <c r="R235" s="49">
        <v>13494574</v>
      </c>
      <c r="Z235" s="8"/>
    </row>
    <row r="236" spans="1:26" x14ac:dyDescent="0.25">
      <c r="A236" s="46">
        <v>119</v>
      </c>
      <c r="B236" s="47">
        <v>2</v>
      </c>
      <c r="C236" s="47" t="s">
        <v>143</v>
      </c>
      <c r="D236" s="48"/>
      <c r="E236" s="47" t="s">
        <v>8</v>
      </c>
      <c r="F236" s="49" t="s">
        <v>267</v>
      </c>
      <c r="G236" s="50" t="s">
        <v>280</v>
      </c>
      <c r="H236" s="49" t="s">
        <v>784</v>
      </c>
      <c r="I236" s="49" t="s">
        <v>780</v>
      </c>
      <c r="J236" s="4"/>
      <c r="K236" s="3"/>
      <c r="L236" s="6">
        <v>415</v>
      </c>
      <c r="M236" s="63"/>
      <c r="N236" s="51"/>
      <c r="O236" s="52">
        <f>SUM(Tabelle133[[#This Row],[Tage]]*Tabelle133[[#This Row],[Tagespreis]])</f>
        <v>0</v>
      </c>
      <c r="P236" s="49" t="s">
        <v>725</v>
      </c>
      <c r="Q236" s="53">
        <v>43595</v>
      </c>
      <c r="R236" s="49">
        <v>13494591</v>
      </c>
      <c r="Z236" s="8"/>
    </row>
    <row r="237" spans="1:26" x14ac:dyDescent="0.25">
      <c r="A237" s="46">
        <v>119</v>
      </c>
      <c r="B237" s="47">
        <v>2</v>
      </c>
      <c r="C237" s="47" t="s">
        <v>143</v>
      </c>
      <c r="D237" s="48"/>
      <c r="E237" s="47" t="s">
        <v>9</v>
      </c>
      <c r="F237" s="49" t="s">
        <v>267</v>
      </c>
      <c r="G237" s="50" t="s">
        <v>280</v>
      </c>
      <c r="H237" s="49" t="s">
        <v>785</v>
      </c>
      <c r="I237" s="49" t="s">
        <v>786</v>
      </c>
      <c r="J237" s="4"/>
      <c r="K237" s="3"/>
      <c r="L237" s="6">
        <v>415</v>
      </c>
      <c r="M237" s="63"/>
      <c r="N237" s="51"/>
      <c r="O237" s="52">
        <f>SUM(Tabelle133[[#This Row],[Tage]]*Tabelle133[[#This Row],[Tagespreis]])</f>
        <v>0</v>
      </c>
      <c r="P237" s="49" t="s">
        <v>725</v>
      </c>
      <c r="Q237" s="53">
        <v>43600</v>
      </c>
      <c r="R237" s="49">
        <v>13494605</v>
      </c>
      <c r="Z237" s="8"/>
    </row>
    <row r="238" spans="1:26" x14ac:dyDescent="0.25">
      <c r="A238" s="46">
        <v>120</v>
      </c>
      <c r="B238" s="47">
        <v>2</v>
      </c>
      <c r="C238" s="47" t="s">
        <v>144</v>
      </c>
      <c r="D238" s="48"/>
      <c r="E238" s="47" t="s">
        <v>8</v>
      </c>
      <c r="F238" s="49" t="s">
        <v>267</v>
      </c>
      <c r="G238" s="50" t="s">
        <v>280</v>
      </c>
      <c r="H238" s="49" t="s">
        <v>548</v>
      </c>
      <c r="I238" s="49" t="s">
        <v>531</v>
      </c>
      <c r="J238" s="3"/>
      <c r="K238" s="3"/>
      <c r="L238" s="6">
        <v>415</v>
      </c>
      <c r="M238" s="63"/>
      <c r="N238" s="51"/>
      <c r="O238" s="52">
        <f>SUM(Tabelle133[[#This Row],[Tage]]*Tabelle133[[#This Row],[Tagespreis]])</f>
        <v>0</v>
      </c>
      <c r="P238" s="49" t="s">
        <v>725</v>
      </c>
      <c r="Q238" s="53">
        <v>43591</v>
      </c>
      <c r="R238" s="49">
        <v>13494523</v>
      </c>
      <c r="Z238" s="8"/>
    </row>
    <row r="239" spans="1:26" x14ac:dyDescent="0.25">
      <c r="A239" s="46">
        <v>120</v>
      </c>
      <c r="B239" s="47">
        <v>2</v>
      </c>
      <c r="C239" s="47" t="s">
        <v>144</v>
      </c>
      <c r="D239" s="48"/>
      <c r="E239" s="47" t="s">
        <v>9</v>
      </c>
      <c r="F239" s="49" t="s">
        <v>267</v>
      </c>
      <c r="G239" s="50" t="s">
        <v>280</v>
      </c>
      <c r="H239" s="49" t="s">
        <v>547</v>
      </c>
      <c r="I239" s="49" t="s">
        <v>483</v>
      </c>
      <c r="J239" s="3"/>
      <c r="K239" s="3"/>
      <c r="L239" s="6">
        <v>415</v>
      </c>
      <c r="M239" s="63"/>
      <c r="N239" s="51"/>
      <c r="O239" s="52">
        <f>SUM(Tabelle133[[#This Row],[Tage]]*Tabelle133[[#This Row],[Tagespreis]])</f>
        <v>0</v>
      </c>
      <c r="P239" s="49" t="s">
        <v>725</v>
      </c>
      <c r="Q239" s="53">
        <v>43586</v>
      </c>
      <c r="R239" s="49">
        <v>13393876</v>
      </c>
      <c r="Z239" s="8"/>
    </row>
    <row r="240" spans="1:26" x14ac:dyDescent="0.25">
      <c r="A240" s="46">
        <v>121</v>
      </c>
      <c r="B240" s="47">
        <v>2</v>
      </c>
      <c r="C240" s="47" t="s">
        <v>145</v>
      </c>
      <c r="D240" s="48"/>
      <c r="E240" s="47" t="s">
        <v>8</v>
      </c>
      <c r="F240" s="49" t="s">
        <v>280</v>
      </c>
      <c r="G240" s="50" t="s">
        <v>280</v>
      </c>
      <c r="H240" s="49"/>
      <c r="I240" s="49"/>
      <c r="J240" s="49"/>
      <c r="K240" s="49"/>
      <c r="L240" s="49"/>
      <c r="M240" s="63"/>
      <c r="N240" s="49"/>
      <c r="O240" s="52">
        <f>SUM(Tabelle133[[#This Row],[Tage]]*Tabelle133[[#This Row],[Tagespreis]])</f>
        <v>0</v>
      </c>
      <c r="P240" s="49"/>
      <c r="Q240" s="53"/>
      <c r="R240" s="49"/>
      <c r="Z240" s="8"/>
    </row>
    <row r="241" spans="1:26" x14ac:dyDescent="0.25">
      <c r="A241" s="46">
        <v>121</v>
      </c>
      <c r="B241" s="47">
        <v>2</v>
      </c>
      <c r="C241" s="47" t="s">
        <v>145</v>
      </c>
      <c r="D241" s="48"/>
      <c r="E241" s="47" t="s">
        <v>9</v>
      </c>
      <c r="F241" s="49" t="s">
        <v>280</v>
      </c>
      <c r="G241" s="50" t="s">
        <v>280</v>
      </c>
      <c r="H241" s="49"/>
      <c r="I241" s="49"/>
      <c r="J241" s="49"/>
      <c r="K241" s="49"/>
      <c r="L241" s="49"/>
      <c r="M241" s="63"/>
      <c r="N241" s="49"/>
      <c r="O241" s="52">
        <f>SUM(Tabelle133[[#This Row],[Tage]]*Tabelle133[[#This Row],[Tagespreis]])</f>
        <v>0</v>
      </c>
      <c r="P241" s="49"/>
      <c r="Q241" s="53"/>
      <c r="R241" s="49"/>
      <c r="Z241" s="8"/>
    </row>
    <row r="242" spans="1:26" x14ac:dyDescent="0.25">
      <c r="A242" s="46">
        <v>121</v>
      </c>
      <c r="B242" s="47">
        <v>2</v>
      </c>
      <c r="C242" s="47" t="s">
        <v>145</v>
      </c>
      <c r="D242" s="48"/>
      <c r="E242" s="47" t="s">
        <v>266</v>
      </c>
      <c r="F242" s="49" t="s">
        <v>280</v>
      </c>
      <c r="G242" s="50" t="s">
        <v>280</v>
      </c>
      <c r="H242" s="49"/>
      <c r="I242" s="49"/>
      <c r="J242" s="49"/>
      <c r="K242" s="49"/>
      <c r="L242" s="49"/>
      <c r="M242" s="63"/>
      <c r="N242" s="49"/>
      <c r="O242" s="52">
        <f>SUM(Tabelle133[[#This Row],[Tage]]*Tabelle133[[#This Row],[Tagespreis]])</f>
        <v>0</v>
      </c>
      <c r="P242" s="49"/>
      <c r="Q242" s="53"/>
      <c r="R242" s="49"/>
      <c r="Z242" s="8"/>
    </row>
    <row r="243" spans="1:26" x14ac:dyDescent="0.25">
      <c r="A243" s="46">
        <v>121</v>
      </c>
      <c r="B243" s="47">
        <v>2</v>
      </c>
      <c r="C243" s="47" t="s">
        <v>145</v>
      </c>
      <c r="D243" s="48"/>
      <c r="E243" s="47" t="s">
        <v>281</v>
      </c>
      <c r="F243" s="49" t="s">
        <v>280</v>
      </c>
      <c r="G243" s="50" t="s">
        <v>280</v>
      </c>
      <c r="H243" s="49"/>
      <c r="I243" s="49"/>
      <c r="J243" s="49"/>
      <c r="K243" s="49"/>
      <c r="L243" s="49"/>
      <c r="M243" s="63"/>
      <c r="N243" s="49"/>
      <c r="O243" s="52">
        <f>SUM(Tabelle133[[#This Row],[Tage]]*Tabelle133[[#This Row],[Tagespreis]])</f>
        <v>0</v>
      </c>
      <c r="P243" s="49"/>
      <c r="Q243" s="53"/>
      <c r="R243" s="49"/>
      <c r="Z243" s="8"/>
    </row>
    <row r="244" spans="1:26" x14ac:dyDescent="0.25">
      <c r="A244" s="46">
        <v>122</v>
      </c>
      <c r="B244" s="47">
        <v>2</v>
      </c>
      <c r="C244" s="47" t="s">
        <v>146</v>
      </c>
      <c r="D244" s="48"/>
      <c r="E244" s="47" t="s">
        <v>8</v>
      </c>
      <c r="F244" s="49" t="s">
        <v>267</v>
      </c>
      <c r="G244" s="50" t="s">
        <v>280</v>
      </c>
      <c r="H244" s="49" t="s">
        <v>549</v>
      </c>
      <c r="I244" s="49" t="s">
        <v>531</v>
      </c>
      <c r="J244" s="3"/>
      <c r="K244" s="3"/>
      <c r="L244" s="6">
        <v>415</v>
      </c>
      <c r="M244" s="63"/>
      <c r="N244" s="51"/>
      <c r="O244" s="52">
        <f>SUM(Tabelle133[[#This Row],[Tage]]*Tabelle133[[#This Row],[Tagespreis]])</f>
        <v>0</v>
      </c>
      <c r="P244" s="49" t="s">
        <v>725</v>
      </c>
      <c r="Q244" s="53">
        <v>43584</v>
      </c>
      <c r="R244" s="49">
        <v>13393848</v>
      </c>
      <c r="Z244" s="8"/>
    </row>
    <row r="245" spans="1:26" x14ac:dyDescent="0.25">
      <c r="A245" s="46">
        <v>122</v>
      </c>
      <c r="B245" s="47">
        <v>2</v>
      </c>
      <c r="C245" s="47" t="s">
        <v>146</v>
      </c>
      <c r="D245" s="48"/>
      <c r="E245" s="47" t="s">
        <v>9</v>
      </c>
      <c r="F245" s="49" t="s">
        <v>267</v>
      </c>
      <c r="G245" s="50" t="s">
        <v>280</v>
      </c>
      <c r="H245" s="49" t="s">
        <v>550</v>
      </c>
      <c r="I245" s="49" t="s">
        <v>503</v>
      </c>
      <c r="J245" s="3"/>
      <c r="K245" s="3"/>
      <c r="L245" s="6">
        <v>415</v>
      </c>
      <c r="M245" s="63"/>
      <c r="N245" s="51"/>
      <c r="O245" s="52">
        <f>SUM(Tabelle133[[#This Row],[Tage]]*Tabelle133[[#This Row],[Tagespreis]])</f>
        <v>0</v>
      </c>
      <c r="P245" s="49" t="s">
        <v>725</v>
      </c>
      <c r="Q245" s="53">
        <v>43587</v>
      </c>
      <c r="R245" s="49">
        <v>13393917</v>
      </c>
      <c r="Z245" s="8"/>
    </row>
    <row r="246" spans="1:26" x14ac:dyDescent="0.25">
      <c r="A246" s="46">
        <v>123</v>
      </c>
      <c r="B246" s="47">
        <v>2</v>
      </c>
      <c r="C246" s="47" t="s">
        <v>147</v>
      </c>
      <c r="D246" s="48"/>
      <c r="E246" s="47" t="s">
        <v>8</v>
      </c>
      <c r="F246" s="49" t="s">
        <v>267</v>
      </c>
      <c r="G246" s="50" t="s">
        <v>280</v>
      </c>
      <c r="H246" s="49" t="s">
        <v>551</v>
      </c>
      <c r="I246" s="49" t="s">
        <v>552</v>
      </c>
      <c r="J246" s="3"/>
      <c r="K246" s="3"/>
      <c r="L246" s="6">
        <v>415</v>
      </c>
      <c r="M246" s="63"/>
      <c r="N246" s="51"/>
      <c r="O246" s="52">
        <f>SUM(Tabelle133[[#This Row],[Tage]]*Tabelle133[[#This Row],[Tagespreis]])</f>
        <v>0</v>
      </c>
      <c r="P246" s="49" t="s">
        <v>725</v>
      </c>
      <c r="Q246" s="53">
        <v>43591</v>
      </c>
      <c r="R246" s="49">
        <v>13494517</v>
      </c>
      <c r="Z246" s="8"/>
    </row>
    <row r="247" spans="1:26" x14ac:dyDescent="0.25">
      <c r="A247" s="46">
        <v>123</v>
      </c>
      <c r="B247" s="47">
        <v>2</v>
      </c>
      <c r="C247" s="47" t="s">
        <v>147</v>
      </c>
      <c r="D247" s="48"/>
      <c r="E247" s="47" t="s">
        <v>9</v>
      </c>
      <c r="F247" s="49" t="s">
        <v>267</v>
      </c>
      <c r="G247" s="50" t="s">
        <v>280</v>
      </c>
      <c r="H247" s="49" t="s">
        <v>553</v>
      </c>
      <c r="I247" s="49" t="s">
        <v>554</v>
      </c>
      <c r="J247" s="3"/>
      <c r="K247" s="3"/>
      <c r="L247" s="6">
        <v>415</v>
      </c>
      <c r="M247" s="63"/>
      <c r="N247" s="51"/>
      <c r="O247" s="52">
        <f>SUM(Tabelle133[[#This Row],[Tage]]*Tabelle133[[#This Row],[Tagespreis]])</f>
        <v>0</v>
      </c>
      <c r="P247" s="49" t="s">
        <v>725</v>
      </c>
      <c r="Q247" s="53">
        <v>43591</v>
      </c>
      <c r="R247" s="49">
        <v>13494567</v>
      </c>
      <c r="Z247" s="8"/>
    </row>
    <row r="248" spans="1:26" x14ac:dyDescent="0.25">
      <c r="A248" s="46">
        <v>124</v>
      </c>
      <c r="B248" s="47">
        <v>2</v>
      </c>
      <c r="C248" s="47" t="s">
        <v>148</v>
      </c>
      <c r="D248" s="48"/>
      <c r="E248" s="47" t="s">
        <v>8</v>
      </c>
      <c r="F248" s="49" t="s">
        <v>280</v>
      </c>
      <c r="G248" s="50" t="s">
        <v>280</v>
      </c>
      <c r="H248" s="49"/>
      <c r="I248" s="49"/>
      <c r="J248" s="49"/>
      <c r="K248" s="49"/>
      <c r="L248" s="6">
        <v>415</v>
      </c>
      <c r="M248" s="63"/>
      <c r="N248" s="51"/>
      <c r="O248" s="52">
        <f>SUM(Tabelle133[[#This Row],[Tage]]*Tabelle133[[#This Row],[Tagespreis]])</f>
        <v>0</v>
      </c>
      <c r="P248" s="49"/>
      <c r="Q248" s="53"/>
      <c r="R248" s="49"/>
      <c r="Z248" s="8"/>
    </row>
    <row r="249" spans="1:26" x14ac:dyDescent="0.25">
      <c r="A249" s="46">
        <v>124</v>
      </c>
      <c r="B249" s="47">
        <v>2</v>
      </c>
      <c r="C249" s="47" t="s">
        <v>148</v>
      </c>
      <c r="D249" s="48"/>
      <c r="E249" s="47" t="s">
        <v>9</v>
      </c>
      <c r="F249" s="49" t="s">
        <v>280</v>
      </c>
      <c r="G249" s="50" t="s">
        <v>280</v>
      </c>
      <c r="H249" s="49"/>
      <c r="I249" s="49"/>
      <c r="J249" s="49"/>
      <c r="K249" s="49"/>
      <c r="L249" s="6">
        <v>415</v>
      </c>
      <c r="M249" s="63"/>
      <c r="N249" s="51"/>
      <c r="O249" s="52">
        <f>SUM(Tabelle133[[#This Row],[Tage]]*Tabelle133[[#This Row],[Tagespreis]])</f>
        <v>0</v>
      </c>
      <c r="P249" s="49"/>
      <c r="Q249" s="53"/>
      <c r="R249" s="49"/>
      <c r="Z249" s="8"/>
    </row>
    <row r="250" spans="1:26" x14ac:dyDescent="0.25">
      <c r="A250" s="46">
        <v>125</v>
      </c>
      <c r="B250" s="47">
        <v>2</v>
      </c>
      <c r="C250" s="47" t="s">
        <v>149</v>
      </c>
      <c r="D250" s="48"/>
      <c r="E250" s="47" t="s">
        <v>8</v>
      </c>
      <c r="F250" s="49" t="s">
        <v>267</v>
      </c>
      <c r="G250" s="50" t="s">
        <v>280</v>
      </c>
      <c r="H250" s="49" t="s">
        <v>555</v>
      </c>
      <c r="I250" s="49" t="s">
        <v>529</v>
      </c>
      <c r="J250" s="3"/>
      <c r="K250" s="3"/>
      <c r="L250" s="6">
        <v>415</v>
      </c>
      <c r="M250" s="63"/>
      <c r="N250" s="51"/>
      <c r="O250" s="52">
        <f>SUM(Tabelle133[[#This Row],[Tage]]*Tabelle133[[#This Row],[Tagespreis]])</f>
        <v>0</v>
      </c>
      <c r="P250" s="49" t="s">
        <v>725</v>
      </c>
      <c r="Q250" s="53">
        <v>43588</v>
      </c>
      <c r="R250" s="49">
        <v>13393961</v>
      </c>
      <c r="Z250" s="8"/>
    </row>
    <row r="251" spans="1:26" x14ac:dyDescent="0.25">
      <c r="A251" s="46">
        <v>125</v>
      </c>
      <c r="B251" s="47">
        <v>2</v>
      </c>
      <c r="C251" s="47" t="s">
        <v>149</v>
      </c>
      <c r="D251" s="48"/>
      <c r="E251" s="47" t="s">
        <v>9</v>
      </c>
      <c r="F251" s="49" t="s">
        <v>267</v>
      </c>
      <c r="G251" s="50" t="s">
        <v>280</v>
      </c>
      <c r="H251" s="49" t="s">
        <v>555</v>
      </c>
      <c r="I251" s="49" t="s">
        <v>449</v>
      </c>
      <c r="J251" s="3"/>
      <c r="K251" s="6">
        <v>30</v>
      </c>
      <c r="L251" s="6">
        <v>415</v>
      </c>
      <c r="M251" s="63"/>
      <c r="N251" s="51"/>
      <c r="O251" s="52">
        <f>SUM(Tabelle133[[#This Row],[Tage]]*Tabelle133[[#This Row],[Tagespreis]])</f>
        <v>0</v>
      </c>
      <c r="P251" s="49" t="s">
        <v>725</v>
      </c>
      <c r="Q251" s="53">
        <v>43588</v>
      </c>
      <c r="R251" s="49">
        <v>13393960</v>
      </c>
      <c r="Z251" s="8"/>
    </row>
    <row r="252" spans="1:26" x14ac:dyDescent="0.25">
      <c r="A252" s="46">
        <v>126</v>
      </c>
      <c r="B252" s="47">
        <v>2</v>
      </c>
      <c r="C252" s="47" t="s">
        <v>150</v>
      </c>
      <c r="D252" s="48"/>
      <c r="E252" s="47" t="s">
        <v>8</v>
      </c>
      <c r="F252" s="49" t="s">
        <v>267</v>
      </c>
      <c r="G252" s="50" t="s">
        <v>280</v>
      </c>
      <c r="H252" s="49" t="s">
        <v>556</v>
      </c>
      <c r="I252" s="49" t="s">
        <v>557</v>
      </c>
      <c r="J252" s="3"/>
      <c r="K252" s="3"/>
      <c r="L252" s="6">
        <v>415</v>
      </c>
      <c r="M252" s="63"/>
      <c r="N252" s="51"/>
      <c r="O252" s="52">
        <f>SUM(Tabelle133[[#This Row],[Tage]]*Tabelle133[[#This Row],[Tagespreis]])</f>
        <v>0</v>
      </c>
      <c r="P252" s="49" t="s">
        <v>725</v>
      </c>
      <c r="Q252" s="53">
        <v>43591</v>
      </c>
      <c r="R252" s="49">
        <v>13494511</v>
      </c>
      <c r="Z252" s="8"/>
    </row>
    <row r="253" spans="1:26" x14ac:dyDescent="0.25">
      <c r="A253" s="46">
        <v>126</v>
      </c>
      <c r="B253" s="47">
        <v>2</v>
      </c>
      <c r="C253" s="47" t="s">
        <v>150</v>
      </c>
      <c r="D253" s="48"/>
      <c r="E253" s="47" t="s">
        <v>9</v>
      </c>
      <c r="F253" s="49" t="s">
        <v>267</v>
      </c>
      <c r="G253" s="50" t="s">
        <v>280</v>
      </c>
      <c r="H253" s="49" t="s">
        <v>558</v>
      </c>
      <c r="I253" s="49" t="s">
        <v>559</v>
      </c>
      <c r="J253" s="3"/>
      <c r="K253" s="3"/>
      <c r="L253" s="6">
        <v>415</v>
      </c>
      <c r="M253" s="63"/>
      <c r="N253" s="51"/>
      <c r="O253" s="52">
        <f>SUM(Tabelle133[[#This Row],[Tage]]*Tabelle133[[#This Row],[Tagespreis]])</f>
        <v>0</v>
      </c>
      <c r="P253" s="49" t="s">
        <v>725</v>
      </c>
      <c r="Q253" s="53">
        <v>43591</v>
      </c>
      <c r="R253" s="49">
        <v>13494541</v>
      </c>
      <c r="Z253" s="8"/>
    </row>
    <row r="254" spans="1:26" x14ac:dyDescent="0.25">
      <c r="A254" s="46">
        <v>127</v>
      </c>
      <c r="B254" s="47">
        <v>2</v>
      </c>
      <c r="C254" s="47" t="s">
        <v>151</v>
      </c>
      <c r="D254" s="48"/>
      <c r="E254" s="47" t="s">
        <v>8</v>
      </c>
      <c r="F254" s="49" t="s">
        <v>267</v>
      </c>
      <c r="G254" s="50" t="s">
        <v>280</v>
      </c>
      <c r="H254" s="49" t="s">
        <v>560</v>
      </c>
      <c r="I254" s="49" t="s">
        <v>524</v>
      </c>
      <c r="J254" s="3"/>
      <c r="K254" s="3"/>
      <c r="L254" s="6">
        <v>415</v>
      </c>
      <c r="M254" s="63"/>
      <c r="N254" s="51"/>
      <c r="O254" s="52">
        <f>SUM(Tabelle133[[#This Row],[Tage]]*Tabelle133[[#This Row],[Tagespreis]])</f>
        <v>0</v>
      </c>
      <c r="P254" s="49" t="s">
        <v>729</v>
      </c>
      <c r="Q254" s="53">
        <v>43616</v>
      </c>
      <c r="R254" s="49"/>
      <c r="Z254" s="8"/>
    </row>
    <row r="255" spans="1:26" x14ac:dyDescent="0.25">
      <c r="A255" s="46">
        <v>127</v>
      </c>
      <c r="B255" s="47">
        <v>2</v>
      </c>
      <c r="C255" s="47" t="s">
        <v>151</v>
      </c>
      <c r="D255" s="48"/>
      <c r="E255" s="47" t="s">
        <v>9</v>
      </c>
      <c r="F255" s="49" t="s">
        <v>267</v>
      </c>
      <c r="G255" s="50" t="s">
        <v>280</v>
      </c>
      <c r="H255" s="49" t="s">
        <v>561</v>
      </c>
      <c r="I255" s="49" t="s">
        <v>562</v>
      </c>
      <c r="J255" s="3"/>
      <c r="K255" s="3"/>
      <c r="L255" s="6">
        <v>415</v>
      </c>
      <c r="M255" s="63"/>
      <c r="N255" s="51"/>
      <c r="O255" s="52">
        <f>SUM(Tabelle133[[#This Row],[Tage]]*Tabelle133[[#This Row],[Tagespreis]])</f>
        <v>0</v>
      </c>
      <c r="P255" s="49" t="s">
        <v>729</v>
      </c>
      <c r="Q255" s="53">
        <v>43616</v>
      </c>
      <c r="R255" s="49"/>
      <c r="Z255" s="8"/>
    </row>
    <row r="256" spans="1:26" x14ac:dyDescent="0.25">
      <c r="A256" s="46">
        <v>128</v>
      </c>
      <c r="B256" s="47">
        <v>2</v>
      </c>
      <c r="C256" s="47" t="s">
        <v>152</v>
      </c>
      <c r="D256" s="48"/>
      <c r="E256" s="47" t="s">
        <v>8</v>
      </c>
      <c r="F256" s="49" t="s">
        <v>267</v>
      </c>
      <c r="G256" s="50" t="s">
        <v>280</v>
      </c>
      <c r="H256" s="49" t="s">
        <v>563</v>
      </c>
      <c r="I256" s="49" t="s">
        <v>564</v>
      </c>
      <c r="J256" s="3"/>
      <c r="K256" s="3"/>
      <c r="L256" s="6">
        <v>415</v>
      </c>
      <c r="M256" s="63"/>
      <c r="N256" s="51"/>
      <c r="O256" s="52">
        <f>SUM(Tabelle133[[#This Row],[Tage]]*Tabelle133[[#This Row],[Tagespreis]])</f>
        <v>0</v>
      </c>
      <c r="P256" s="49" t="s">
        <v>725</v>
      </c>
      <c r="Q256" s="53">
        <v>43595</v>
      </c>
      <c r="R256" s="49">
        <v>13494592</v>
      </c>
      <c r="Z256" s="8"/>
    </row>
    <row r="257" spans="1:26" x14ac:dyDescent="0.25">
      <c r="A257" s="46">
        <v>128</v>
      </c>
      <c r="B257" s="47">
        <v>2</v>
      </c>
      <c r="C257" s="47" t="s">
        <v>152</v>
      </c>
      <c r="D257" s="48"/>
      <c r="E257" s="47" t="s">
        <v>9</v>
      </c>
      <c r="F257" s="49" t="s">
        <v>267</v>
      </c>
      <c r="G257" s="50" t="s">
        <v>280</v>
      </c>
      <c r="H257" s="49" t="s">
        <v>566</v>
      </c>
      <c r="I257" s="49" t="s">
        <v>565</v>
      </c>
      <c r="J257" s="3"/>
      <c r="K257" s="3"/>
      <c r="L257" s="6">
        <v>415</v>
      </c>
      <c r="M257" s="63"/>
      <c r="N257" s="51"/>
      <c r="O257" s="52">
        <f>SUM(Tabelle133[[#This Row],[Tage]]*Tabelle133[[#This Row],[Tagespreis]])</f>
        <v>0</v>
      </c>
      <c r="P257" s="49" t="s">
        <v>725</v>
      </c>
      <c r="Q257" s="53">
        <v>43592</v>
      </c>
      <c r="R257" s="49">
        <v>13494575</v>
      </c>
      <c r="Z257" s="8"/>
    </row>
    <row r="258" spans="1:26" x14ac:dyDescent="0.25">
      <c r="A258" s="46">
        <v>129</v>
      </c>
      <c r="B258" s="47">
        <v>2</v>
      </c>
      <c r="C258" s="47" t="s">
        <v>153</v>
      </c>
      <c r="D258" s="48"/>
      <c r="E258" s="47" t="s">
        <v>8</v>
      </c>
      <c r="F258" s="49" t="s">
        <v>280</v>
      </c>
      <c r="G258" s="50" t="s">
        <v>267</v>
      </c>
      <c r="H258" s="3"/>
      <c r="I258" s="3"/>
      <c r="J258" s="3"/>
      <c r="K258" s="3"/>
      <c r="L258" s="6"/>
      <c r="M258" s="63"/>
      <c r="N258" s="51"/>
      <c r="O258" s="52">
        <f>SUM(Tabelle133[[#This Row],[Tage]]*Tabelle133[[#This Row],[Tagespreis]])</f>
        <v>0</v>
      </c>
      <c r="P258" s="49"/>
      <c r="Q258" s="53"/>
      <c r="R258" s="49"/>
      <c r="Z258" s="8"/>
    </row>
    <row r="259" spans="1:26" x14ac:dyDescent="0.25">
      <c r="A259" s="46">
        <v>130</v>
      </c>
      <c r="B259" s="47">
        <v>2</v>
      </c>
      <c r="C259" s="47" t="s">
        <v>154</v>
      </c>
      <c r="D259" s="48"/>
      <c r="E259" s="47" t="s">
        <v>8</v>
      </c>
      <c r="F259" s="49" t="s">
        <v>267</v>
      </c>
      <c r="G259" s="50" t="s">
        <v>280</v>
      </c>
      <c r="H259" s="49" t="s">
        <v>569</v>
      </c>
      <c r="I259" s="49" t="s">
        <v>570</v>
      </c>
      <c r="J259" s="3"/>
      <c r="K259" s="3"/>
      <c r="L259" s="6">
        <v>415</v>
      </c>
      <c r="M259" s="63"/>
      <c r="N259" s="51"/>
      <c r="O259" s="52">
        <f>SUM(Tabelle133[[#This Row],[Tage]]*Tabelle133[[#This Row],[Tagespreis]])</f>
        <v>0</v>
      </c>
      <c r="P259" s="49" t="s">
        <v>725</v>
      </c>
      <c r="Q259" s="53">
        <v>43567</v>
      </c>
      <c r="R259" s="49">
        <v>13393801</v>
      </c>
      <c r="Z259" s="8"/>
    </row>
    <row r="260" spans="1:26" x14ac:dyDescent="0.25">
      <c r="A260" s="46">
        <v>130</v>
      </c>
      <c r="B260" s="47">
        <v>2</v>
      </c>
      <c r="C260" s="47" t="s">
        <v>154</v>
      </c>
      <c r="D260" s="48"/>
      <c r="E260" s="47" t="s">
        <v>9</v>
      </c>
      <c r="F260" s="49" t="s">
        <v>267</v>
      </c>
      <c r="G260" s="50" t="s">
        <v>280</v>
      </c>
      <c r="H260" s="3" t="s">
        <v>571</v>
      </c>
      <c r="I260" s="3" t="s">
        <v>572</v>
      </c>
      <c r="J260" s="3"/>
      <c r="K260" s="3"/>
      <c r="L260" s="6">
        <v>415</v>
      </c>
      <c r="M260" s="63"/>
      <c r="N260" s="49"/>
      <c r="O260" s="52">
        <f>SUM(Tabelle133[[#This Row],[Tage]]*Tabelle133[[#This Row],[Tagespreis]])</f>
        <v>0</v>
      </c>
      <c r="P260" s="49"/>
      <c r="Q260" s="53"/>
      <c r="R260" s="49"/>
      <c r="Z260" s="8"/>
    </row>
    <row r="261" spans="1:26" x14ac:dyDescent="0.25">
      <c r="A261" s="46">
        <v>131</v>
      </c>
      <c r="B261" s="47">
        <v>2</v>
      </c>
      <c r="C261" s="47" t="s">
        <v>155</v>
      </c>
      <c r="D261" s="48"/>
      <c r="E261" s="47" t="s">
        <v>8</v>
      </c>
      <c r="F261" s="49" t="s">
        <v>267</v>
      </c>
      <c r="G261" s="50" t="s">
        <v>267</v>
      </c>
      <c r="H261" s="49" t="s">
        <v>573</v>
      </c>
      <c r="I261" s="49" t="s">
        <v>574</v>
      </c>
      <c r="J261" s="3"/>
      <c r="K261" s="3"/>
      <c r="L261" s="6">
        <v>530</v>
      </c>
      <c r="M261" s="63"/>
      <c r="N261" s="51"/>
      <c r="O261" s="52">
        <f>SUM(Tabelle133[[#This Row],[Tage]]*Tabelle133[[#This Row],[Tagespreis]])</f>
        <v>0</v>
      </c>
      <c r="P261" s="49" t="s">
        <v>725</v>
      </c>
      <c r="Q261" s="53">
        <v>43584</v>
      </c>
      <c r="R261" s="49">
        <v>13393846</v>
      </c>
      <c r="Z261" s="8"/>
    </row>
    <row r="262" spans="1:26" x14ac:dyDescent="0.25">
      <c r="A262" s="46">
        <v>132</v>
      </c>
      <c r="B262" s="47">
        <v>2</v>
      </c>
      <c r="C262" s="47" t="s">
        <v>156</v>
      </c>
      <c r="D262" s="48"/>
      <c r="E262" s="47" t="s">
        <v>8</v>
      </c>
      <c r="F262" s="49" t="s">
        <v>267</v>
      </c>
      <c r="G262" s="50" t="s">
        <v>280</v>
      </c>
      <c r="H262" s="49" t="s">
        <v>575</v>
      </c>
      <c r="I262" s="49" t="s">
        <v>463</v>
      </c>
      <c r="J262" s="3"/>
      <c r="K262" s="3"/>
      <c r="L262" s="6">
        <v>415</v>
      </c>
      <c r="M262" s="63"/>
      <c r="N262" s="51"/>
      <c r="O262" s="52">
        <f>SUM(Tabelle133[[#This Row],[Tage]]*Tabelle133[[#This Row],[Tagespreis]])</f>
        <v>0</v>
      </c>
      <c r="P262" s="49" t="s">
        <v>725</v>
      </c>
      <c r="Q262" s="53">
        <v>43591</v>
      </c>
      <c r="R262" s="49">
        <v>13494548</v>
      </c>
      <c r="Z262" s="8"/>
    </row>
    <row r="263" spans="1:26" x14ac:dyDescent="0.25">
      <c r="A263" s="46">
        <v>132</v>
      </c>
      <c r="B263" s="47">
        <v>2</v>
      </c>
      <c r="C263" s="47" t="s">
        <v>156</v>
      </c>
      <c r="D263" s="48"/>
      <c r="E263" s="47" t="s">
        <v>9</v>
      </c>
      <c r="F263" s="49" t="s">
        <v>267</v>
      </c>
      <c r="G263" s="50" t="s">
        <v>280</v>
      </c>
      <c r="H263" s="49" t="s">
        <v>576</v>
      </c>
      <c r="I263" s="49" t="s">
        <v>577</v>
      </c>
      <c r="J263" s="3"/>
      <c r="K263" s="3"/>
      <c r="L263" s="6">
        <v>415</v>
      </c>
      <c r="M263" s="63"/>
      <c r="N263" s="51"/>
      <c r="O263" s="52">
        <f>SUM(Tabelle133[[#This Row],[Tage]]*Tabelle133[[#This Row],[Tagespreis]])</f>
        <v>0</v>
      </c>
      <c r="P263" s="49" t="s">
        <v>725</v>
      </c>
      <c r="Q263" s="53">
        <v>43587</v>
      </c>
      <c r="R263" s="49">
        <v>13393911</v>
      </c>
      <c r="Z263" s="8"/>
    </row>
    <row r="264" spans="1:26" x14ac:dyDescent="0.25">
      <c r="A264" s="46">
        <v>133</v>
      </c>
      <c r="B264" s="47">
        <v>2</v>
      </c>
      <c r="C264" s="47" t="s">
        <v>157</v>
      </c>
      <c r="D264" s="48"/>
      <c r="E264" s="47" t="s">
        <v>8</v>
      </c>
      <c r="F264" s="49" t="s">
        <v>267</v>
      </c>
      <c r="G264" s="50" t="s">
        <v>280</v>
      </c>
      <c r="H264" s="49" t="s">
        <v>578</v>
      </c>
      <c r="I264" s="49" t="s">
        <v>363</v>
      </c>
      <c r="J264" s="3"/>
      <c r="K264" s="6">
        <v>30</v>
      </c>
      <c r="L264" s="6">
        <v>415</v>
      </c>
      <c r="M264" s="63"/>
      <c r="N264" s="51"/>
      <c r="O264" s="52">
        <f>SUM(Tabelle133[[#This Row],[Tage]]*Tabelle133[[#This Row],[Tagespreis]])</f>
        <v>0</v>
      </c>
      <c r="P264" s="49" t="s">
        <v>725</v>
      </c>
      <c r="Q264" s="53">
        <v>43587</v>
      </c>
      <c r="R264" s="49">
        <v>13393939</v>
      </c>
      <c r="Z264" s="8"/>
    </row>
    <row r="265" spans="1:26" x14ac:dyDescent="0.25">
      <c r="A265" s="46">
        <v>133</v>
      </c>
      <c r="B265" s="47">
        <v>2</v>
      </c>
      <c r="C265" s="47" t="s">
        <v>157</v>
      </c>
      <c r="D265" s="48"/>
      <c r="E265" s="47" t="s">
        <v>9</v>
      </c>
      <c r="F265" s="49" t="s">
        <v>267</v>
      </c>
      <c r="G265" s="50" t="s">
        <v>280</v>
      </c>
      <c r="H265" s="49" t="s">
        <v>819</v>
      </c>
      <c r="I265" s="49" t="s">
        <v>758</v>
      </c>
      <c r="J265" s="3"/>
      <c r="K265" s="3"/>
      <c r="L265" s="6">
        <v>415</v>
      </c>
      <c r="M265" s="63"/>
      <c r="N265" s="51"/>
      <c r="O265" s="52">
        <f>SUM(Tabelle133[[#This Row],[Tage]]*Tabelle133[[#This Row],[Tagespreis]])</f>
        <v>0</v>
      </c>
      <c r="P265" s="49" t="s">
        <v>729</v>
      </c>
      <c r="Q265" s="53">
        <v>43616</v>
      </c>
      <c r="R265" s="49"/>
      <c r="Z265" s="8"/>
    </row>
    <row r="266" spans="1:26" x14ac:dyDescent="0.25">
      <c r="A266" s="46">
        <v>134</v>
      </c>
      <c r="B266" s="47">
        <v>2</v>
      </c>
      <c r="C266" s="47" t="s">
        <v>158</v>
      </c>
      <c r="D266" s="48"/>
      <c r="E266" s="47" t="s">
        <v>8</v>
      </c>
      <c r="F266" s="49" t="s">
        <v>267</v>
      </c>
      <c r="G266" s="50" t="s">
        <v>280</v>
      </c>
      <c r="H266" s="49" t="s">
        <v>580</v>
      </c>
      <c r="I266" s="49" t="s">
        <v>581</v>
      </c>
      <c r="J266" s="3"/>
      <c r="K266" s="3"/>
      <c r="L266" s="6">
        <v>415</v>
      </c>
      <c r="M266" s="63"/>
      <c r="N266" s="51"/>
      <c r="O266" s="52">
        <f>SUM(Tabelle133[[#This Row],[Tage]]*Tabelle133[[#This Row],[Tagespreis]])</f>
        <v>0</v>
      </c>
      <c r="P266" s="49" t="s">
        <v>725</v>
      </c>
      <c r="Q266" s="53">
        <v>43587</v>
      </c>
      <c r="R266" s="49">
        <v>13393924</v>
      </c>
      <c r="Z266" s="8"/>
    </row>
    <row r="267" spans="1:26" x14ac:dyDescent="0.25">
      <c r="A267" s="46">
        <v>134</v>
      </c>
      <c r="B267" s="47">
        <v>2</v>
      </c>
      <c r="C267" s="47" t="s">
        <v>158</v>
      </c>
      <c r="D267" s="48"/>
      <c r="E267" s="47" t="s">
        <v>9</v>
      </c>
      <c r="F267" s="49" t="s">
        <v>267</v>
      </c>
      <c r="G267" s="50" t="s">
        <v>280</v>
      </c>
      <c r="H267" s="49" t="s">
        <v>582</v>
      </c>
      <c r="I267" s="49" t="s">
        <v>583</v>
      </c>
      <c r="J267" s="3"/>
      <c r="K267" s="3"/>
      <c r="L267" s="6">
        <v>415</v>
      </c>
      <c r="M267" s="63"/>
      <c r="N267" s="51"/>
      <c r="O267" s="52">
        <f>SUM(Tabelle133[[#This Row],[Tage]]*Tabelle133[[#This Row],[Tagespreis]])</f>
        <v>0</v>
      </c>
      <c r="P267" s="49" t="s">
        <v>725</v>
      </c>
      <c r="Q267" s="53">
        <v>43587</v>
      </c>
      <c r="R267" s="49">
        <v>13393899</v>
      </c>
      <c r="Z267" s="8"/>
    </row>
    <row r="268" spans="1:26" x14ac:dyDescent="0.25">
      <c r="A268" s="46">
        <v>135</v>
      </c>
      <c r="B268" s="47">
        <v>2</v>
      </c>
      <c r="C268" s="47" t="s">
        <v>159</v>
      </c>
      <c r="D268" s="48"/>
      <c r="E268" s="47" t="s">
        <v>8</v>
      </c>
      <c r="F268" s="49" t="s">
        <v>267</v>
      </c>
      <c r="G268" s="50" t="s">
        <v>280</v>
      </c>
      <c r="H268" s="3" t="s">
        <v>793</v>
      </c>
      <c r="I268" s="3" t="s">
        <v>370</v>
      </c>
      <c r="J268" s="3"/>
      <c r="K268" s="3"/>
      <c r="L268" s="6">
        <v>415</v>
      </c>
      <c r="M268" s="63"/>
      <c r="N268" s="49"/>
      <c r="O268" s="52">
        <f>SUM(Tabelle133[[#This Row],[Tage]]*Tabelle133[[#This Row],[Tagespreis]])</f>
        <v>0</v>
      </c>
      <c r="P268" s="49" t="s">
        <v>729</v>
      </c>
      <c r="Q268" s="53">
        <v>43616</v>
      </c>
      <c r="R268" s="49"/>
      <c r="Z268" s="8"/>
    </row>
    <row r="269" spans="1:26" x14ac:dyDescent="0.25">
      <c r="A269" s="46">
        <v>135</v>
      </c>
      <c r="B269" s="47">
        <v>2</v>
      </c>
      <c r="C269" s="47" t="s">
        <v>159</v>
      </c>
      <c r="D269" s="48"/>
      <c r="E269" s="47" t="s">
        <v>9</v>
      </c>
      <c r="F269" s="49" t="s">
        <v>267</v>
      </c>
      <c r="G269" s="50" t="s">
        <v>280</v>
      </c>
      <c r="H269" s="3" t="s">
        <v>794</v>
      </c>
      <c r="I269" s="3" t="s">
        <v>529</v>
      </c>
      <c r="J269" s="3"/>
      <c r="K269" s="3"/>
      <c r="L269" s="6">
        <v>415</v>
      </c>
      <c r="M269" s="63"/>
      <c r="N269" s="49"/>
      <c r="O269" s="52">
        <f>SUM(Tabelle133[[#This Row],[Tage]]*Tabelle133[[#This Row],[Tagespreis]])</f>
        <v>0</v>
      </c>
      <c r="P269" s="49" t="s">
        <v>729</v>
      </c>
      <c r="Q269" s="53">
        <v>43617</v>
      </c>
      <c r="R269" s="49"/>
      <c r="Z269" s="8"/>
    </row>
    <row r="270" spans="1:26" x14ac:dyDescent="0.25">
      <c r="A270" s="46">
        <v>136</v>
      </c>
      <c r="B270" s="47">
        <v>2</v>
      </c>
      <c r="C270" s="47" t="s">
        <v>160</v>
      </c>
      <c r="D270" s="48"/>
      <c r="E270" s="47" t="s">
        <v>8</v>
      </c>
      <c r="F270" s="49" t="s">
        <v>267</v>
      </c>
      <c r="G270" s="50" t="s">
        <v>280</v>
      </c>
      <c r="H270" s="49" t="s">
        <v>584</v>
      </c>
      <c r="I270" s="49" t="s">
        <v>513</v>
      </c>
      <c r="J270" s="3"/>
      <c r="K270" s="3"/>
      <c r="L270" s="6">
        <v>415</v>
      </c>
      <c r="M270" s="63"/>
      <c r="N270" s="51"/>
      <c r="O270" s="52">
        <f>SUM(Tabelle133[[#This Row],[Tage]]*Tabelle133[[#This Row],[Tagespreis]])</f>
        <v>0</v>
      </c>
      <c r="P270" s="49" t="s">
        <v>725</v>
      </c>
      <c r="Q270" s="53">
        <v>43586</v>
      </c>
      <c r="R270" s="49">
        <v>13393877</v>
      </c>
      <c r="Z270" s="8"/>
    </row>
    <row r="271" spans="1:26" x14ac:dyDescent="0.25">
      <c r="A271" s="46">
        <v>136</v>
      </c>
      <c r="B271" s="47">
        <v>2</v>
      </c>
      <c r="C271" s="47" t="s">
        <v>160</v>
      </c>
      <c r="D271" s="48"/>
      <c r="E271" s="47" t="s">
        <v>9</v>
      </c>
      <c r="F271" s="49" t="s">
        <v>267</v>
      </c>
      <c r="G271" s="50" t="s">
        <v>280</v>
      </c>
      <c r="H271" s="49" t="s">
        <v>585</v>
      </c>
      <c r="I271" s="49" t="s">
        <v>586</v>
      </c>
      <c r="J271" s="3"/>
      <c r="K271" s="3"/>
      <c r="L271" s="6">
        <v>415</v>
      </c>
      <c r="M271" s="63"/>
      <c r="N271" s="51"/>
      <c r="O271" s="52">
        <f>SUM(Tabelle133[[#This Row],[Tage]]*Tabelle133[[#This Row],[Tagespreis]])</f>
        <v>0</v>
      </c>
      <c r="P271" s="49" t="s">
        <v>725</v>
      </c>
      <c r="Q271" s="53">
        <v>43591</v>
      </c>
      <c r="R271" s="49">
        <v>13494542</v>
      </c>
      <c r="Z271" s="8"/>
    </row>
    <row r="272" spans="1:26" x14ac:dyDescent="0.25">
      <c r="A272" s="46">
        <v>137</v>
      </c>
      <c r="B272" s="47">
        <v>2</v>
      </c>
      <c r="C272" s="47" t="s">
        <v>161</v>
      </c>
      <c r="D272" s="48"/>
      <c r="E272" s="47" t="s">
        <v>8</v>
      </c>
      <c r="F272" s="49" t="s">
        <v>267</v>
      </c>
      <c r="G272" s="50" t="s">
        <v>280</v>
      </c>
      <c r="H272" s="49" t="s">
        <v>587</v>
      </c>
      <c r="I272" s="49" t="s">
        <v>378</v>
      </c>
      <c r="J272" s="3"/>
      <c r="K272" s="6">
        <v>30</v>
      </c>
      <c r="L272" s="6">
        <v>415</v>
      </c>
      <c r="M272" s="63"/>
      <c r="N272" s="51"/>
      <c r="O272" s="52">
        <f>SUM(Tabelle133[[#This Row],[Tage]]*Tabelle133[[#This Row],[Tagespreis]])</f>
        <v>0</v>
      </c>
      <c r="P272" s="49" t="s">
        <v>725</v>
      </c>
      <c r="Q272" s="53">
        <v>43578</v>
      </c>
      <c r="R272" s="49">
        <v>13393818</v>
      </c>
      <c r="Z272" s="8"/>
    </row>
    <row r="273" spans="1:26" x14ac:dyDescent="0.25">
      <c r="A273" s="46">
        <v>137</v>
      </c>
      <c r="B273" s="47">
        <v>2</v>
      </c>
      <c r="C273" s="47" t="s">
        <v>161</v>
      </c>
      <c r="D273" s="48"/>
      <c r="E273" s="47" t="s">
        <v>9</v>
      </c>
      <c r="F273" s="49" t="s">
        <v>267</v>
      </c>
      <c r="G273" s="50" t="s">
        <v>280</v>
      </c>
      <c r="H273" s="49" t="s">
        <v>588</v>
      </c>
      <c r="I273" s="49" t="s">
        <v>589</v>
      </c>
      <c r="J273" s="3"/>
      <c r="K273" s="6">
        <v>30</v>
      </c>
      <c r="L273" s="6">
        <v>415</v>
      </c>
      <c r="M273" s="63"/>
      <c r="N273" s="51"/>
      <c r="O273" s="52">
        <f>SUM(Tabelle133[[#This Row],[Tage]]*Tabelle133[[#This Row],[Tagespreis]])</f>
        <v>0</v>
      </c>
      <c r="P273" s="49" t="s">
        <v>725</v>
      </c>
      <c r="Q273" s="53">
        <v>43588</v>
      </c>
      <c r="R273" s="49">
        <v>13393953</v>
      </c>
      <c r="Z273" s="8"/>
    </row>
    <row r="274" spans="1:26" x14ac:dyDescent="0.25">
      <c r="A274" s="46">
        <v>138</v>
      </c>
      <c r="B274" s="47">
        <v>2</v>
      </c>
      <c r="C274" s="47" t="s">
        <v>162</v>
      </c>
      <c r="D274" s="48"/>
      <c r="E274" s="47" t="s">
        <v>8</v>
      </c>
      <c r="F274" s="49" t="s">
        <v>267</v>
      </c>
      <c r="G274" s="50" t="s">
        <v>280</v>
      </c>
      <c r="H274" s="49" t="s">
        <v>799</v>
      </c>
      <c r="I274" s="49" t="s">
        <v>800</v>
      </c>
      <c r="J274" s="3"/>
      <c r="K274" s="3"/>
      <c r="L274" s="6"/>
      <c r="M274" s="63">
        <v>12</v>
      </c>
      <c r="N274" s="51">
        <v>15</v>
      </c>
      <c r="O274" s="52">
        <f>SUM(Tabelle133[[#This Row],[Tage]]*Tabelle133[[#This Row],[Tagespreis]])</f>
        <v>180</v>
      </c>
      <c r="P274" s="49" t="s">
        <v>725</v>
      </c>
      <c r="Q274" s="53">
        <v>43605</v>
      </c>
      <c r="R274" s="49">
        <v>13494617</v>
      </c>
      <c r="Z274" s="8"/>
    </row>
    <row r="275" spans="1:26" x14ac:dyDescent="0.25">
      <c r="A275" s="46">
        <v>138</v>
      </c>
      <c r="B275" s="47">
        <v>2</v>
      </c>
      <c r="C275" s="47" t="s">
        <v>162</v>
      </c>
      <c r="D275" s="48"/>
      <c r="E275" s="47" t="s">
        <v>9</v>
      </c>
      <c r="F275" s="49" t="s">
        <v>267</v>
      </c>
      <c r="G275" s="50" t="s">
        <v>280</v>
      </c>
      <c r="H275" s="49" t="s">
        <v>610</v>
      </c>
      <c r="I275" s="49" t="s">
        <v>611</v>
      </c>
      <c r="J275" s="3"/>
      <c r="K275" s="3"/>
      <c r="L275" s="6">
        <v>415</v>
      </c>
      <c r="M275" s="63"/>
      <c r="N275" s="49"/>
      <c r="O275" s="52">
        <f>SUM(Tabelle133[[#This Row],[Tage]]*Tabelle133[[#This Row],[Tagespreis]])</f>
        <v>0</v>
      </c>
      <c r="P275" s="49" t="s">
        <v>725</v>
      </c>
      <c r="Q275" s="53">
        <v>43586</v>
      </c>
      <c r="R275" s="49">
        <v>13393875</v>
      </c>
      <c r="Z275" s="8"/>
    </row>
    <row r="276" spans="1:26" x14ac:dyDescent="0.25">
      <c r="A276" s="46">
        <v>139</v>
      </c>
      <c r="B276" s="47">
        <v>2</v>
      </c>
      <c r="C276" s="47" t="s">
        <v>163</v>
      </c>
      <c r="D276" s="48"/>
      <c r="E276" s="47" t="s">
        <v>8</v>
      </c>
      <c r="F276" s="49" t="s">
        <v>267</v>
      </c>
      <c r="G276" s="50" t="s">
        <v>280</v>
      </c>
      <c r="H276" s="49" t="s">
        <v>592</v>
      </c>
      <c r="I276" s="49" t="s">
        <v>593</v>
      </c>
      <c r="J276" s="3"/>
      <c r="K276" s="3"/>
      <c r="L276" s="6">
        <v>415</v>
      </c>
      <c r="M276" s="63"/>
      <c r="N276" s="51"/>
      <c r="O276" s="52">
        <f>SUM(Tabelle133[[#This Row],[Tage]]*Tabelle133[[#This Row],[Tagespreis]])</f>
        <v>0</v>
      </c>
      <c r="P276" s="49" t="s">
        <v>725</v>
      </c>
      <c r="Q276" s="53">
        <v>43587</v>
      </c>
      <c r="R276" s="49">
        <v>13393922</v>
      </c>
      <c r="Z276" s="8"/>
    </row>
    <row r="277" spans="1:26" x14ac:dyDescent="0.25">
      <c r="A277" s="46">
        <v>139</v>
      </c>
      <c r="B277" s="47">
        <v>2</v>
      </c>
      <c r="C277" s="47" t="s">
        <v>163</v>
      </c>
      <c r="D277" s="48"/>
      <c r="E277" s="47" t="s">
        <v>9</v>
      </c>
      <c r="F277" s="49" t="s">
        <v>267</v>
      </c>
      <c r="G277" s="50" t="s">
        <v>280</v>
      </c>
      <c r="H277" s="49" t="s">
        <v>594</v>
      </c>
      <c r="I277" s="49" t="s">
        <v>595</v>
      </c>
      <c r="J277" s="3"/>
      <c r="K277" s="3"/>
      <c r="L277" s="6">
        <v>415</v>
      </c>
      <c r="M277" s="63"/>
      <c r="N277" s="49"/>
      <c r="O277" s="52">
        <f>SUM(Tabelle133[[#This Row],[Tage]]*Tabelle133[[#This Row],[Tagespreis]])</f>
        <v>0</v>
      </c>
      <c r="P277" s="49" t="s">
        <v>725</v>
      </c>
      <c r="Q277" s="53">
        <v>43587</v>
      </c>
      <c r="R277" s="49">
        <v>13393923</v>
      </c>
      <c r="Z277" s="8"/>
    </row>
    <row r="278" spans="1:26" x14ac:dyDescent="0.25">
      <c r="A278" s="46">
        <v>140</v>
      </c>
      <c r="B278" s="47">
        <v>2</v>
      </c>
      <c r="C278" s="47" t="s">
        <v>164</v>
      </c>
      <c r="D278" s="48"/>
      <c r="E278" s="47" t="s">
        <v>8</v>
      </c>
      <c r="F278" s="49" t="s">
        <v>280</v>
      </c>
      <c r="G278" s="50" t="s">
        <v>280</v>
      </c>
      <c r="H278" s="49"/>
      <c r="I278" s="49"/>
      <c r="J278" s="3"/>
      <c r="K278" s="3"/>
      <c r="L278" s="6"/>
      <c r="M278" s="63"/>
      <c r="N278" s="49"/>
      <c r="O278" s="52">
        <f>SUM(Tabelle133[[#This Row],[Tage]]*Tabelle133[[#This Row],[Tagespreis]])</f>
        <v>0</v>
      </c>
      <c r="P278" s="49"/>
      <c r="Q278" s="53"/>
      <c r="R278" s="49"/>
      <c r="Z278" s="8"/>
    </row>
    <row r="279" spans="1:26" x14ac:dyDescent="0.25">
      <c r="A279" s="46">
        <v>140</v>
      </c>
      <c r="B279" s="47">
        <v>2</v>
      </c>
      <c r="C279" s="47" t="s">
        <v>164</v>
      </c>
      <c r="D279" s="48"/>
      <c r="E279" s="47" t="s">
        <v>9</v>
      </c>
      <c r="F279" s="49" t="s">
        <v>280</v>
      </c>
      <c r="G279" s="50" t="s">
        <v>280</v>
      </c>
      <c r="H279" s="49"/>
      <c r="I279" s="49"/>
      <c r="J279" s="3"/>
      <c r="K279" s="3"/>
      <c r="L279" s="6"/>
      <c r="M279" s="63"/>
      <c r="N279" s="49"/>
      <c r="O279" s="52">
        <f>SUM(Tabelle133[[#This Row],[Tage]]*Tabelle133[[#This Row],[Tagespreis]])</f>
        <v>0</v>
      </c>
      <c r="P279" s="49"/>
      <c r="Q279" s="53"/>
      <c r="R279" s="49"/>
      <c r="Z279" s="8"/>
    </row>
    <row r="280" spans="1:26" x14ac:dyDescent="0.25">
      <c r="A280" s="46">
        <v>141</v>
      </c>
      <c r="B280" s="47">
        <v>2</v>
      </c>
      <c r="C280" s="47" t="s">
        <v>165</v>
      </c>
      <c r="D280" s="48"/>
      <c r="E280" s="47" t="s">
        <v>8</v>
      </c>
      <c r="F280" s="49" t="s">
        <v>267</v>
      </c>
      <c r="G280" s="50" t="s">
        <v>280</v>
      </c>
      <c r="H280" s="49" t="s">
        <v>596</v>
      </c>
      <c r="I280" s="49" t="s">
        <v>291</v>
      </c>
      <c r="J280" s="3"/>
      <c r="K280" s="6">
        <v>30</v>
      </c>
      <c r="L280" s="6">
        <v>415</v>
      </c>
      <c r="M280" s="63"/>
      <c r="N280" s="51"/>
      <c r="O280" s="52">
        <f>SUM(Tabelle133[[#This Row],[Tage]]*Tabelle133[[#This Row],[Tagespreis]])</f>
        <v>0</v>
      </c>
      <c r="P280" s="49" t="s">
        <v>725</v>
      </c>
      <c r="Q280" s="53">
        <v>43588</v>
      </c>
      <c r="R280" s="49">
        <v>13393979</v>
      </c>
      <c r="Z280" s="8"/>
    </row>
    <row r="281" spans="1:26" x14ac:dyDescent="0.25">
      <c r="A281" s="46">
        <v>141</v>
      </c>
      <c r="B281" s="47">
        <v>2</v>
      </c>
      <c r="C281" s="47" t="s">
        <v>165</v>
      </c>
      <c r="D281" s="48"/>
      <c r="E281" s="47" t="s">
        <v>9</v>
      </c>
      <c r="F281" s="49" t="s">
        <v>267</v>
      </c>
      <c r="G281" s="50" t="s">
        <v>280</v>
      </c>
      <c r="H281" s="49" t="s">
        <v>597</v>
      </c>
      <c r="I281" s="49" t="s">
        <v>598</v>
      </c>
      <c r="J281" s="3"/>
      <c r="K281" s="6"/>
      <c r="L281" s="6">
        <v>415</v>
      </c>
      <c r="M281" s="63"/>
      <c r="N281" s="51"/>
      <c r="O281" s="52">
        <f>SUM(Tabelle133[[#This Row],[Tage]]*Tabelle133[[#This Row],[Tagespreis]])</f>
        <v>0</v>
      </c>
      <c r="P281" s="49" t="s">
        <v>725</v>
      </c>
      <c r="Q281" s="53">
        <v>43586</v>
      </c>
      <c r="R281" s="49">
        <v>13393894</v>
      </c>
      <c r="Z281" s="8"/>
    </row>
    <row r="282" spans="1:26" x14ac:dyDescent="0.25">
      <c r="A282" s="46">
        <v>142</v>
      </c>
      <c r="B282" s="47">
        <v>2</v>
      </c>
      <c r="C282" s="47" t="s">
        <v>166</v>
      </c>
      <c r="D282" s="48"/>
      <c r="E282" s="47" t="s">
        <v>8</v>
      </c>
      <c r="F282" s="49" t="s">
        <v>267</v>
      </c>
      <c r="G282" s="50" t="s">
        <v>280</v>
      </c>
      <c r="H282" s="49" t="s">
        <v>599</v>
      </c>
      <c r="I282" s="49" t="s">
        <v>357</v>
      </c>
      <c r="J282" s="3"/>
      <c r="K282" s="3"/>
      <c r="L282" s="6">
        <v>415</v>
      </c>
      <c r="M282" s="63"/>
      <c r="N282" s="51"/>
      <c r="O282" s="52">
        <f>SUM(Tabelle133[[#This Row],[Tage]]*Tabelle133[[#This Row],[Tagespreis]])</f>
        <v>0</v>
      </c>
      <c r="P282" s="49" t="s">
        <v>725</v>
      </c>
      <c r="Q282" s="53">
        <v>43584</v>
      </c>
      <c r="R282" s="49">
        <v>13393847</v>
      </c>
      <c r="Z282" s="8"/>
    </row>
    <row r="283" spans="1:26" x14ac:dyDescent="0.25">
      <c r="A283" s="46">
        <v>142</v>
      </c>
      <c r="B283" s="47">
        <v>2</v>
      </c>
      <c r="C283" s="47" t="s">
        <v>166</v>
      </c>
      <c r="D283" s="48"/>
      <c r="E283" s="47" t="s">
        <v>9</v>
      </c>
      <c r="F283" s="49" t="s">
        <v>267</v>
      </c>
      <c r="G283" s="50" t="s">
        <v>280</v>
      </c>
      <c r="H283" s="49" t="s">
        <v>754</v>
      </c>
      <c r="I283" s="49" t="s">
        <v>755</v>
      </c>
      <c r="J283" s="3"/>
      <c r="K283" s="3"/>
      <c r="L283" s="6">
        <v>415</v>
      </c>
      <c r="M283" s="63"/>
      <c r="N283" s="51"/>
      <c r="O283" s="52">
        <f>SUM(Tabelle133[[#This Row],[Tage]]*Tabelle133[[#This Row],[Tagespreis]])</f>
        <v>0</v>
      </c>
      <c r="P283" s="49" t="s">
        <v>725</v>
      </c>
      <c r="Q283" s="53">
        <v>43585</v>
      </c>
      <c r="R283" s="49">
        <v>13393847</v>
      </c>
      <c r="Z283" s="8"/>
    </row>
    <row r="284" spans="1:26" x14ac:dyDescent="0.25">
      <c r="A284" s="46">
        <v>143</v>
      </c>
      <c r="B284" s="47">
        <v>2</v>
      </c>
      <c r="C284" s="47" t="s">
        <v>167</v>
      </c>
      <c r="D284" s="48"/>
      <c r="E284" s="47" t="s">
        <v>8</v>
      </c>
      <c r="F284" s="49" t="s">
        <v>280</v>
      </c>
      <c r="G284" s="50" t="s">
        <v>280</v>
      </c>
      <c r="H284" s="3"/>
      <c r="I284" s="3"/>
      <c r="J284" s="3"/>
      <c r="K284" s="3"/>
      <c r="L284" s="6"/>
      <c r="M284" s="63"/>
      <c r="N284" s="49"/>
      <c r="O284" s="52">
        <f>SUM(Tabelle133[[#This Row],[Tage]]*Tabelle133[[#This Row],[Tagespreis]])</f>
        <v>0</v>
      </c>
      <c r="P284" s="49"/>
      <c r="Q284" s="53"/>
      <c r="R284" s="49"/>
      <c r="Z284" s="8"/>
    </row>
    <row r="285" spans="1:26" x14ac:dyDescent="0.25">
      <c r="A285" s="46">
        <v>143</v>
      </c>
      <c r="B285" s="47">
        <v>2</v>
      </c>
      <c r="C285" s="47" t="s">
        <v>167</v>
      </c>
      <c r="D285" s="48"/>
      <c r="E285" s="47" t="s">
        <v>9</v>
      </c>
      <c r="F285" s="49" t="s">
        <v>280</v>
      </c>
      <c r="G285" s="50" t="s">
        <v>280</v>
      </c>
      <c r="H285" s="3"/>
      <c r="I285" s="3"/>
      <c r="J285" s="3"/>
      <c r="K285" s="3"/>
      <c r="L285" s="3"/>
      <c r="M285" s="63"/>
      <c r="N285" s="49"/>
      <c r="O285" s="52">
        <f>SUM(Tabelle133[[#This Row],[Tage]]*Tabelle133[[#This Row],[Tagespreis]])</f>
        <v>0</v>
      </c>
      <c r="P285" s="49"/>
      <c r="Q285" s="53"/>
      <c r="R285" s="49"/>
      <c r="Z285" s="8"/>
    </row>
    <row r="286" spans="1:26" x14ac:dyDescent="0.25">
      <c r="A286" s="46">
        <v>144</v>
      </c>
      <c r="B286" s="47">
        <v>2</v>
      </c>
      <c r="C286" s="47" t="s">
        <v>168</v>
      </c>
      <c r="D286" s="48"/>
      <c r="E286" s="47" t="s">
        <v>8</v>
      </c>
      <c r="F286" s="49" t="s">
        <v>280</v>
      </c>
      <c r="G286" s="50" t="s">
        <v>280</v>
      </c>
      <c r="H286" s="3"/>
      <c r="I286" s="3"/>
      <c r="J286" s="3"/>
      <c r="K286" s="3"/>
      <c r="L286" s="3"/>
      <c r="M286" s="63"/>
      <c r="N286" s="51"/>
      <c r="O286" s="52">
        <f>SUM(Tabelle133[[#This Row],[Tage]]*Tabelle133[[#This Row],[Tagespreis]])</f>
        <v>0</v>
      </c>
      <c r="P286" s="49"/>
      <c r="Q286" s="53"/>
      <c r="R286" s="49"/>
      <c r="Z286" s="8"/>
    </row>
    <row r="287" spans="1:26" x14ac:dyDescent="0.25">
      <c r="A287" s="46">
        <v>144</v>
      </c>
      <c r="B287" s="47">
        <v>2</v>
      </c>
      <c r="C287" s="47" t="s">
        <v>168</v>
      </c>
      <c r="D287" s="48"/>
      <c r="E287" s="47" t="s">
        <v>9</v>
      </c>
      <c r="F287" s="49" t="s">
        <v>280</v>
      </c>
      <c r="G287" s="50" t="s">
        <v>280</v>
      </c>
      <c r="H287" s="4"/>
      <c r="I287" s="4"/>
      <c r="J287" s="4"/>
      <c r="K287" s="3"/>
      <c r="L287" s="6"/>
      <c r="M287" s="63"/>
      <c r="N287" s="51"/>
      <c r="O287" s="52">
        <f>SUM(Tabelle133[[#This Row],[Tage]]*Tabelle133[[#This Row],[Tagespreis]])</f>
        <v>0</v>
      </c>
      <c r="P287" s="49"/>
      <c r="Q287" s="53"/>
      <c r="R287" s="49"/>
      <c r="Z287" s="8"/>
    </row>
    <row r="288" spans="1:26" x14ac:dyDescent="0.25">
      <c r="A288" s="46">
        <v>145</v>
      </c>
      <c r="B288" s="47">
        <v>2</v>
      </c>
      <c r="C288" s="47" t="s">
        <v>169</v>
      </c>
      <c r="D288" s="48"/>
      <c r="E288" s="47" t="s">
        <v>8</v>
      </c>
      <c r="F288" s="49" t="s">
        <v>280</v>
      </c>
      <c r="G288" s="50" t="s">
        <v>280</v>
      </c>
      <c r="H288" s="4"/>
      <c r="I288" s="4"/>
      <c r="J288" s="4"/>
      <c r="K288" s="3"/>
      <c r="L288" s="6"/>
      <c r="M288" s="63"/>
      <c r="N288" s="51"/>
      <c r="O288" s="52">
        <f>SUM(Tabelle133[[#This Row],[Tage]]*Tabelle133[[#This Row],[Tagespreis]])</f>
        <v>0</v>
      </c>
      <c r="P288" s="49"/>
      <c r="Q288" s="53"/>
      <c r="R288" s="49"/>
      <c r="Z288" s="8"/>
    </row>
    <row r="289" spans="1:26" x14ac:dyDescent="0.25">
      <c r="A289" s="46">
        <v>145</v>
      </c>
      <c r="B289" s="47">
        <v>2</v>
      </c>
      <c r="C289" s="47" t="s">
        <v>169</v>
      </c>
      <c r="D289" s="48"/>
      <c r="E289" s="47" t="s">
        <v>9</v>
      </c>
      <c r="F289" s="49" t="s">
        <v>267</v>
      </c>
      <c r="G289" s="50" t="s">
        <v>280</v>
      </c>
      <c r="H289" s="49" t="s">
        <v>590</v>
      </c>
      <c r="I289" s="49" t="s">
        <v>602</v>
      </c>
      <c r="J289" s="3"/>
      <c r="K289" s="3"/>
      <c r="L289" s="6">
        <v>415</v>
      </c>
      <c r="M289" s="63"/>
      <c r="N289" s="51"/>
      <c r="O289" s="52">
        <f>SUM(Tabelle133[[#This Row],[Tage]]*Tabelle133[[#This Row],[Tagespreis]])</f>
        <v>0</v>
      </c>
      <c r="P289" s="49" t="s">
        <v>725</v>
      </c>
      <c r="Q289" s="53">
        <v>43591</v>
      </c>
      <c r="R289" s="49">
        <v>13494525</v>
      </c>
      <c r="Z289" s="8"/>
    </row>
    <row r="290" spans="1:26" x14ac:dyDescent="0.25">
      <c r="A290" s="46">
        <v>145</v>
      </c>
      <c r="B290" s="47">
        <v>2</v>
      </c>
      <c r="C290" s="47" t="s">
        <v>169</v>
      </c>
      <c r="D290" s="48"/>
      <c r="E290" s="47" t="s">
        <v>281</v>
      </c>
      <c r="F290" s="49" t="s">
        <v>267</v>
      </c>
      <c r="G290" s="50" t="s">
        <v>280</v>
      </c>
      <c r="H290" s="49" t="s">
        <v>590</v>
      </c>
      <c r="I290" s="49" t="s">
        <v>746</v>
      </c>
      <c r="J290" s="3"/>
      <c r="K290" s="3"/>
      <c r="L290" s="6">
        <v>415</v>
      </c>
      <c r="M290" s="63"/>
      <c r="N290" s="49"/>
      <c r="O290" s="52">
        <f>SUM(Tabelle133[[#This Row],[Tage]]*Tabelle133[[#This Row],[Tagespreis]])</f>
        <v>0</v>
      </c>
      <c r="P290" s="49" t="s">
        <v>725</v>
      </c>
      <c r="Q290" s="53">
        <v>43591</v>
      </c>
      <c r="R290" s="49">
        <v>13494525</v>
      </c>
      <c r="Z290" s="8"/>
    </row>
    <row r="291" spans="1:26" x14ac:dyDescent="0.25">
      <c r="A291" s="46">
        <v>146</v>
      </c>
      <c r="B291" s="47">
        <v>2</v>
      </c>
      <c r="C291" s="47" t="s">
        <v>170</v>
      </c>
      <c r="D291" s="48"/>
      <c r="E291" s="47" t="s">
        <v>8</v>
      </c>
      <c r="F291" s="49" t="s">
        <v>267</v>
      </c>
      <c r="G291" s="50" t="s">
        <v>280</v>
      </c>
      <c r="H291" s="49" t="s">
        <v>604</v>
      </c>
      <c r="I291" s="49" t="s">
        <v>329</v>
      </c>
      <c r="J291" s="3"/>
      <c r="K291" s="3"/>
      <c r="L291" s="6">
        <v>415</v>
      </c>
      <c r="M291" s="63"/>
      <c r="N291" s="51"/>
      <c r="O291" s="52">
        <f>SUM(Tabelle133[[#This Row],[Tage]]*Tabelle133[[#This Row],[Tagespreis]])</f>
        <v>0</v>
      </c>
      <c r="P291" s="49" t="s">
        <v>729</v>
      </c>
      <c r="Q291" s="53">
        <v>43616</v>
      </c>
      <c r="R291" s="49"/>
      <c r="Z291" s="8"/>
    </row>
    <row r="292" spans="1:26" x14ac:dyDescent="0.25">
      <c r="A292" s="46">
        <v>146</v>
      </c>
      <c r="B292" s="47">
        <v>2</v>
      </c>
      <c r="C292" s="47" t="s">
        <v>170</v>
      </c>
      <c r="D292" s="48"/>
      <c r="E292" s="47" t="s">
        <v>9</v>
      </c>
      <c r="F292" s="49" t="s">
        <v>267</v>
      </c>
      <c r="G292" s="50" t="s">
        <v>280</v>
      </c>
      <c r="H292" s="49" t="s">
        <v>604</v>
      </c>
      <c r="I292" s="49" t="s">
        <v>605</v>
      </c>
      <c r="J292" s="3"/>
      <c r="K292" s="3"/>
      <c r="L292" s="6">
        <v>415</v>
      </c>
      <c r="M292" s="63"/>
      <c r="N292" s="51"/>
      <c r="O292" s="52">
        <f>SUM(Tabelle133[[#This Row],[Tage]]*Tabelle133[[#This Row],[Tagespreis]])</f>
        <v>0</v>
      </c>
      <c r="P292" s="49" t="s">
        <v>729</v>
      </c>
      <c r="Q292" s="53">
        <v>43616</v>
      </c>
      <c r="R292" s="49"/>
      <c r="Z292" s="8"/>
    </row>
    <row r="293" spans="1:26" x14ac:dyDescent="0.25">
      <c r="A293" s="46">
        <v>147</v>
      </c>
      <c r="B293" s="47">
        <v>2</v>
      </c>
      <c r="C293" s="47" t="s">
        <v>171</v>
      </c>
      <c r="D293" s="48"/>
      <c r="E293" s="47" t="s">
        <v>8</v>
      </c>
      <c r="F293" s="49" t="s">
        <v>267</v>
      </c>
      <c r="G293" s="50" t="s">
        <v>280</v>
      </c>
      <c r="H293" s="49" t="s">
        <v>606</v>
      </c>
      <c r="I293" s="49" t="s">
        <v>607</v>
      </c>
      <c r="J293" s="49"/>
      <c r="K293" s="3"/>
      <c r="L293" s="6">
        <v>415</v>
      </c>
      <c r="M293" s="63"/>
      <c r="N293" s="51"/>
      <c r="O293" s="52">
        <f>SUM(Tabelle133[[#This Row],[Tage]]*Tabelle133[[#This Row],[Tagespreis]])</f>
        <v>0</v>
      </c>
      <c r="P293" s="49" t="s">
        <v>729</v>
      </c>
      <c r="Q293" s="53">
        <v>43616</v>
      </c>
      <c r="R293" s="49"/>
      <c r="Z293" s="8"/>
    </row>
    <row r="294" spans="1:26" x14ac:dyDescent="0.25">
      <c r="A294" s="46">
        <v>147</v>
      </c>
      <c r="B294" s="47">
        <v>2</v>
      </c>
      <c r="C294" s="47" t="s">
        <v>171</v>
      </c>
      <c r="D294" s="48"/>
      <c r="E294" s="47" t="s">
        <v>9</v>
      </c>
      <c r="F294" s="49" t="s">
        <v>267</v>
      </c>
      <c r="G294" s="50" t="s">
        <v>280</v>
      </c>
      <c r="H294" s="49" t="s">
        <v>608</v>
      </c>
      <c r="I294" s="49" t="s">
        <v>609</v>
      </c>
      <c r="J294" s="49"/>
      <c r="K294" s="3"/>
      <c r="L294" s="6">
        <v>415</v>
      </c>
      <c r="M294" s="63"/>
      <c r="N294" s="51"/>
      <c r="O294" s="52">
        <f>SUM(Tabelle133[[#This Row],[Tage]]*Tabelle133[[#This Row],[Tagespreis]])</f>
        <v>0</v>
      </c>
      <c r="P294" s="49" t="s">
        <v>729</v>
      </c>
      <c r="Q294" s="53">
        <v>43616</v>
      </c>
      <c r="R294" s="49"/>
      <c r="Z294" s="8"/>
    </row>
    <row r="295" spans="1:26" x14ac:dyDescent="0.25">
      <c r="A295" s="46">
        <v>148</v>
      </c>
      <c r="B295" s="47">
        <v>2</v>
      </c>
      <c r="C295" s="47" t="s">
        <v>172</v>
      </c>
      <c r="D295" s="48"/>
      <c r="E295" s="47" t="s">
        <v>8</v>
      </c>
      <c r="F295" s="49" t="s">
        <v>267</v>
      </c>
      <c r="G295" s="50" t="s">
        <v>280</v>
      </c>
      <c r="H295" s="4" t="s">
        <v>820</v>
      </c>
      <c r="I295" s="4" t="s">
        <v>802</v>
      </c>
      <c r="J295" s="4"/>
      <c r="K295" s="3"/>
      <c r="L295" s="6"/>
      <c r="M295" s="63">
        <v>11</v>
      </c>
      <c r="N295" s="51">
        <v>15</v>
      </c>
      <c r="O295" s="52">
        <f>SUM(Tabelle133[[#This Row],[Tage]]*Tabelle133[[#This Row],[Tagespreis]])</f>
        <v>165</v>
      </c>
      <c r="P295" s="49" t="s">
        <v>729</v>
      </c>
      <c r="Q295" s="53">
        <v>43616</v>
      </c>
      <c r="R295" s="49"/>
      <c r="Z295" s="8"/>
    </row>
    <row r="296" spans="1:26" x14ac:dyDescent="0.25">
      <c r="A296" s="46">
        <v>148</v>
      </c>
      <c r="B296" s="47">
        <v>2</v>
      </c>
      <c r="C296" s="47" t="s">
        <v>172</v>
      </c>
      <c r="D296" s="48"/>
      <c r="E296" s="47" t="s">
        <v>9</v>
      </c>
      <c r="F296" s="49" t="s">
        <v>267</v>
      </c>
      <c r="G296" s="50" t="s">
        <v>280</v>
      </c>
      <c r="H296" s="4" t="s">
        <v>820</v>
      </c>
      <c r="I296" s="4" t="s">
        <v>802</v>
      </c>
      <c r="J296" s="4"/>
      <c r="K296" s="3"/>
      <c r="L296" s="6"/>
      <c r="M296" s="63">
        <v>11</v>
      </c>
      <c r="N296" s="51">
        <v>15</v>
      </c>
      <c r="O296" s="52">
        <f>SUM(Tabelle133[[#This Row],[Tage]]*Tabelle133[[#This Row],[Tagespreis]])</f>
        <v>165</v>
      </c>
      <c r="P296" s="49" t="s">
        <v>729</v>
      </c>
      <c r="Q296" s="53">
        <v>43616</v>
      </c>
      <c r="R296" s="49"/>
      <c r="Z296" s="8"/>
    </row>
    <row r="297" spans="1:26" x14ac:dyDescent="0.25">
      <c r="A297" s="46">
        <v>149</v>
      </c>
      <c r="B297" s="47">
        <v>2</v>
      </c>
      <c r="C297" s="47" t="s">
        <v>173</v>
      </c>
      <c r="D297" s="48"/>
      <c r="E297" s="47" t="s">
        <v>8</v>
      </c>
      <c r="F297" s="49" t="s">
        <v>267</v>
      </c>
      <c r="G297" s="50" t="s">
        <v>280</v>
      </c>
      <c r="H297" s="4" t="s">
        <v>820</v>
      </c>
      <c r="I297" s="4" t="s">
        <v>814</v>
      </c>
      <c r="J297" s="4"/>
      <c r="K297" s="3"/>
      <c r="L297" s="6"/>
      <c r="M297" s="63">
        <v>4</v>
      </c>
      <c r="N297" s="51">
        <v>15</v>
      </c>
      <c r="O297" s="52">
        <f>SUM(Tabelle133[[#This Row],[Tage]]*Tabelle133[[#This Row],[Tagespreis]])</f>
        <v>60</v>
      </c>
      <c r="P297" s="49" t="s">
        <v>729</v>
      </c>
      <c r="Q297" s="53">
        <v>43616</v>
      </c>
      <c r="R297" s="49"/>
      <c r="Z297" s="8"/>
    </row>
    <row r="298" spans="1:26" x14ac:dyDescent="0.25">
      <c r="A298" s="46">
        <v>149</v>
      </c>
      <c r="B298" s="47">
        <v>2</v>
      </c>
      <c r="C298" s="47" t="s">
        <v>173</v>
      </c>
      <c r="D298" s="48"/>
      <c r="E298" s="47" t="s">
        <v>9</v>
      </c>
      <c r="F298" s="49" t="s">
        <v>267</v>
      </c>
      <c r="G298" s="50" t="s">
        <v>280</v>
      </c>
      <c r="H298" s="4" t="s">
        <v>820</v>
      </c>
      <c r="I298" s="4" t="s">
        <v>815</v>
      </c>
      <c r="J298" s="4"/>
      <c r="K298" s="3"/>
      <c r="L298" s="6"/>
      <c r="M298" s="63">
        <v>4</v>
      </c>
      <c r="N298" s="51">
        <v>15</v>
      </c>
      <c r="O298" s="52">
        <f>SUM(Tabelle133[[#This Row],[Tage]]*Tabelle133[[#This Row],[Tagespreis]])</f>
        <v>60</v>
      </c>
      <c r="P298" s="49" t="s">
        <v>729</v>
      </c>
      <c r="Q298" s="53">
        <v>43616</v>
      </c>
      <c r="R298" s="49"/>
      <c r="Z298" s="8"/>
    </row>
    <row r="299" spans="1:26" x14ac:dyDescent="0.25">
      <c r="A299" s="46">
        <v>150</v>
      </c>
      <c r="B299" s="47">
        <v>2</v>
      </c>
      <c r="C299" s="47" t="s">
        <v>174</v>
      </c>
      <c r="D299" s="48"/>
      <c r="E299" s="47" t="s">
        <v>8</v>
      </c>
      <c r="F299" s="49" t="s">
        <v>280</v>
      </c>
      <c r="G299" s="50" t="s">
        <v>280</v>
      </c>
      <c r="H299" s="4"/>
      <c r="I299" s="4"/>
      <c r="J299" s="4"/>
      <c r="K299" s="49"/>
      <c r="L299" s="6"/>
      <c r="M299" s="63"/>
      <c r="N299" s="51"/>
      <c r="O299" s="52">
        <f>SUM(Tabelle133[[#This Row],[Tage]]*Tabelle133[[#This Row],[Tagespreis]])</f>
        <v>0</v>
      </c>
      <c r="P299" s="49"/>
      <c r="Q299" s="53"/>
      <c r="R299" s="49"/>
      <c r="Z299" s="8"/>
    </row>
    <row r="300" spans="1:26" x14ac:dyDescent="0.25">
      <c r="A300" s="46">
        <v>150</v>
      </c>
      <c r="B300" s="47">
        <v>2</v>
      </c>
      <c r="C300" s="47" t="s">
        <v>174</v>
      </c>
      <c r="D300" s="48"/>
      <c r="E300" s="47" t="s">
        <v>9</v>
      </c>
      <c r="F300" s="49" t="s">
        <v>280</v>
      </c>
      <c r="G300" s="50" t="s">
        <v>280</v>
      </c>
      <c r="H300" s="4"/>
      <c r="I300" s="4"/>
      <c r="J300" s="4"/>
      <c r="K300" s="49"/>
      <c r="L300" s="6"/>
      <c r="M300" s="63"/>
      <c r="N300" s="51"/>
      <c r="O300" s="52">
        <f>SUM(Tabelle133[[#This Row],[Tage]]*Tabelle133[[#This Row],[Tagespreis]])</f>
        <v>0</v>
      </c>
      <c r="P300" s="49"/>
      <c r="Q300" s="53"/>
      <c r="R300" s="49"/>
      <c r="Z300" s="8"/>
    </row>
    <row r="301" spans="1:26" x14ac:dyDescent="0.25">
      <c r="A301" s="46">
        <v>151</v>
      </c>
      <c r="B301" s="47">
        <v>2</v>
      </c>
      <c r="C301" s="47" t="s">
        <v>175</v>
      </c>
      <c r="D301" s="48"/>
      <c r="E301" s="47" t="s">
        <v>8</v>
      </c>
      <c r="F301" s="49" t="s">
        <v>280</v>
      </c>
      <c r="G301" s="50" t="s">
        <v>280</v>
      </c>
      <c r="H301" s="4"/>
      <c r="I301" s="4"/>
      <c r="J301" s="4"/>
      <c r="K301" s="49"/>
      <c r="L301" s="6"/>
      <c r="M301" s="63"/>
      <c r="N301" s="51"/>
      <c r="O301" s="52">
        <f>SUM(Tabelle133[[#This Row],[Tage]]*Tabelle133[[#This Row],[Tagespreis]])</f>
        <v>0</v>
      </c>
      <c r="P301" s="49"/>
      <c r="Q301" s="53"/>
      <c r="R301" s="49"/>
      <c r="Z301" s="8"/>
    </row>
    <row r="302" spans="1:26" x14ac:dyDescent="0.25">
      <c r="A302" s="46">
        <v>151</v>
      </c>
      <c r="B302" s="47">
        <v>2</v>
      </c>
      <c r="C302" s="47" t="s">
        <v>175</v>
      </c>
      <c r="D302" s="48"/>
      <c r="E302" s="47" t="s">
        <v>9</v>
      </c>
      <c r="F302" s="49" t="s">
        <v>280</v>
      </c>
      <c r="G302" s="50" t="s">
        <v>280</v>
      </c>
      <c r="H302" s="4"/>
      <c r="I302" s="4"/>
      <c r="J302" s="4"/>
      <c r="K302" s="49"/>
      <c r="L302" s="6"/>
      <c r="M302" s="63"/>
      <c r="N302" s="49"/>
      <c r="O302" s="52">
        <f>SUM(Tabelle133[[#This Row],[Tage]]*Tabelle133[[#This Row],[Tagespreis]])</f>
        <v>0</v>
      </c>
      <c r="P302" s="49"/>
      <c r="Q302" s="53"/>
      <c r="R302" s="49"/>
      <c r="Z302" s="8"/>
    </row>
    <row r="303" spans="1:26" x14ac:dyDescent="0.25">
      <c r="A303" s="46">
        <v>152</v>
      </c>
      <c r="B303" s="47">
        <v>2</v>
      </c>
      <c r="C303" s="47" t="s">
        <v>176</v>
      </c>
      <c r="D303" s="48"/>
      <c r="E303" s="47" t="s">
        <v>8</v>
      </c>
      <c r="F303" s="49" t="s">
        <v>280</v>
      </c>
      <c r="G303" s="50" t="s">
        <v>280</v>
      </c>
      <c r="H303" s="4"/>
      <c r="I303" s="4"/>
      <c r="J303" s="4"/>
      <c r="K303" s="49"/>
      <c r="L303" s="6"/>
      <c r="M303" s="63"/>
      <c r="N303" s="51"/>
      <c r="O303" s="52">
        <f>SUM(Tabelle133[[#This Row],[Tage]]*Tabelle133[[#This Row],[Tagespreis]])</f>
        <v>0</v>
      </c>
      <c r="P303" s="49"/>
      <c r="Q303" s="53"/>
      <c r="R303" s="49"/>
      <c r="Z303" s="8"/>
    </row>
    <row r="304" spans="1:26" x14ac:dyDescent="0.25">
      <c r="A304" s="46">
        <v>152</v>
      </c>
      <c r="B304" s="47">
        <v>2</v>
      </c>
      <c r="C304" s="47" t="s">
        <v>176</v>
      </c>
      <c r="D304" s="48"/>
      <c r="E304" s="47" t="s">
        <v>9</v>
      </c>
      <c r="F304" s="49" t="s">
        <v>280</v>
      </c>
      <c r="G304" s="50" t="s">
        <v>280</v>
      </c>
      <c r="H304" s="4"/>
      <c r="I304" s="4"/>
      <c r="J304" s="4"/>
      <c r="K304" s="49"/>
      <c r="L304" s="6"/>
      <c r="M304" s="63"/>
      <c r="N304" s="49"/>
      <c r="O304" s="52">
        <f>SUM(Tabelle133[[#This Row],[Tage]]*Tabelle133[[#This Row],[Tagespreis]])</f>
        <v>0</v>
      </c>
      <c r="P304" s="49"/>
      <c r="Q304" s="53"/>
      <c r="R304" s="49"/>
      <c r="Z304" s="8"/>
    </row>
    <row r="305" spans="1:26" x14ac:dyDescent="0.25">
      <c r="A305" s="46">
        <v>153</v>
      </c>
      <c r="B305" s="47">
        <v>2</v>
      </c>
      <c r="C305" s="47" t="s">
        <v>177</v>
      </c>
      <c r="D305" s="48"/>
      <c r="E305" s="47" t="s">
        <v>8</v>
      </c>
      <c r="F305" s="49" t="s">
        <v>280</v>
      </c>
      <c r="G305" s="50" t="s">
        <v>280</v>
      </c>
      <c r="H305" s="49"/>
      <c r="I305" s="49"/>
      <c r="J305" s="49"/>
      <c r="K305" s="49"/>
      <c r="L305" s="51"/>
      <c r="M305" s="63"/>
      <c r="N305" s="51"/>
      <c r="O305" s="52">
        <f>SUM(Tabelle133[[#This Row],[Tage]]*Tabelle133[[#This Row],[Tagespreis]])</f>
        <v>0</v>
      </c>
      <c r="P305" s="49"/>
      <c r="Q305" s="53"/>
      <c r="R305" s="49"/>
      <c r="Z305" s="8"/>
    </row>
    <row r="306" spans="1:26" x14ac:dyDescent="0.25">
      <c r="A306" s="46">
        <v>153</v>
      </c>
      <c r="B306" s="47">
        <v>2</v>
      </c>
      <c r="C306" s="47" t="s">
        <v>177</v>
      </c>
      <c r="D306" s="48"/>
      <c r="E306" s="47" t="s">
        <v>9</v>
      </c>
      <c r="F306" s="49" t="s">
        <v>280</v>
      </c>
      <c r="G306" s="50" t="s">
        <v>280</v>
      </c>
      <c r="H306" s="49"/>
      <c r="I306" s="49"/>
      <c r="J306" s="49"/>
      <c r="K306" s="49"/>
      <c r="L306" s="51"/>
      <c r="M306" s="63"/>
      <c r="N306" s="49"/>
      <c r="O306" s="52">
        <f>SUM(Tabelle133[[#This Row],[Tage]]*Tabelle133[[#This Row],[Tagespreis]])</f>
        <v>0</v>
      </c>
      <c r="P306" s="49"/>
      <c r="Q306" s="53"/>
      <c r="R306" s="49"/>
      <c r="Z306" s="8"/>
    </row>
    <row r="307" spans="1:26" x14ac:dyDescent="0.25">
      <c r="A307" s="46">
        <v>154</v>
      </c>
      <c r="B307" s="47">
        <v>2</v>
      </c>
      <c r="C307" s="47" t="s">
        <v>178</v>
      </c>
      <c r="D307" s="48"/>
      <c r="E307" s="47" t="s">
        <v>8</v>
      </c>
      <c r="F307" s="49" t="s">
        <v>280</v>
      </c>
      <c r="G307" s="50" t="s">
        <v>267</v>
      </c>
      <c r="H307" s="49"/>
      <c r="I307" s="49"/>
      <c r="J307" s="49"/>
      <c r="K307" s="49"/>
      <c r="L307" s="51"/>
      <c r="M307" s="63"/>
      <c r="N307" s="49"/>
      <c r="O307" s="52">
        <f>SUM(Tabelle133[[#This Row],[Tage]]*Tabelle133[[#This Row],[Tagespreis]])</f>
        <v>0</v>
      </c>
      <c r="P307" s="49"/>
      <c r="Q307" s="53"/>
      <c r="R307" s="49"/>
      <c r="Z307" s="8"/>
    </row>
    <row r="308" spans="1:26" x14ac:dyDescent="0.25">
      <c r="A308" s="46">
        <v>155</v>
      </c>
      <c r="B308" s="47">
        <v>2</v>
      </c>
      <c r="C308" s="47" t="s">
        <v>179</v>
      </c>
      <c r="D308" s="48"/>
      <c r="E308" s="47" t="s">
        <v>8</v>
      </c>
      <c r="F308" s="49" t="s">
        <v>280</v>
      </c>
      <c r="G308" s="50" t="s">
        <v>280</v>
      </c>
      <c r="H308" s="49"/>
      <c r="I308" s="49"/>
      <c r="J308" s="49"/>
      <c r="K308" s="49"/>
      <c r="L308" s="6"/>
      <c r="M308" s="63"/>
      <c r="N308" s="49"/>
      <c r="O308" s="52">
        <f>SUM(Tabelle133[[#This Row],[Tage]]*Tabelle133[[#This Row],[Tagespreis]])</f>
        <v>0</v>
      </c>
      <c r="P308" s="49"/>
      <c r="Q308" s="53"/>
      <c r="R308" s="49"/>
      <c r="Z308" s="8"/>
    </row>
    <row r="309" spans="1:26" x14ac:dyDescent="0.25">
      <c r="A309" s="46">
        <v>155</v>
      </c>
      <c r="B309" s="47">
        <v>2</v>
      </c>
      <c r="C309" s="47" t="s">
        <v>179</v>
      </c>
      <c r="D309" s="48"/>
      <c r="E309" s="47" t="s">
        <v>9</v>
      </c>
      <c r="F309" s="49" t="s">
        <v>280</v>
      </c>
      <c r="G309" s="50" t="s">
        <v>280</v>
      </c>
      <c r="H309" s="49"/>
      <c r="I309" s="49"/>
      <c r="J309" s="49"/>
      <c r="K309" s="49"/>
      <c r="L309" s="6"/>
      <c r="M309" s="63"/>
      <c r="N309" s="49"/>
      <c r="O309" s="52">
        <f>SUM(Tabelle133[[#This Row],[Tage]]*Tabelle133[[#This Row],[Tagespreis]])</f>
        <v>0</v>
      </c>
      <c r="P309" s="49"/>
      <c r="Q309" s="53"/>
      <c r="R309" s="49"/>
      <c r="Z309" s="8"/>
    </row>
    <row r="310" spans="1:26" x14ac:dyDescent="0.25">
      <c r="A310" s="46">
        <v>156</v>
      </c>
      <c r="B310" s="47">
        <v>2</v>
      </c>
      <c r="C310" s="47" t="s">
        <v>180</v>
      </c>
      <c r="D310" s="48"/>
      <c r="E310" s="47" t="s">
        <v>8</v>
      </c>
      <c r="F310" s="49" t="s">
        <v>267</v>
      </c>
      <c r="G310" s="50" t="s">
        <v>267</v>
      </c>
      <c r="H310" s="49" t="s">
        <v>612</v>
      </c>
      <c r="I310" s="49" t="s">
        <v>613</v>
      </c>
      <c r="J310" s="3"/>
      <c r="K310" s="6">
        <v>30</v>
      </c>
      <c r="L310" s="6">
        <v>530</v>
      </c>
      <c r="M310" s="63"/>
      <c r="N310" s="51"/>
      <c r="O310" s="52">
        <f>SUM(Tabelle133[[#This Row],[Tage]]*Tabelle133[[#This Row],[Tagespreis]])</f>
        <v>0</v>
      </c>
      <c r="P310" s="49" t="s">
        <v>725</v>
      </c>
      <c r="Q310" s="53">
        <v>43587</v>
      </c>
      <c r="R310" s="49">
        <v>13393929</v>
      </c>
      <c r="Z310" s="8"/>
    </row>
    <row r="311" spans="1:26" x14ac:dyDescent="0.25">
      <c r="A311" s="46">
        <v>156</v>
      </c>
      <c r="B311" s="47">
        <v>2</v>
      </c>
      <c r="C311" s="47" t="s">
        <v>180</v>
      </c>
      <c r="D311" s="48"/>
      <c r="E311" s="47" t="s">
        <v>9</v>
      </c>
      <c r="F311" s="49" t="s">
        <v>280</v>
      </c>
      <c r="G311" s="50" t="s">
        <v>267</v>
      </c>
      <c r="H311" s="3"/>
      <c r="I311" s="3"/>
      <c r="J311" s="3"/>
      <c r="K311" s="3"/>
      <c r="L311" s="3"/>
      <c r="M311" s="63"/>
      <c r="N311" s="49"/>
      <c r="O311" s="52">
        <f>SUM(Tabelle133[[#This Row],[Tage]]*Tabelle133[[#This Row],[Tagespreis]])</f>
        <v>0</v>
      </c>
      <c r="P311" s="49"/>
      <c r="Q311" s="53"/>
      <c r="R311" s="49"/>
      <c r="Z311" s="8"/>
    </row>
    <row r="312" spans="1:26" x14ac:dyDescent="0.25">
      <c r="A312" s="46">
        <v>157</v>
      </c>
      <c r="B312" s="47">
        <v>2</v>
      </c>
      <c r="C312" s="47" t="s">
        <v>181</v>
      </c>
      <c r="D312" s="48"/>
      <c r="E312" s="47" t="s">
        <v>8</v>
      </c>
      <c r="F312" s="49" t="s">
        <v>267</v>
      </c>
      <c r="G312" s="50" t="s">
        <v>280</v>
      </c>
      <c r="H312" s="49" t="s">
        <v>614</v>
      </c>
      <c r="I312" s="49" t="s">
        <v>616</v>
      </c>
      <c r="J312" s="3"/>
      <c r="K312" s="3"/>
      <c r="L312" s="6">
        <v>415</v>
      </c>
      <c r="M312" s="63"/>
      <c r="N312" s="51"/>
      <c r="O312" s="52">
        <f>SUM(Tabelle133[[#This Row],[Tage]]*Tabelle133[[#This Row],[Tagespreis]])</f>
        <v>0</v>
      </c>
      <c r="P312" s="49" t="s">
        <v>725</v>
      </c>
      <c r="Q312" s="53">
        <v>43591</v>
      </c>
      <c r="R312" s="49">
        <v>13494555</v>
      </c>
      <c r="Z312" s="8"/>
    </row>
    <row r="313" spans="1:26" x14ac:dyDescent="0.25">
      <c r="A313" s="46">
        <v>157</v>
      </c>
      <c r="B313" s="47">
        <v>2</v>
      </c>
      <c r="C313" s="47" t="s">
        <v>181</v>
      </c>
      <c r="D313" s="48"/>
      <c r="E313" s="47" t="s">
        <v>9</v>
      </c>
      <c r="F313" s="49" t="s">
        <v>267</v>
      </c>
      <c r="G313" s="50" t="s">
        <v>280</v>
      </c>
      <c r="H313" s="49" t="s">
        <v>614</v>
      </c>
      <c r="I313" s="49" t="s">
        <v>615</v>
      </c>
      <c r="J313" s="3"/>
      <c r="K313" s="3"/>
      <c r="L313" s="6">
        <v>415</v>
      </c>
      <c r="M313" s="63"/>
      <c r="N313" s="51"/>
      <c r="O313" s="52">
        <f>SUM(Tabelle133[[#This Row],[Tage]]*Tabelle133[[#This Row],[Tagespreis]])</f>
        <v>0</v>
      </c>
      <c r="P313" s="49" t="s">
        <v>725</v>
      </c>
      <c r="Q313" s="53">
        <v>43591</v>
      </c>
      <c r="R313" s="49">
        <v>13494556</v>
      </c>
      <c r="Z313" s="8"/>
    </row>
    <row r="314" spans="1:26" x14ac:dyDescent="0.25">
      <c r="A314" s="46">
        <v>158</v>
      </c>
      <c r="B314" s="47">
        <v>2</v>
      </c>
      <c r="C314" s="47" t="s">
        <v>182</v>
      </c>
      <c r="D314" s="48"/>
      <c r="E314" s="47" t="s">
        <v>8</v>
      </c>
      <c r="F314" s="49" t="s">
        <v>280</v>
      </c>
      <c r="G314" s="50" t="s">
        <v>280</v>
      </c>
      <c r="H314" s="3"/>
      <c r="I314" s="3"/>
      <c r="J314" s="3"/>
      <c r="K314" s="3"/>
      <c r="L314" s="6"/>
      <c r="M314" s="63"/>
      <c r="N314" s="51"/>
      <c r="O314" s="52">
        <f>SUM(Tabelle133[[#This Row],[Tage]]*Tabelle133[[#This Row],[Tagespreis]])</f>
        <v>0</v>
      </c>
      <c r="P314" s="49"/>
      <c r="Q314" s="53"/>
      <c r="R314" s="49"/>
      <c r="Z314" s="8"/>
    </row>
    <row r="315" spans="1:26" x14ac:dyDescent="0.25">
      <c r="A315" s="46">
        <v>158</v>
      </c>
      <c r="B315" s="47">
        <v>2</v>
      </c>
      <c r="C315" s="47" t="s">
        <v>182</v>
      </c>
      <c r="D315" s="48"/>
      <c r="E315" s="47" t="s">
        <v>9</v>
      </c>
      <c r="F315" s="49" t="s">
        <v>280</v>
      </c>
      <c r="G315" s="50" t="s">
        <v>280</v>
      </c>
      <c r="H315" s="3"/>
      <c r="I315" s="3"/>
      <c r="J315" s="3"/>
      <c r="K315" s="3"/>
      <c r="L315" s="6"/>
      <c r="M315" s="63"/>
      <c r="N315" s="51"/>
      <c r="O315" s="52">
        <f>SUM(Tabelle133[[#This Row],[Tage]]*Tabelle133[[#This Row],[Tagespreis]])</f>
        <v>0</v>
      </c>
      <c r="P315" s="49"/>
      <c r="Q315" s="53"/>
      <c r="R315" s="49"/>
      <c r="Z315" s="8"/>
    </row>
    <row r="316" spans="1:26" ht="13.9" customHeight="1" x14ac:dyDescent="0.25">
      <c r="A316" s="46">
        <v>159</v>
      </c>
      <c r="B316" s="47">
        <v>2</v>
      </c>
      <c r="C316" s="47" t="s">
        <v>183</v>
      </c>
      <c r="D316" s="48"/>
      <c r="E316" s="47" t="s">
        <v>8</v>
      </c>
      <c r="F316" s="49" t="s">
        <v>267</v>
      </c>
      <c r="G316" s="50" t="s">
        <v>280</v>
      </c>
      <c r="H316" s="49" t="s">
        <v>620</v>
      </c>
      <c r="I316" s="49" t="s">
        <v>621</v>
      </c>
      <c r="J316" s="3"/>
      <c r="K316" s="3"/>
      <c r="L316" s="6">
        <v>415</v>
      </c>
      <c r="M316" s="63"/>
      <c r="N316" s="51"/>
      <c r="O316" s="52">
        <f>SUM(Tabelle133[[#This Row],[Tage]]*Tabelle133[[#This Row],[Tagespreis]])</f>
        <v>0</v>
      </c>
      <c r="P316" s="49" t="s">
        <v>725</v>
      </c>
      <c r="Q316" s="53">
        <v>43591</v>
      </c>
      <c r="R316" s="49">
        <v>13494538</v>
      </c>
      <c r="Z316" s="8"/>
    </row>
    <row r="317" spans="1:26" ht="13.9" customHeight="1" x14ac:dyDescent="0.25">
      <c r="A317" s="46">
        <v>159</v>
      </c>
      <c r="B317" s="47">
        <v>2</v>
      </c>
      <c r="C317" s="47" t="s">
        <v>183</v>
      </c>
      <c r="D317" s="48"/>
      <c r="E317" s="47" t="s">
        <v>9</v>
      </c>
      <c r="F317" s="49" t="s">
        <v>267</v>
      </c>
      <c r="G317" s="50" t="s">
        <v>280</v>
      </c>
      <c r="H317" s="49" t="s">
        <v>622</v>
      </c>
      <c r="I317" s="49" t="s">
        <v>623</v>
      </c>
      <c r="J317" s="3"/>
      <c r="K317" s="3"/>
      <c r="L317" s="6">
        <v>415</v>
      </c>
      <c r="M317" s="63"/>
      <c r="N317" s="51"/>
      <c r="O317" s="52">
        <f>SUM(Tabelle133[[#This Row],[Tage]]*Tabelle133[[#This Row],[Tagespreis]])</f>
        <v>0</v>
      </c>
      <c r="P317" s="49" t="s">
        <v>725</v>
      </c>
      <c r="Q317" s="53">
        <v>43594</v>
      </c>
      <c r="R317" s="49">
        <v>13494584</v>
      </c>
      <c r="Z317" s="8"/>
    </row>
    <row r="318" spans="1:26" x14ac:dyDescent="0.25">
      <c r="A318" s="46">
        <v>160</v>
      </c>
      <c r="B318" s="47">
        <v>2</v>
      </c>
      <c r="C318" s="47" t="s">
        <v>184</v>
      </c>
      <c r="D318" s="48"/>
      <c r="E318" s="47" t="s">
        <v>8</v>
      </c>
      <c r="F318" s="49" t="s">
        <v>280</v>
      </c>
      <c r="G318" s="50" t="s">
        <v>280</v>
      </c>
      <c r="H318" s="49"/>
      <c r="I318" s="49"/>
      <c r="J318" s="49"/>
      <c r="K318" s="3"/>
      <c r="L318" s="6"/>
      <c r="M318" s="63"/>
      <c r="N318" s="51"/>
      <c r="O318" s="52">
        <f>SUM(Tabelle133[[#This Row],[Tage]]*Tabelle133[[#This Row],[Tagespreis]])</f>
        <v>0</v>
      </c>
      <c r="P318" s="49"/>
      <c r="Q318" s="53"/>
      <c r="R318" s="49"/>
      <c r="Z318" s="8"/>
    </row>
    <row r="319" spans="1:26" x14ac:dyDescent="0.25">
      <c r="A319" s="46">
        <v>160</v>
      </c>
      <c r="B319" s="47">
        <v>2</v>
      </c>
      <c r="C319" s="47" t="s">
        <v>184</v>
      </c>
      <c r="D319" s="48"/>
      <c r="E319" s="47" t="s">
        <v>9</v>
      </c>
      <c r="F319" s="49" t="s">
        <v>280</v>
      </c>
      <c r="G319" s="50" t="s">
        <v>280</v>
      </c>
      <c r="H319" s="49"/>
      <c r="I319" s="49"/>
      <c r="J319" s="49"/>
      <c r="K319" s="49"/>
      <c r="L319" s="6"/>
      <c r="M319" s="63"/>
      <c r="N319" s="51"/>
      <c r="O319" s="52">
        <f>SUM(Tabelle133[[#This Row],[Tage]]*Tabelle133[[#This Row],[Tagespreis]])</f>
        <v>0</v>
      </c>
      <c r="P319" s="49"/>
      <c r="Q319" s="53"/>
      <c r="R319" s="49"/>
      <c r="Z319" s="8"/>
    </row>
    <row r="320" spans="1:26" x14ac:dyDescent="0.25">
      <c r="A320" s="46">
        <v>161</v>
      </c>
      <c r="B320" s="47">
        <v>2</v>
      </c>
      <c r="C320" s="47" t="s">
        <v>185</v>
      </c>
      <c r="D320" s="48"/>
      <c r="E320" s="47" t="s">
        <v>8</v>
      </c>
      <c r="F320" s="49" t="s">
        <v>280</v>
      </c>
      <c r="G320" s="50" t="s">
        <v>280</v>
      </c>
      <c r="H320" s="49"/>
      <c r="I320" s="49"/>
      <c r="J320" s="49"/>
      <c r="K320" s="49"/>
      <c r="L320" s="51"/>
      <c r="M320" s="63"/>
      <c r="N320" s="51"/>
      <c r="O320" s="52">
        <f>SUM(Tabelle133[[#This Row],[Tage]]*Tabelle133[[#This Row],[Tagespreis]])</f>
        <v>0</v>
      </c>
      <c r="P320" s="49"/>
      <c r="Q320" s="53"/>
      <c r="R320" s="49"/>
      <c r="Z320" s="8"/>
    </row>
    <row r="321" spans="1:26" x14ac:dyDescent="0.25">
      <c r="A321" s="46">
        <v>161</v>
      </c>
      <c r="B321" s="47">
        <v>2</v>
      </c>
      <c r="C321" s="47" t="s">
        <v>185</v>
      </c>
      <c r="D321" s="48"/>
      <c r="E321" s="47" t="s">
        <v>9</v>
      </c>
      <c r="F321" s="49" t="s">
        <v>280</v>
      </c>
      <c r="G321" s="50" t="s">
        <v>280</v>
      </c>
      <c r="H321" s="49"/>
      <c r="I321" s="49"/>
      <c r="J321" s="49"/>
      <c r="K321" s="49"/>
      <c r="L321" s="51"/>
      <c r="M321" s="63"/>
      <c r="N321" s="51"/>
      <c r="O321" s="52">
        <f>SUM(Tabelle133[[#This Row],[Tage]]*Tabelle133[[#This Row],[Tagespreis]])</f>
        <v>0</v>
      </c>
      <c r="P321" s="49"/>
      <c r="Q321" s="53"/>
      <c r="R321" s="49"/>
      <c r="Z321" s="8"/>
    </row>
    <row r="322" spans="1:26" x14ac:dyDescent="0.25">
      <c r="A322" s="46">
        <v>162</v>
      </c>
      <c r="B322" s="47">
        <v>2</v>
      </c>
      <c r="C322" s="47" t="s">
        <v>186</v>
      </c>
      <c r="D322" s="48"/>
      <c r="E322" s="47" t="s">
        <v>8</v>
      </c>
      <c r="F322" s="49" t="s">
        <v>280</v>
      </c>
      <c r="G322" s="50" t="s">
        <v>280</v>
      </c>
      <c r="H322" s="49"/>
      <c r="I322" s="49"/>
      <c r="J322" s="49"/>
      <c r="K322" s="49"/>
      <c r="L322" s="51"/>
      <c r="M322" s="63"/>
      <c r="N322" s="49"/>
      <c r="O322" s="52">
        <f>SUM(Tabelle133[[#This Row],[Tage]]*Tabelle133[[#This Row],[Tagespreis]])</f>
        <v>0</v>
      </c>
      <c r="P322" s="49"/>
      <c r="Q322" s="53"/>
      <c r="R322" s="49"/>
      <c r="Z322" s="8"/>
    </row>
    <row r="323" spans="1:26" x14ac:dyDescent="0.25">
      <c r="A323" s="46">
        <v>162</v>
      </c>
      <c r="B323" s="47">
        <v>2</v>
      </c>
      <c r="C323" s="47" t="s">
        <v>186</v>
      </c>
      <c r="D323" s="48"/>
      <c r="E323" s="47" t="s">
        <v>9</v>
      </c>
      <c r="F323" s="49" t="s">
        <v>280</v>
      </c>
      <c r="G323" s="50" t="s">
        <v>280</v>
      </c>
      <c r="H323" s="49"/>
      <c r="I323" s="49"/>
      <c r="J323" s="49"/>
      <c r="K323" s="49"/>
      <c r="L323" s="51"/>
      <c r="M323" s="63"/>
      <c r="N323" s="49"/>
      <c r="O323" s="52">
        <f>SUM(Tabelle133[[#This Row],[Tage]]*Tabelle133[[#This Row],[Tagespreis]])</f>
        <v>0</v>
      </c>
      <c r="P323" s="49"/>
      <c r="Q323" s="53"/>
      <c r="R323" s="49"/>
      <c r="Z323" s="8"/>
    </row>
    <row r="324" spans="1:26" x14ac:dyDescent="0.25">
      <c r="A324" s="46">
        <v>163</v>
      </c>
      <c r="B324" s="47">
        <v>2</v>
      </c>
      <c r="C324" s="47" t="s">
        <v>187</v>
      </c>
      <c r="D324" s="48"/>
      <c r="E324" s="47" t="s">
        <v>8</v>
      </c>
      <c r="F324" s="49" t="s">
        <v>280</v>
      </c>
      <c r="G324" s="50" t="s">
        <v>280</v>
      </c>
      <c r="H324" s="49"/>
      <c r="I324" s="49"/>
      <c r="J324" s="49"/>
      <c r="K324" s="49"/>
      <c r="L324" s="51"/>
      <c r="M324" s="63"/>
      <c r="N324" s="49"/>
      <c r="O324" s="52">
        <f>SUM(Tabelle133[[#This Row],[Tage]]*Tabelle133[[#This Row],[Tagespreis]])</f>
        <v>0</v>
      </c>
      <c r="P324" s="49"/>
      <c r="Q324" s="53"/>
      <c r="R324" s="49"/>
      <c r="Z324" s="8"/>
    </row>
    <row r="325" spans="1:26" x14ac:dyDescent="0.25">
      <c r="A325" s="46">
        <v>163</v>
      </c>
      <c r="B325" s="47">
        <v>2</v>
      </c>
      <c r="C325" s="47" t="s">
        <v>187</v>
      </c>
      <c r="D325" s="48"/>
      <c r="E325" s="47" t="s">
        <v>9</v>
      </c>
      <c r="F325" s="49" t="s">
        <v>280</v>
      </c>
      <c r="G325" s="50" t="s">
        <v>280</v>
      </c>
      <c r="H325" s="49"/>
      <c r="I325" s="49"/>
      <c r="J325" s="49"/>
      <c r="K325" s="49"/>
      <c r="L325" s="51"/>
      <c r="M325" s="63"/>
      <c r="N325" s="49"/>
      <c r="O325" s="52">
        <f>SUM(Tabelle133[[#This Row],[Tage]]*Tabelle133[[#This Row],[Tagespreis]])</f>
        <v>0</v>
      </c>
      <c r="P325" s="49"/>
      <c r="Q325" s="53"/>
      <c r="R325" s="49"/>
      <c r="Z325" s="8"/>
    </row>
    <row r="326" spans="1:26" x14ac:dyDescent="0.25">
      <c r="A326" s="46">
        <v>164</v>
      </c>
      <c r="B326" s="47">
        <v>2</v>
      </c>
      <c r="C326" s="47" t="s">
        <v>188</v>
      </c>
      <c r="D326" s="48"/>
      <c r="E326" s="47" t="s">
        <v>8</v>
      </c>
      <c r="F326" s="49" t="s">
        <v>280</v>
      </c>
      <c r="G326" s="50" t="s">
        <v>280</v>
      </c>
      <c r="H326" s="49"/>
      <c r="I326" s="49"/>
      <c r="J326" s="49"/>
      <c r="K326" s="49"/>
      <c r="L326" s="51"/>
      <c r="M326" s="63"/>
      <c r="N326" s="49"/>
      <c r="O326" s="52">
        <f>SUM(Tabelle133[[#This Row],[Tage]]*Tabelle133[[#This Row],[Tagespreis]])</f>
        <v>0</v>
      </c>
      <c r="P326" s="49"/>
      <c r="Q326" s="53"/>
      <c r="R326" s="49"/>
      <c r="Z326" s="8"/>
    </row>
    <row r="327" spans="1:26" x14ac:dyDescent="0.25">
      <c r="A327" s="46">
        <v>164</v>
      </c>
      <c r="B327" s="47">
        <v>2</v>
      </c>
      <c r="C327" s="47" t="s">
        <v>188</v>
      </c>
      <c r="D327" s="48"/>
      <c r="E327" s="47" t="s">
        <v>9</v>
      </c>
      <c r="F327" s="49" t="s">
        <v>280</v>
      </c>
      <c r="G327" s="50" t="s">
        <v>280</v>
      </c>
      <c r="H327" s="49"/>
      <c r="I327" s="49"/>
      <c r="J327" s="49"/>
      <c r="K327" s="49"/>
      <c r="L327" s="51"/>
      <c r="M327" s="63"/>
      <c r="N327" s="49"/>
      <c r="O327" s="52">
        <f>SUM(Tabelle133[[#This Row],[Tage]]*Tabelle133[[#This Row],[Tagespreis]])</f>
        <v>0</v>
      </c>
      <c r="P327" s="49"/>
      <c r="Q327" s="53"/>
      <c r="R327" s="49"/>
      <c r="Z327" s="8"/>
    </row>
    <row r="328" spans="1:26" x14ac:dyDescent="0.25">
      <c r="A328" s="46">
        <v>165</v>
      </c>
      <c r="B328" s="47">
        <v>2</v>
      </c>
      <c r="C328" s="47" t="s">
        <v>189</v>
      </c>
      <c r="D328" s="48"/>
      <c r="E328" s="47" t="s">
        <v>8</v>
      </c>
      <c r="F328" s="49" t="s">
        <v>280</v>
      </c>
      <c r="G328" s="50" t="s">
        <v>280</v>
      </c>
      <c r="H328" s="49"/>
      <c r="I328" s="49"/>
      <c r="J328" s="49"/>
      <c r="K328" s="49"/>
      <c r="L328" s="51"/>
      <c r="M328" s="63"/>
      <c r="N328" s="51"/>
      <c r="O328" s="52">
        <f>SUM(Tabelle133[[#This Row],[Tage]]*Tabelle133[[#This Row],[Tagespreis]])</f>
        <v>0</v>
      </c>
      <c r="P328" s="49"/>
      <c r="Q328" s="53"/>
      <c r="R328" s="49"/>
      <c r="Z328" s="8"/>
    </row>
    <row r="329" spans="1:26" x14ac:dyDescent="0.25">
      <c r="A329" s="46">
        <v>165</v>
      </c>
      <c r="B329" s="47">
        <v>2</v>
      </c>
      <c r="C329" s="47" t="s">
        <v>189</v>
      </c>
      <c r="D329" s="48"/>
      <c r="E329" s="47" t="s">
        <v>9</v>
      </c>
      <c r="F329" s="49" t="s">
        <v>280</v>
      </c>
      <c r="G329" s="50" t="s">
        <v>280</v>
      </c>
      <c r="H329" s="49"/>
      <c r="I329" s="49"/>
      <c r="J329" s="49"/>
      <c r="K329" s="49"/>
      <c r="L329" s="51"/>
      <c r="M329" s="63"/>
      <c r="N329" s="51"/>
      <c r="O329" s="52">
        <f>SUM(Tabelle133[[#This Row],[Tage]]*Tabelle133[[#This Row],[Tagespreis]])</f>
        <v>0</v>
      </c>
      <c r="P329" s="49"/>
      <c r="Q329" s="53"/>
      <c r="R329" s="49"/>
      <c r="Z329" s="8"/>
    </row>
    <row r="330" spans="1:26" x14ac:dyDescent="0.25">
      <c r="A330" s="46">
        <v>166</v>
      </c>
      <c r="B330" s="47">
        <v>2</v>
      </c>
      <c r="C330" s="47" t="s">
        <v>190</v>
      </c>
      <c r="D330" s="48"/>
      <c r="E330" s="47" t="s">
        <v>8</v>
      </c>
      <c r="F330" s="49" t="s">
        <v>267</v>
      </c>
      <c r="G330" s="50" t="s">
        <v>280</v>
      </c>
      <c r="H330" s="3" t="s">
        <v>820</v>
      </c>
      <c r="I330" s="3" t="s">
        <v>801</v>
      </c>
      <c r="J330" s="3"/>
      <c r="K330" s="3"/>
      <c r="L330" s="6"/>
      <c r="M330" s="63">
        <v>11</v>
      </c>
      <c r="N330" s="51">
        <v>15</v>
      </c>
      <c r="O330" s="52">
        <f>SUM(Tabelle133[[#This Row],[Tage]]*Tabelle133[[#This Row],[Tagespreis]])</f>
        <v>165</v>
      </c>
      <c r="P330" s="49" t="s">
        <v>729</v>
      </c>
      <c r="Q330" s="53">
        <v>43616</v>
      </c>
      <c r="R330" s="49"/>
      <c r="Z330" s="8"/>
    </row>
    <row r="331" spans="1:26" x14ac:dyDescent="0.25">
      <c r="A331" s="46">
        <v>166</v>
      </c>
      <c r="B331" s="47">
        <v>2</v>
      </c>
      <c r="C331" s="47" t="s">
        <v>190</v>
      </c>
      <c r="D331" s="48"/>
      <c r="E331" s="47" t="s">
        <v>9</v>
      </c>
      <c r="F331" s="49" t="s">
        <v>267</v>
      </c>
      <c r="G331" s="50" t="s">
        <v>280</v>
      </c>
      <c r="H331" s="3" t="s">
        <v>820</v>
      </c>
      <c r="I331" s="3" t="s">
        <v>814</v>
      </c>
      <c r="J331" s="3"/>
      <c r="K331" s="3"/>
      <c r="L331" s="6"/>
      <c r="M331" s="63">
        <v>4</v>
      </c>
      <c r="N331" s="51">
        <v>15</v>
      </c>
      <c r="O331" s="52">
        <f>SUM(Tabelle133[[#This Row],[Tage]]*Tabelle133[[#This Row],[Tagespreis]])</f>
        <v>60</v>
      </c>
      <c r="P331" s="49" t="s">
        <v>729</v>
      </c>
      <c r="Q331" s="53">
        <v>43616</v>
      </c>
      <c r="R331" s="49"/>
      <c r="Z331" s="8"/>
    </row>
    <row r="332" spans="1:26" x14ac:dyDescent="0.25">
      <c r="A332" s="46">
        <v>167</v>
      </c>
      <c r="B332" s="47">
        <v>2</v>
      </c>
      <c r="C332" s="47" t="s">
        <v>191</v>
      </c>
      <c r="D332" s="48"/>
      <c r="E332" s="47" t="s">
        <v>8</v>
      </c>
      <c r="F332" s="49" t="s">
        <v>280</v>
      </c>
      <c r="G332" s="50" t="s">
        <v>280</v>
      </c>
      <c r="H332" s="3"/>
      <c r="I332" s="3"/>
      <c r="J332" s="3"/>
      <c r="K332" s="3"/>
      <c r="L332" s="6"/>
      <c r="M332" s="63"/>
      <c r="N332" s="51"/>
      <c r="O332" s="52">
        <f>SUM(Tabelle133[[#This Row],[Tage]]*Tabelle133[[#This Row],[Tagespreis]])</f>
        <v>0</v>
      </c>
      <c r="P332" s="49"/>
      <c r="Q332" s="53"/>
      <c r="R332" s="49"/>
      <c r="Z332" s="8"/>
    </row>
    <row r="333" spans="1:26" x14ac:dyDescent="0.25">
      <c r="A333" s="46">
        <v>167</v>
      </c>
      <c r="B333" s="47">
        <v>2</v>
      </c>
      <c r="C333" s="47" t="s">
        <v>191</v>
      </c>
      <c r="D333" s="48"/>
      <c r="E333" s="47" t="s">
        <v>9</v>
      </c>
      <c r="F333" s="49" t="s">
        <v>267</v>
      </c>
      <c r="G333" s="50" t="s">
        <v>280</v>
      </c>
      <c r="H333" s="49" t="s">
        <v>628</v>
      </c>
      <c r="I333" s="49" t="s">
        <v>629</v>
      </c>
      <c r="J333" s="3"/>
      <c r="K333" s="3"/>
      <c r="L333" s="6">
        <v>415</v>
      </c>
      <c r="M333" s="63"/>
      <c r="N333" s="51"/>
      <c r="O333" s="52">
        <f>SUM(Tabelle133[[#This Row],[Tage]]*Tabelle133[[#This Row],[Tagespreis]])</f>
        <v>0</v>
      </c>
      <c r="P333" s="49" t="s">
        <v>725</v>
      </c>
      <c r="Q333" s="53">
        <v>43579</v>
      </c>
      <c r="R333" s="49">
        <v>13393826</v>
      </c>
      <c r="Z333" s="8"/>
    </row>
    <row r="334" spans="1:26" x14ac:dyDescent="0.25">
      <c r="A334" s="46">
        <v>168</v>
      </c>
      <c r="B334" s="47">
        <v>2</v>
      </c>
      <c r="C334" s="47" t="s">
        <v>192</v>
      </c>
      <c r="D334" s="48"/>
      <c r="E334" s="47" t="s">
        <v>8</v>
      </c>
      <c r="F334" s="49" t="s">
        <v>280</v>
      </c>
      <c r="G334" s="50" t="s">
        <v>280</v>
      </c>
      <c r="H334" s="49"/>
      <c r="I334" s="49"/>
      <c r="J334" s="49"/>
      <c r="K334" s="49"/>
      <c r="L334" s="51"/>
      <c r="M334" s="63"/>
      <c r="N334" s="49"/>
      <c r="O334" s="52">
        <f>SUM(Tabelle133[[#This Row],[Tage]]*Tabelle133[[#This Row],[Tagespreis]])</f>
        <v>0</v>
      </c>
      <c r="P334" s="49"/>
      <c r="Q334" s="53"/>
      <c r="R334" s="49"/>
      <c r="Z334" s="8"/>
    </row>
    <row r="335" spans="1:26" x14ac:dyDescent="0.25">
      <c r="A335" s="46">
        <v>168</v>
      </c>
      <c r="B335" s="47">
        <v>2</v>
      </c>
      <c r="C335" s="47" t="s">
        <v>192</v>
      </c>
      <c r="D335" s="48"/>
      <c r="E335" s="47" t="s">
        <v>9</v>
      </c>
      <c r="F335" s="49" t="s">
        <v>280</v>
      </c>
      <c r="G335" s="50" t="s">
        <v>280</v>
      </c>
      <c r="H335" s="49"/>
      <c r="I335" s="49"/>
      <c r="J335" s="49"/>
      <c r="K335" s="49"/>
      <c r="L335" s="51"/>
      <c r="M335" s="63"/>
      <c r="N335" s="49"/>
      <c r="O335" s="52">
        <f>SUM(Tabelle133[[#This Row],[Tage]]*Tabelle133[[#This Row],[Tagespreis]])</f>
        <v>0</v>
      </c>
      <c r="P335" s="49"/>
      <c r="Q335" s="53"/>
      <c r="R335" s="49"/>
      <c r="Z335" s="8"/>
    </row>
    <row r="336" spans="1:26" x14ac:dyDescent="0.25">
      <c r="A336" s="46">
        <v>168</v>
      </c>
      <c r="B336" s="47">
        <v>2</v>
      </c>
      <c r="C336" s="47" t="s">
        <v>192</v>
      </c>
      <c r="D336" s="48"/>
      <c r="E336" s="47" t="s">
        <v>266</v>
      </c>
      <c r="F336" s="49" t="s">
        <v>280</v>
      </c>
      <c r="G336" s="50" t="s">
        <v>280</v>
      </c>
      <c r="H336" s="49"/>
      <c r="I336" s="49"/>
      <c r="J336" s="49"/>
      <c r="K336" s="49"/>
      <c r="L336" s="49"/>
      <c r="M336" s="63"/>
      <c r="N336" s="49"/>
      <c r="O336" s="52">
        <f>SUM(Tabelle133[[#This Row],[Tage]]*Tabelle133[[#This Row],[Tagespreis]])</f>
        <v>0</v>
      </c>
      <c r="P336" s="49"/>
      <c r="Q336" s="53"/>
      <c r="R336" s="49"/>
      <c r="Z336" s="8"/>
    </row>
    <row r="337" spans="1:26" x14ac:dyDescent="0.25">
      <c r="A337" s="46">
        <v>169</v>
      </c>
      <c r="B337" s="47">
        <v>2</v>
      </c>
      <c r="C337" s="47" t="s">
        <v>193</v>
      </c>
      <c r="D337" s="48"/>
      <c r="E337" s="47" t="s">
        <v>8</v>
      </c>
      <c r="F337" s="49" t="s">
        <v>280</v>
      </c>
      <c r="G337" s="50" t="s">
        <v>280</v>
      </c>
      <c r="H337" s="49"/>
      <c r="I337" s="49"/>
      <c r="J337" s="49"/>
      <c r="K337" s="49"/>
      <c r="L337" s="51"/>
      <c r="M337" s="63"/>
      <c r="N337" s="51"/>
      <c r="O337" s="52">
        <f>SUM(Tabelle133[[#This Row],[Tage]]*Tabelle133[[#This Row],[Tagespreis]])</f>
        <v>0</v>
      </c>
      <c r="P337" s="49"/>
      <c r="Q337" s="53"/>
      <c r="R337" s="49"/>
      <c r="Z337" s="8"/>
    </row>
    <row r="338" spans="1:26" x14ac:dyDescent="0.25">
      <c r="A338" s="46">
        <v>169</v>
      </c>
      <c r="B338" s="47">
        <v>2</v>
      </c>
      <c r="C338" s="47" t="s">
        <v>193</v>
      </c>
      <c r="D338" s="48"/>
      <c r="E338" s="47" t="s">
        <v>9</v>
      </c>
      <c r="F338" s="49" t="s">
        <v>280</v>
      </c>
      <c r="G338" s="50" t="s">
        <v>280</v>
      </c>
      <c r="H338" s="49"/>
      <c r="I338" s="49"/>
      <c r="J338" s="49"/>
      <c r="K338" s="49"/>
      <c r="L338" s="51"/>
      <c r="M338" s="63"/>
      <c r="N338" s="51"/>
      <c r="O338" s="52">
        <f>SUM(Tabelle133[[#This Row],[Tage]]*Tabelle133[[#This Row],[Tagespreis]])</f>
        <v>0</v>
      </c>
      <c r="P338" s="49"/>
      <c r="Q338" s="53"/>
      <c r="R338" s="49"/>
      <c r="Z338" s="8"/>
    </row>
    <row r="339" spans="1:26" x14ac:dyDescent="0.25">
      <c r="A339" s="46">
        <v>170</v>
      </c>
      <c r="B339" s="47">
        <v>2</v>
      </c>
      <c r="C339" s="47" t="s">
        <v>194</v>
      </c>
      <c r="D339" s="48"/>
      <c r="E339" s="47" t="s">
        <v>8</v>
      </c>
      <c r="F339" s="49" t="s">
        <v>267</v>
      </c>
      <c r="G339" s="50" t="s">
        <v>280</v>
      </c>
      <c r="H339" s="49" t="s">
        <v>630</v>
      </c>
      <c r="I339" s="49" t="s">
        <v>631</v>
      </c>
      <c r="J339" s="3"/>
      <c r="K339" s="3"/>
      <c r="L339" s="6"/>
      <c r="M339" s="63"/>
      <c r="N339" s="51"/>
      <c r="O339" s="52">
        <f>SUM(Tabelle133[[#This Row],[Tage]]*Tabelle133[[#This Row],[Tagespreis]])</f>
        <v>0</v>
      </c>
      <c r="P339" s="49" t="s">
        <v>729</v>
      </c>
      <c r="Q339" s="53">
        <v>43616</v>
      </c>
      <c r="R339" s="49"/>
      <c r="Z339" s="8"/>
    </row>
    <row r="340" spans="1:26" x14ac:dyDescent="0.25">
      <c r="A340" s="46">
        <v>170</v>
      </c>
      <c r="B340" s="47">
        <v>2</v>
      </c>
      <c r="C340" s="47" t="s">
        <v>194</v>
      </c>
      <c r="D340" s="48"/>
      <c r="E340" s="47" t="s">
        <v>9</v>
      </c>
      <c r="F340" s="49" t="s">
        <v>267</v>
      </c>
      <c r="G340" s="50" t="s">
        <v>280</v>
      </c>
      <c r="H340" s="49" t="s">
        <v>632</v>
      </c>
      <c r="I340" s="49" t="s">
        <v>483</v>
      </c>
      <c r="J340" s="3"/>
      <c r="K340" s="3"/>
      <c r="L340" s="6"/>
      <c r="M340" s="63"/>
      <c r="N340" s="51"/>
      <c r="O340" s="52">
        <f>SUM(Tabelle133[[#This Row],[Tage]]*Tabelle133[[#This Row],[Tagespreis]])</f>
        <v>0</v>
      </c>
      <c r="P340" s="49" t="s">
        <v>729</v>
      </c>
      <c r="Q340" s="53">
        <v>43616</v>
      </c>
      <c r="R340" s="49"/>
      <c r="Z340" s="8"/>
    </row>
    <row r="341" spans="1:26" x14ac:dyDescent="0.25">
      <c r="A341" s="46">
        <v>171</v>
      </c>
      <c r="B341" s="47">
        <v>2</v>
      </c>
      <c r="C341" s="47" t="s">
        <v>195</v>
      </c>
      <c r="D341" s="48"/>
      <c r="E341" s="47" t="s">
        <v>8</v>
      </c>
      <c r="F341" s="49" t="s">
        <v>280</v>
      </c>
      <c r="G341" s="50" t="s">
        <v>280</v>
      </c>
      <c r="H341" s="49"/>
      <c r="I341" s="49"/>
      <c r="J341" s="49"/>
      <c r="K341" s="49"/>
      <c r="L341" s="6"/>
      <c r="M341" s="63"/>
      <c r="N341" s="51"/>
      <c r="O341" s="52">
        <f>SUM(Tabelle133[[#This Row],[Tage]]*Tabelle133[[#This Row],[Tagespreis]])</f>
        <v>0</v>
      </c>
      <c r="P341" s="49"/>
      <c r="Q341" s="53"/>
      <c r="R341" s="49"/>
      <c r="Z341" s="8"/>
    </row>
    <row r="342" spans="1:26" x14ac:dyDescent="0.25">
      <c r="A342" s="46">
        <v>171</v>
      </c>
      <c r="B342" s="47">
        <v>2</v>
      </c>
      <c r="C342" s="47" t="s">
        <v>195</v>
      </c>
      <c r="D342" s="48"/>
      <c r="E342" s="47" t="s">
        <v>9</v>
      </c>
      <c r="F342" s="49" t="s">
        <v>280</v>
      </c>
      <c r="G342" s="50" t="s">
        <v>280</v>
      </c>
      <c r="H342" s="49"/>
      <c r="I342" s="49"/>
      <c r="J342" s="49"/>
      <c r="K342" s="49"/>
      <c r="L342" s="6"/>
      <c r="M342" s="63"/>
      <c r="N342" s="51"/>
      <c r="O342" s="52">
        <f>SUM(Tabelle133[[#This Row],[Tage]]*Tabelle133[[#This Row],[Tagespreis]])</f>
        <v>0</v>
      </c>
      <c r="P342" s="49"/>
      <c r="Q342" s="53"/>
      <c r="R342" s="49"/>
      <c r="Z342" s="8"/>
    </row>
    <row r="343" spans="1:26" x14ac:dyDescent="0.25">
      <c r="A343" s="46">
        <v>172</v>
      </c>
      <c r="B343" s="47">
        <v>2</v>
      </c>
      <c r="C343" s="47" t="s">
        <v>196</v>
      </c>
      <c r="D343" s="48"/>
      <c r="E343" s="47" t="s">
        <v>8</v>
      </c>
      <c r="F343" s="49" t="s">
        <v>280</v>
      </c>
      <c r="G343" s="50" t="s">
        <v>280</v>
      </c>
      <c r="H343" s="49"/>
      <c r="I343" s="49"/>
      <c r="J343" s="49"/>
      <c r="K343" s="49"/>
      <c r="L343" s="6"/>
      <c r="M343" s="63"/>
      <c r="N343" s="49"/>
      <c r="O343" s="52">
        <f>SUM(Tabelle133[[#This Row],[Tage]]*Tabelle133[[#This Row],[Tagespreis]])</f>
        <v>0</v>
      </c>
      <c r="P343" s="49"/>
      <c r="Q343" s="53"/>
      <c r="R343" s="49"/>
      <c r="Z343" s="8"/>
    </row>
    <row r="344" spans="1:26" x14ac:dyDescent="0.25">
      <c r="A344" s="46">
        <v>172</v>
      </c>
      <c r="B344" s="47">
        <v>2</v>
      </c>
      <c r="C344" s="47" t="s">
        <v>196</v>
      </c>
      <c r="D344" s="48"/>
      <c r="E344" s="47" t="s">
        <v>9</v>
      </c>
      <c r="F344" s="49" t="s">
        <v>280</v>
      </c>
      <c r="G344" s="50" t="s">
        <v>280</v>
      </c>
      <c r="H344" s="49"/>
      <c r="I344" s="49"/>
      <c r="J344" s="49"/>
      <c r="K344" s="49"/>
      <c r="L344" s="6"/>
      <c r="M344" s="63"/>
      <c r="N344" s="49"/>
      <c r="O344" s="52">
        <f>SUM(Tabelle133[[#This Row],[Tage]]*Tabelle133[[#This Row],[Tagespreis]])</f>
        <v>0</v>
      </c>
      <c r="P344" s="49"/>
      <c r="Q344" s="53"/>
      <c r="R344" s="49"/>
      <c r="Z344" s="8"/>
    </row>
    <row r="345" spans="1:26" x14ac:dyDescent="0.25">
      <c r="A345" s="46">
        <v>173</v>
      </c>
      <c r="B345" s="47">
        <v>2</v>
      </c>
      <c r="C345" s="47" t="s">
        <v>197</v>
      </c>
      <c r="D345" s="48"/>
      <c r="E345" s="47" t="s">
        <v>8</v>
      </c>
      <c r="F345" s="49" t="s">
        <v>280</v>
      </c>
      <c r="G345" s="50" t="s">
        <v>280</v>
      </c>
      <c r="H345" s="49"/>
      <c r="I345" s="49"/>
      <c r="J345" s="49"/>
      <c r="K345" s="49"/>
      <c r="L345" s="51"/>
      <c r="M345" s="63"/>
      <c r="N345" s="51"/>
      <c r="O345" s="52">
        <f>SUM(Tabelle133[[#This Row],[Tage]]*Tabelle133[[#This Row],[Tagespreis]])</f>
        <v>0</v>
      </c>
      <c r="P345" s="49"/>
      <c r="Q345" s="53"/>
      <c r="R345" s="49"/>
      <c r="Z345" s="8"/>
    </row>
    <row r="346" spans="1:26" x14ac:dyDescent="0.25">
      <c r="A346" s="46">
        <v>173</v>
      </c>
      <c r="B346" s="47">
        <v>2</v>
      </c>
      <c r="C346" s="47" t="s">
        <v>197</v>
      </c>
      <c r="D346" s="48"/>
      <c r="E346" s="47" t="s">
        <v>9</v>
      </c>
      <c r="F346" s="49" t="s">
        <v>280</v>
      </c>
      <c r="G346" s="50" t="s">
        <v>280</v>
      </c>
      <c r="H346" s="49"/>
      <c r="I346" s="49"/>
      <c r="J346" s="49"/>
      <c r="K346" s="49"/>
      <c r="L346" s="51"/>
      <c r="M346" s="63"/>
      <c r="N346" s="51"/>
      <c r="O346" s="52">
        <f>SUM(Tabelle133[[#This Row],[Tage]]*Tabelle133[[#This Row],[Tagespreis]])</f>
        <v>0</v>
      </c>
      <c r="P346" s="49"/>
      <c r="Q346" s="53"/>
      <c r="R346" s="49"/>
      <c r="Z346" s="8"/>
    </row>
    <row r="347" spans="1:26" x14ac:dyDescent="0.25">
      <c r="A347" s="46">
        <v>174</v>
      </c>
      <c r="B347" s="47">
        <v>2</v>
      </c>
      <c r="C347" s="47" t="s">
        <v>198</v>
      </c>
      <c r="D347" s="48"/>
      <c r="E347" s="47" t="s">
        <v>8</v>
      </c>
      <c r="F347" s="49" t="s">
        <v>267</v>
      </c>
      <c r="G347" s="50" t="s">
        <v>280</v>
      </c>
      <c r="H347" s="49" t="s">
        <v>761</v>
      </c>
      <c r="I347" s="49" t="s">
        <v>762</v>
      </c>
      <c r="J347" s="49"/>
      <c r="K347" s="49"/>
      <c r="L347" s="51">
        <v>415</v>
      </c>
      <c r="M347" s="63"/>
      <c r="N347" s="51"/>
      <c r="O347" s="52">
        <f>SUM(Tabelle133[[#This Row],[Tage]]*Tabelle133[[#This Row],[Tagespreis]])</f>
        <v>0</v>
      </c>
      <c r="P347" s="49" t="s">
        <v>725</v>
      </c>
      <c r="Q347" s="53">
        <v>43591</v>
      </c>
      <c r="R347" s="49">
        <v>13494532</v>
      </c>
      <c r="Z347" s="8"/>
    </row>
    <row r="348" spans="1:26" x14ac:dyDescent="0.25">
      <c r="A348" s="46">
        <v>174</v>
      </c>
      <c r="B348" s="47">
        <v>2</v>
      </c>
      <c r="C348" s="47" t="s">
        <v>198</v>
      </c>
      <c r="D348" s="48"/>
      <c r="E348" s="47" t="s">
        <v>9</v>
      </c>
      <c r="F348" s="49" t="s">
        <v>267</v>
      </c>
      <c r="G348" s="50" t="s">
        <v>280</v>
      </c>
      <c r="H348" s="49" t="s">
        <v>763</v>
      </c>
      <c r="I348" s="49" t="s">
        <v>764</v>
      </c>
      <c r="J348" s="49"/>
      <c r="K348" s="49"/>
      <c r="L348" s="51">
        <v>415</v>
      </c>
      <c r="M348" s="63"/>
      <c r="N348" s="51"/>
      <c r="O348" s="52">
        <f>SUM(Tabelle133[[#This Row],[Tage]]*Tabelle133[[#This Row],[Tagespreis]])</f>
        <v>0</v>
      </c>
      <c r="P348" s="49" t="s">
        <v>725</v>
      </c>
      <c r="Q348" s="53">
        <v>43591</v>
      </c>
      <c r="R348" s="49">
        <v>13494531</v>
      </c>
      <c r="Z348" s="8"/>
    </row>
    <row r="349" spans="1:26" x14ac:dyDescent="0.25">
      <c r="A349" s="46">
        <v>175</v>
      </c>
      <c r="B349" s="47">
        <v>2</v>
      </c>
      <c r="C349" s="47" t="s">
        <v>199</v>
      </c>
      <c r="D349" s="48"/>
      <c r="E349" s="47" t="s">
        <v>8</v>
      </c>
      <c r="F349" s="49" t="s">
        <v>267</v>
      </c>
      <c r="G349" s="50" t="s">
        <v>280</v>
      </c>
      <c r="H349" s="49" t="s">
        <v>520</v>
      </c>
      <c r="I349" s="49" t="s">
        <v>521</v>
      </c>
      <c r="J349" s="49"/>
      <c r="K349" s="49"/>
      <c r="L349" s="51">
        <v>415</v>
      </c>
      <c r="M349" s="63"/>
      <c r="N349" s="51"/>
      <c r="O349" s="52">
        <f>SUM(Tabelle133[[#This Row],[Tage]]*Tabelle133[[#This Row],[Tagespreis]])</f>
        <v>0</v>
      </c>
      <c r="P349" s="49" t="s">
        <v>725</v>
      </c>
      <c r="Q349" s="53">
        <v>43591</v>
      </c>
      <c r="R349" s="49">
        <v>13393999</v>
      </c>
      <c r="Z349" s="8"/>
    </row>
    <row r="350" spans="1:26" x14ac:dyDescent="0.25">
      <c r="A350" s="46">
        <v>175</v>
      </c>
      <c r="B350" s="47">
        <v>2</v>
      </c>
      <c r="C350" s="47" t="s">
        <v>199</v>
      </c>
      <c r="D350" s="48"/>
      <c r="E350" s="47" t="s">
        <v>9</v>
      </c>
      <c r="F350" s="49" t="s">
        <v>267</v>
      </c>
      <c r="G350" s="50" t="s">
        <v>280</v>
      </c>
      <c r="H350" s="49" t="s">
        <v>767</v>
      </c>
      <c r="I350" s="49" t="s">
        <v>768</v>
      </c>
      <c r="J350" s="49"/>
      <c r="K350" s="49"/>
      <c r="L350" s="51">
        <v>415</v>
      </c>
      <c r="M350" s="63"/>
      <c r="N350" s="51"/>
      <c r="O350" s="52">
        <f>SUM(Tabelle133[[#This Row],[Tage]]*Tabelle133[[#This Row],[Tagespreis]])</f>
        <v>0</v>
      </c>
      <c r="P350" s="49" t="s">
        <v>725</v>
      </c>
      <c r="Q350" s="53">
        <v>43591</v>
      </c>
      <c r="R350" s="49">
        <v>13393998</v>
      </c>
      <c r="Z350" s="8"/>
    </row>
    <row r="351" spans="1:26" x14ac:dyDescent="0.25">
      <c r="A351" s="46">
        <v>176</v>
      </c>
      <c r="B351" s="47">
        <v>2</v>
      </c>
      <c r="C351" s="47" t="s">
        <v>200</v>
      </c>
      <c r="D351" s="48"/>
      <c r="E351" s="47" t="s">
        <v>8</v>
      </c>
      <c r="F351" s="49" t="s">
        <v>267</v>
      </c>
      <c r="G351" s="50" t="s">
        <v>280</v>
      </c>
      <c r="H351" s="49" t="s">
        <v>635</v>
      </c>
      <c r="I351" s="49" t="s">
        <v>529</v>
      </c>
      <c r="J351" s="49"/>
      <c r="K351" s="49"/>
      <c r="L351" s="51">
        <v>415</v>
      </c>
      <c r="M351" s="63"/>
      <c r="N351" s="51"/>
      <c r="O351" s="52">
        <f>SUM(Tabelle133[[#This Row],[Tage]]*Tabelle133[[#This Row],[Tagespreis]])</f>
        <v>0</v>
      </c>
      <c r="P351" s="49" t="s">
        <v>725</v>
      </c>
      <c r="Q351" s="53">
        <v>43570</v>
      </c>
      <c r="R351" s="49">
        <v>13393811</v>
      </c>
      <c r="Z351" s="8"/>
    </row>
    <row r="352" spans="1:26" x14ac:dyDescent="0.25">
      <c r="A352" s="46">
        <v>176</v>
      </c>
      <c r="B352" s="47">
        <v>2</v>
      </c>
      <c r="C352" s="47" t="s">
        <v>200</v>
      </c>
      <c r="D352" s="48"/>
      <c r="E352" s="47" t="s">
        <v>9</v>
      </c>
      <c r="F352" s="49" t="s">
        <v>267</v>
      </c>
      <c r="G352" s="50" t="s">
        <v>280</v>
      </c>
      <c r="H352" s="49" t="s">
        <v>635</v>
      </c>
      <c r="I352" s="49" t="s">
        <v>636</v>
      </c>
      <c r="J352" s="49"/>
      <c r="K352" s="49"/>
      <c r="L352" s="51">
        <v>415</v>
      </c>
      <c r="M352" s="63"/>
      <c r="N352" s="51"/>
      <c r="O352" s="52">
        <f>SUM(Tabelle133[[#This Row],[Tage]]*Tabelle133[[#This Row],[Tagespreis]])</f>
        <v>0</v>
      </c>
      <c r="P352" s="49" t="s">
        <v>725</v>
      </c>
      <c r="Q352" s="53">
        <v>43570</v>
      </c>
      <c r="R352" s="49">
        <v>13393812</v>
      </c>
      <c r="Z352" s="8"/>
    </row>
    <row r="353" spans="1:26" x14ac:dyDescent="0.25">
      <c r="A353" s="46">
        <v>177</v>
      </c>
      <c r="B353" s="47">
        <v>2</v>
      </c>
      <c r="C353" s="47" t="s">
        <v>201</v>
      </c>
      <c r="D353" s="48"/>
      <c r="E353" s="47" t="s">
        <v>8</v>
      </c>
      <c r="F353" s="49" t="s">
        <v>267</v>
      </c>
      <c r="G353" s="50" t="s">
        <v>280</v>
      </c>
      <c r="H353" s="49" t="s">
        <v>637</v>
      </c>
      <c r="I353" s="49" t="s">
        <v>638</v>
      </c>
      <c r="J353" s="3"/>
      <c r="K353" s="3"/>
      <c r="L353" s="6">
        <v>415</v>
      </c>
      <c r="M353" s="63"/>
      <c r="N353" s="51"/>
      <c r="O353" s="52">
        <f>SUM(Tabelle133[[#This Row],[Tage]]*Tabelle133[[#This Row],[Tagespreis]])</f>
        <v>0</v>
      </c>
      <c r="P353" s="49" t="s">
        <v>725</v>
      </c>
      <c r="Q353" s="53">
        <v>43587</v>
      </c>
      <c r="R353" s="49">
        <v>13393928</v>
      </c>
      <c r="Z353" s="8"/>
    </row>
    <row r="354" spans="1:26" x14ac:dyDescent="0.25">
      <c r="A354" s="46">
        <v>177</v>
      </c>
      <c r="B354" s="47">
        <v>2</v>
      </c>
      <c r="C354" s="47" t="s">
        <v>201</v>
      </c>
      <c r="D354" s="48"/>
      <c r="E354" s="47" t="s">
        <v>9</v>
      </c>
      <c r="F354" s="49" t="s">
        <v>267</v>
      </c>
      <c r="G354" s="50" t="s">
        <v>280</v>
      </c>
      <c r="H354" s="49" t="s">
        <v>639</v>
      </c>
      <c r="I354" s="49" t="s">
        <v>640</v>
      </c>
      <c r="J354" s="3"/>
      <c r="K354" s="3"/>
      <c r="L354" s="6">
        <v>415</v>
      </c>
      <c r="M354" s="63"/>
      <c r="N354" s="51"/>
      <c r="O354" s="52">
        <f>SUM(Tabelle133[[#This Row],[Tage]]*Tabelle133[[#This Row],[Tagespreis]])</f>
        <v>0</v>
      </c>
      <c r="P354" s="49" t="s">
        <v>725</v>
      </c>
      <c r="Q354" s="53">
        <v>43591</v>
      </c>
      <c r="R354" s="49">
        <v>13494514</v>
      </c>
      <c r="Z354" s="8"/>
    </row>
    <row r="355" spans="1:26" x14ac:dyDescent="0.25">
      <c r="A355" s="46">
        <v>178</v>
      </c>
      <c r="B355" s="47">
        <v>2</v>
      </c>
      <c r="C355" s="47" t="s">
        <v>202</v>
      </c>
      <c r="D355" s="48"/>
      <c r="E355" s="47" t="s">
        <v>8</v>
      </c>
      <c r="F355" s="49" t="s">
        <v>267</v>
      </c>
      <c r="G355" s="50" t="s">
        <v>280</v>
      </c>
      <c r="H355" s="49" t="s">
        <v>641</v>
      </c>
      <c r="I355" s="49" t="s">
        <v>642</v>
      </c>
      <c r="J355" s="3"/>
      <c r="K355" s="3"/>
      <c r="L355" s="6">
        <v>415</v>
      </c>
      <c r="M355" s="63"/>
      <c r="N355" s="51"/>
      <c r="O355" s="52">
        <f>SUM(Tabelle133[[#This Row],[Tage]]*Tabelle133[[#This Row],[Tagespreis]])</f>
        <v>0</v>
      </c>
      <c r="P355" s="49" t="s">
        <v>725</v>
      </c>
      <c r="Q355" s="53">
        <v>43587</v>
      </c>
      <c r="R355" s="49">
        <v>13390901</v>
      </c>
      <c r="Z355" s="8"/>
    </row>
    <row r="356" spans="1:26" x14ac:dyDescent="0.25">
      <c r="A356" s="46">
        <v>178</v>
      </c>
      <c r="B356" s="47">
        <v>2</v>
      </c>
      <c r="C356" s="47" t="s">
        <v>202</v>
      </c>
      <c r="D356" s="48"/>
      <c r="E356" s="47" t="s">
        <v>9</v>
      </c>
      <c r="F356" s="49" t="s">
        <v>267</v>
      </c>
      <c r="G356" s="50" t="s">
        <v>280</v>
      </c>
      <c r="H356" s="49" t="s">
        <v>643</v>
      </c>
      <c r="I356" s="49" t="s">
        <v>644</v>
      </c>
      <c r="J356" s="3"/>
      <c r="K356" s="6">
        <v>30</v>
      </c>
      <c r="L356" s="6">
        <v>415</v>
      </c>
      <c r="M356" s="63"/>
      <c r="N356" s="51"/>
      <c r="O356" s="52">
        <f>SUM(Tabelle133[[#This Row],[Tage]]*Tabelle133[[#This Row],[Tagespreis]])</f>
        <v>0</v>
      </c>
      <c r="P356" s="49" t="s">
        <v>725</v>
      </c>
      <c r="Q356" s="53">
        <v>43595</v>
      </c>
      <c r="R356" s="49">
        <v>13494587</v>
      </c>
      <c r="Z356" s="8"/>
    </row>
    <row r="357" spans="1:26" x14ac:dyDescent="0.25">
      <c r="A357" s="46">
        <v>179</v>
      </c>
      <c r="B357" s="47">
        <v>2</v>
      </c>
      <c r="C357" s="47" t="s">
        <v>203</v>
      </c>
      <c r="D357" s="48"/>
      <c r="E357" s="47" t="s">
        <v>8</v>
      </c>
      <c r="F357" s="49" t="s">
        <v>267</v>
      </c>
      <c r="G357" s="50" t="s">
        <v>280</v>
      </c>
      <c r="H357" s="49" t="s">
        <v>645</v>
      </c>
      <c r="I357" s="49" t="s">
        <v>631</v>
      </c>
      <c r="J357" s="3"/>
      <c r="K357" s="3"/>
      <c r="L357" s="6">
        <v>415</v>
      </c>
      <c r="M357" s="63"/>
      <c r="N357" s="51"/>
      <c r="O357" s="52">
        <f>SUM(Tabelle133[[#This Row],[Tage]]*Tabelle133[[#This Row],[Tagespreis]])</f>
        <v>0</v>
      </c>
      <c r="P357" s="49" t="s">
        <v>725</v>
      </c>
      <c r="Q357" s="53">
        <v>43585</v>
      </c>
      <c r="R357" s="49">
        <v>13393864</v>
      </c>
      <c r="Z357" s="8"/>
    </row>
    <row r="358" spans="1:26" x14ac:dyDescent="0.25">
      <c r="A358" s="46">
        <v>179</v>
      </c>
      <c r="B358" s="47">
        <v>2</v>
      </c>
      <c r="C358" s="47" t="s">
        <v>203</v>
      </c>
      <c r="D358" s="48"/>
      <c r="E358" s="47" t="s">
        <v>9</v>
      </c>
      <c r="F358" s="49" t="s">
        <v>267</v>
      </c>
      <c r="G358" s="50" t="s">
        <v>280</v>
      </c>
      <c r="H358" s="49" t="s">
        <v>646</v>
      </c>
      <c r="I358" s="49" t="s">
        <v>647</v>
      </c>
      <c r="J358" s="3"/>
      <c r="K358" s="3"/>
      <c r="L358" s="6">
        <v>415</v>
      </c>
      <c r="M358" s="63"/>
      <c r="N358" s="51"/>
      <c r="O358" s="52">
        <f>SUM(Tabelle133[[#This Row],[Tage]]*Tabelle133[[#This Row],[Tagespreis]])</f>
        <v>0</v>
      </c>
      <c r="P358" s="49" t="s">
        <v>725</v>
      </c>
      <c r="Q358" s="53">
        <v>43592</v>
      </c>
      <c r="R358" s="49">
        <v>13494581</v>
      </c>
      <c r="Z358" s="8"/>
    </row>
    <row r="359" spans="1:26" x14ac:dyDescent="0.25">
      <c r="A359" s="46">
        <v>180</v>
      </c>
      <c r="B359" s="47">
        <v>2</v>
      </c>
      <c r="C359" s="47" t="s">
        <v>204</v>
      </c>
      <c r="D359" s="48"/>
      <c r="E359" s="47" t="s">
        <v>8</v>
      </c>
      <c r="F359" s="49" t="s">
        <v>267</v>
      </c>
      <c r="G359" s="50" t="s">
        <v>280</v>
      </c>
      <c r="H359" s="49" t="s">
        <v>791</v>
      </c>
      <c r="I359" s="49" t="s">
        <v>631</v>
      </c>
      <c r="J359" s="3"/>
      <c r="K359" s="3"/>
      <c r="L359" s="6">
        <v>415</v>
      </c>
      <c r="M359" s="63"/>
      <c r="N359" s="51"/>
      <c r="O359" s="52">
        <f>SUM(Tabelle133[[#This Row],[Tage]]*Tabelle133[[#This Row],[Tagespreis]])</f>
        <v>0</v>
      </c>
      <c r="P359" s="49" t="s">
        <v>729</v>
      </c>
      <c r="Q359" s="53">
        <v>43616</v>
      </c>
      <c r="R359" s="49"/>
      <c r="Z359" s="8"/>
    </row>
    <row r="360" spans="1:26" x14ac:dyDescent="0.25">
      <c r="A360" s="46">
        <v>180</v>
      </c>
      <c r="B360" s="47">
        <v>2</v>
      </c>
      <c r="C360" s="47" t="s">
        <v>204</v>
      </c>
      <c r="D360" s="48"/>
      <c r="E360" s="47" t="s">
        <v>9</v>
      </c>
      <c r="F360" s="49" t="s">
        <v>267</v>
      </c>
      <c r="G360" s="50" t="s">
        <v>280</v>
      </c>
      <c r="H360" s="49" t="s">
        <v>792</v>
      </c>
      <c r="I360" s="49" t="s">
        <v>636</v>
      </c>
      <c r="J360" s="3"/>
      <c r="K360" s="3"/>
      <c r="L360" s="6">
        <v>415</v>
      </c>
      <c r="M360" s="63"/>
      <c r="N360" s="51"/>
      <c r="O360" s="52">
        <f>SUM(Tabelle133[[#This Row],[Tage]]*Tabelle133[[#This Row],[Tagespreis]])</f>
        <v>0</v>
      </c>
      <c r="P360" s="49" t="s">
        <v>729</v>
      </c>
      <c r="Q360" s="53">
        <v>43616</v>
      </c>
      <c r="R360" s="49"/>
      <c r="Z360" s="8"/>
    </row>
    <row r="361" spans="1:26" x14ac:dyDescent="0.25">
      <c r="A361" s="46">
        <v>181</v>
      </c>
      <c r="B361" s="47">
        <v>3</v>
      </c>
      <c r="C361" s="47" t="s">
        <v>205</v>
      </c>
      <c r="D361" s="48"/>
      <c r="E361" s="47" t="s">
        <v>8</v>
      </c>
      <c r="F361" s="49" t="s">
        <v>280</v>
      </c>
      <c r="G361" s="50" t="s">
        <v>280</v>
      </c>
      <c r="H361" s="4"/>
      <c r="I361" s="4"/>
      <c r="J361" s="4"/>
      <c r="K361" s="3"/>
      <c r="L361" s="6"/>
      <c r="M361" s="63"/>
      <c r="N361" s="51"/>
      <c r="O361" s="52">
        <f>SUM(Tabelle133[[#This Row],[Tage]]*Tabelle133[[#This Row],[Tagespreis]])</f>
        <v>0</v>
      </c>
      <c r="P361" s="49"/>
      <c r="Q361" s="53"/>
      <c r="R361" s="49"/>
      <c r="Z361" s="8"/>
    </row>
    <row r="362" spans="1:26" x14ac:dyDescent="0.25">
      <c r="A362" s="46">
        <v>181</v>
      </c>
      <c r="B362" s="47">
        <v>3</v>
      </c>
      <c r="C362" s="47" t="s">
        <v>205</v>
      </c>
      <c r="D362" s="48"/>
      <c r="E362" s="47" t="s">
        <v>9</v>
      </c>
      <c r="F362" s="49" t="s">
        <v>280</v>
      </c>
      <c r="G362" s="50" t="s">
        <v>280</v>
      </c>
      <c r="H362" s="4"/>
      <c r="I362" s="4"/>
      <c r="J362" s="4"/>
      <c r="K362" s="3"/>
      <c r="L362" s="6"/>
      <c r="M362" s="63"/>
      <c r="N362" s="51"/>
      <c r="O362" s="52">
        <f>SUM(Tabelle133[[#This Row],[Tage]]*Tabelle133[[#This Row],[Tagespreis]])</f>
        <v>0</v>
      </c>
      <c r="P362" s="49"/>
      <c r="Q362" s="53"/>
      <c r="R362" s="49"/>
      <c r="Z362" s="8"/>
    </row>
    <row r="363" spans="1:26" x14ac:dyDescent="0.25">
      <c r="A363" s="46">
        <v>182</v>
      </c>
      <c r="B363" s="47">
        <v>3</v>
      </c>
      <c r="C363" s="47" t="s">
        <v>206</v>
      </c>
      <c r="D363" s="48"/>
      <c r="E363" s="47" t="s">
        <v>8</v>
      </c>
      <c r="F363" s="49" t="s">
        <v>267</v>
      </c>
      <c r="G363" s="50" t="s">
        <v>280</v>
      </c>
      <c r="H363" s="3" t="s">
        <v>821</v>
      </c>
      <c r="I363" s="3" t="s">
        <v>306</v>
      </c>
      <c r="J363" s="3"/>
      <c r="K363" s="3"/>
      <c r="L363" s="6"/>
      <c r="M363" s="63">
        <v>19</v>
      </c>
      <c r="N363" s="51">
        <v>15</v>
      </c>
      <c r="O363" s="52">
        <f>SUM(Tabelle133[[#This Row],[Tage]]*Tabelle133[[#This Row],[Tagespreis]])</f>
        <v>285</v>
      </c>
      <c r="P363" s="49" t="s">
        <v>729</v>
      </c>
      <c r="Q363" s="53"/>
      <c r="R363" s="49"/>
      <c r="Z363" s="8"/>
    </row>
    <row r="364" spans="1:26" x14ac:dyDescent="0.25">
      <c r="A364" s="46">
        <v>182</v>
      </c>
      <c r="B364" s="47">
        <v>3</v>
      </c>
      <c r="C364" s="47" t="s">
        <v>206</v>
      </c>
      <c r="D364" s="48"/>
      <c r="E364" s="47" t="s">
        <v>9</v>
      </c>
      <c r="F364" s="49" t="s">
        <v>267</v>
      </c>
      <c r="G364" s="50" t="s">
        <v>280</v>
      </c>
      <c r="H364" s="49" t="s">
        <v>650</v>
      </c>
      <c r="I364" s="49" t="s">
        <v>651</v>
      </c>
      <c r="J364" s="3"/>
      <c r="K364" s="3"/>
      <c r="L364" s="6">
        <v>415</v>
      </c>
      <c r="M364" s="63"/>
      <c r="N364" s="51"/>
      <c r="O364" s="52">
        <f>SUM(Tabelle133[[#This Row],[Tage]]*Tabelle133[[#This Row],[Tagespreis]])</f>
        <v>0</v>
      </c>
      <c r="P364" s="49" t="s">
        <v>725</v>
      </c>
      <c r="Q364" s="53">
        <v>43588</v>
      </c>
      <c r="R364" s="49">
        <v>13393954</v>
      </c>
      <c r="Z364" s="8"/>
    </row>
    <row r="365" spans="1:26" x14ac:dyDescent="0.25">
      <c r="A365" s="46">
        <v>183</v>
      </c>
      <c r="B365" s="47">
        <v>3</v>
      </c>
      <c r="C365" s="47" t="s">
        <v>207</v>
      </c>
      <c r="D365" s="48"/>
      <c r="E365" s="47" t="s">
        <v>8</v>
      </c>
      <c r="F365" s="49" t="s">
        <v>267</v>
      </c>
      <c r="G365" s="50" t="s">
        <v>280</v>
      </c>
      <c r="H365" s="49" t="s">
        <v>311</v>
      </c>
      <c r="I365" s="49" t="s">
        <v>306</v>
      </c>
      <c r="J365" s="4"/>
      <c r="K365" s="3"/>
      <c r="L365" s="6">
        <v>415</v>
      </c>
      <c r="M365" s="63"/>
      <c r="N365" s="51"/>
      <c r="O365" s="52">
        <f>SUM(Tabelle133[[#This Row],[Tage]]*Tabelle133[[#This Row],[Tagespreis]])</f>
        <v>0</v>
      </c>
      <c r="P365" s="49" t="s">
        <v>729</v>
      </c>
      <c r="Q365" s="53">
        <v>43607</v>
      </c>
      <c r="R365" s="49"/>
      <c r="Z365" s="8"/>
    </row>
    <row r="366" spans="1:26" x14ac:dyDescent="0.25">
      <c r="A366" s="46">
        <v>183</v>
      </c>
      <c r="B366" s="47">
        <v>3</v>
      </c>
      <c r="C366" s="47" t="s">
        <v>207</v>
      </c>
      <c r="D366" s="48"/>
      <c r="E366" s="47" t="s">
        <v>9</v>
      </c>
      <c r="F366" s="49" t="s">
        <v>267</v>
      </c>
      <c r="G366" s="50" t="s">
        <v>280</v>
      </c>
      <c r="H366" s="49" t="s">
        <v>311</v>
      </c>
      <c r="I366" s="49" t="s">
        <v>306</v>
      </c>
      <c r="J366" s="4"/>
      <c r="K366" s="3"/>
      <c r="L366" s="6">
        <v>415</v>
      </c>
      <c r="M366" s="63"/>
      <c r="N366" s="51"/>
      <c r="O366" s="52">
        <f>SUM(Tabelle133[[#This Row],[Tage]]*Tabelle133[[#This Row],[Tagespreis]])</f>
        <v>0</v>
      </c>
      <c r="P366" s="49" t="s">
        <v>729</v>
      </c>
      <c r="Q366" s="53">
        <v>43607</v>
      </c>
      <c r="R366" s="49"/>
      <c r="Z366" s="8"/>
    </row>
    <row r="367" spans="1:26" x14ac:dyDescent="0.25">
      <c r="A367" s="46">
        <v>184</v>
      </c>
      <c r="B367" s="47">
        <v>3</v>
      </c>
      <c r="C367" s="47" t="s">
        <v>208</v>
      </c>
      <c r="D367" s="48"/>
      <c r="E367" s="47" t="s">
        <v>8</v>
      </c>
      <c r="F367" s="49" t="s">
        <v>267</v>
      </c>
      <c r="G367" s="50" t="s">
        <v>280</v>
      </c>
      <c r="H367" s="49" t="s">
        <v>770</v>
      </c>
      <c r="I367" s="49" t="s">
        <v>413</v>
      </c>
      <c r="J367" s="3"/>
      <c r="K367" s="3"/>
      <c r="L367" s="6">
        <v>415</v>
      </c>
      <c r="M367" s="63"/>
      <c r="N367" s="51"/>
      <c r="O367" s="52">
        <f>SUM(Tabelle133[[#This Row],[Tage]]*Tabelle133[[#This Row],[Tagespreis]])</f>
        <v>0</v>
      </c>
      <c r="P367" s="49" t="s">
        <v>725</v>
      </c>
      <c r="Q367" s="53">
        <v>43591</v>
      </c>
      <c r="R367" s="49">
        <v>13393992</v>
      </c>
      <c r="Z367" s="8"/>
    </row>
    <row r="368" spans="1:26" x14ac:dyDescent="0.25">
      <c r="A368" s="46">
        <v>184</v>
      </c>
      <c r="B368" s="47">
        <v>3</v>
      </c>
      <c r="C368" s="47" t="s">
        <v>208</v>
      </c>
      <c r="D368" s="48"/>
      <c r="E368" s="47" t="s">
        <v>9</v>
      </c>
      <c r="F368" s="49" t="s">
        <v>267</v>
      </c>
      <c r="G368" s="50" t="s">
        <v>280</v>
      </c>
      <c r="H368" s="49" t="s">
        <v>652</v>
      </c>
      <c r="I368" s="49" t="s">
        <v>359</v>
      </c>
      <c r="J368" s="3"/>
      <c r="K368" s="3"/>
      <c r="L368" s="6">
        <v>415</v>
      </c>
      <c r="M368" s="63"/>
      <c r="N368" s="49"/>
      <c r="O368" s="52">
        <f>SUM(Tabelle133[[#This Row],[Tage]]*Tabelle133[[#This Row],[Tagespreis]])</f>
        <v>0</v>
      </c>
      <c r="P368" s="49" t="s">
        <v>725</v>
      </c>
      <c r="Q368" s="53">
        <v>43587</v>
      </c>
      <c r="R368" s="49">
        <v>13393914</v>
      </c>
      <c r="Z368" s="8"/>
    </row>
    <row r="369" spans="1:26" x14ac:dyDescent="0.25">
      <c r="A369" s="46">
        <v>185</v>
      </c>
      <c r="B369" s="47">
        <v>3</v>
      </c>
      <c r="C369" s="47" t="s">
        <v>209</v>
      </c>
      <c r="D369" s="48"/>
      <c r="E369" s="47" t="s">
        <v>8</v>
      </c>
      <c r="F369" s="49" t="s">
        <v>267</v>
      </c>
      <c r="G369" s="50" t="s">
        <v>267</v>
      </c>
      <c r="H369" s="49" t="s">
        <v>653</v>
      </c>
      <c r="I369" s="49" t="s">
        <v>329</v>
      </c>
      <c r="J369" s="3"/>
      <c r="K369" s="3"/>
      <c r="L369" s="6">
        <v>530</v>
      </c>
      <c r="M369" s="63"/>
      <c r="N369" s="51"/>
      <c r="O369" s="52">
        <f>SUM(Tabelle133[[#This Row],[Tage]]*Tabelle133[[#This Row],[Tagespreis]])</f>
        <v>0</v>
      </c>
      <c r="P369" s="49" t="s">
        <v>725</v>
      </c>
      <c r="Q369" s="53">
        <v>43579</v>
      </c>
      <c r="R369" s="49">
        <v>13393827</v>
      </c>
      <c r="Z369" s="8"/>
    </row>
    <row r="370" spans="1:26" x14ac:dyDescent="0.25">
      <c r="A370" s="46">
        <v>186</v>
      </c>
      <c r="B370" s="47">
        <v>3</v>
      </c>
      <c r="C370" s="47" t="s">
        <v>210</v>
      </c>
      <c r="D370" s="48"/>
      <c r="E370" s="47" t="s">
        <v>8</v>
      </c>
      <c r="F370" s="49" t="s">
        <v>267</v>
      </c>
      <c r="G370" s="50" t="s">
        <v>280</v>
      </c>
      <c r="H370" s="49" t="s">
        <v>654</v>
      </c>
      <c r="I370" s="49" t="s">
        <v>529</v>
      </c>
      <c r="J370" s="3"/>
      <c r="K370" s="6">
        <v>30</v>
      </c>
      <c r="L370" s="6">
        <v>415</v>
      </c>
      <c r="M370" s="63"/>
      <c r="N370" s="51"/>
      <c r="O370" s="52">
        <f>SUM(Tabelle133[[#This Row],[Tage]]*Tabelle133[[#This Row],[Tagespreis]])</f>
        <v>0</v>
      </c>
      <c r="P370" s="49" t="s">
        <v>725</v>
      </c>
      <c r="Q370" s="53">
        <v>43586</v>
      </c>
      <c r="R370" s="49">
        <v>13393878</v>
      </c>
      <c r="Z370" s="8"/>
    </row>
    <row r="371" spans="1:26" x14ac:dyDescent="0.25">
      <c r="A371" s="46">
        <v>186</v>
      </c>
      <c r="B371" s="47">
        <v>3</v>
      </c>
      <c r="C371" s="47" t="s">
        <v>210</v>
      </c>
      <c r="D371" s="48"/>
      <c r="E371" s="47" t="s">
        <v>9</v>
      </c>
      <c r="F371" s="49" t="s">
        <v>280</v>
      </c>
      <c r="G371" s="50" t="s">
        <v>280</v>
      </c>
      <c r="H371" s="3"/>
      <c r="I371" s="3"/>
      <c r="J371" s="3"/>
      <c r="K371" s="3"/>
      <c r="L371" s="6"/>
      <c r="M371" s="63"/>
      <c r="N371" s="51"/>
      <c r="O371" s="52">
        <f>SUM(Tabelle133[[#This Row],[Tage]]*Tabelle133[[#This Row],[Tagespreis]])</f>
        <v>0</v>
      </c>
      <c r="P371" s="49"/>
      <c r="Q371" s="53"/>
      <c r="R371" s="49"/>
      <c r="Z371" s="8"/>
    </row>
    <row r="372" spans="1:26" x14ac:dyDescent="0.25">
      <c r="A372" s="46">
        <v>187</v>
      </c>
      <c r="B372" s="47">
        <v>3</v>
      </c>
      <c r="C372" s="47" t="s">
        <v>211</v>
      </c>
      <c r="D372" s="48"/>
      <c r="E372" s="47" t="s">
        <v>8</v>
      </c>
      <c r="F372" s="49" t="s">
        <v>280</v>
      </c>
      <c r="G372" s="50" t="s">
        <v>267</v>
      </c>
      <c r="H372" s="3"/>
      <c r="I372" s="3"/>
      <c r="J372" s="3"/>
      <c r="K372" s="3"/>
      <c r="L372" s="6"/>
      <c r="M372" s="63"/>
      <c r="N372" s="51"/>
      <c r="O372" s="52">
        <f>SUM(Tabelle133[[#This Row],[Tage]]*Tabelle133[[#This Row],[Tagespreis]])</f>
        <v>0</v>
      </c>
      <c r="P372" s="49"/>
      <c r="Q372" s="53"/>
      <c r="R372" s="49"/>
      <c r="Z372" s="8"/>
    </row>
    <row r="373" spans="1:26" x14ac:dyDescent="0.25">
      <c r="A373" s="46">
        <v>188</v>
      </c>
      <c r="B373" s="47">
        <v>3</v>
      </c>
      <c r="C373" s="47" t="s">
        <v>212</v>
      </c>
      <c r="D373" s="48"/>
      <c r="E373" s="47" t="s">
        <v>8</v>
      </c>
      <c r="F373" s="49" t="s">
        <v>267</v>
      </c>
      <c r="G373" s="50" t="s">
        <v>267</v>
      </c>
      <c r="H373" s="49" t="s">
        <v>657</v>
      </c>
      <c r="I373" s="49" t="s">
        <v>658</v>
      </c>
      <c r="J373" s="3"/>
      <c r="K373" s="6">
        <v>50</v>
      </c>
      <c r="L373" s="6">
        <v>530</v>
      </c>
      <c r="M373" s="63"/>
      <c r="N373" s="51"/>
      <c r="O373" s="52">
        <f>SUM(Tabelle133[[#This Row],[Tage]]*Tabelle133[[#This Row],[Tagespreis]])</f>
        <v>0</v>
      </c>
      <c r="P373" s="49" t="s">
        <v>725</v>
      </c>
      <c r="Q373" s="53">
        <v>43581</v>
      </c>
      <c r="R373" s="49">
        <v>13393832</v>
      </c>
      <c r="Z373" s="8"/>
    </row>
    <row r="374" spans="1:26" x14ac:dyDescent="0.25">
      <c r="A374" s="46">
        <v>189</v>
      </c>
      <c r="B374" s="47">
        <v>3</v>
      </c>
      <c r="C374" s="47" t="s">
        <v>213</v>
      </c>
      <c r="D374" s="48"/>
      <c r="E374" s="47" t="s">
        <v>8</v>
      </c>
      <c r="F374" s="49" t="s">
        <v>267</v>
      </c>
      <c r="G374" s="50" t="s">
        <v>267</v>
      </c>
      <c r="H374" s="49" t="s">
        <v>659</v>
      </c>
      <c r="I374" s="49" t="s">
        <v>459</v>
      </c>
      <c r="J374" s="3"/>
      <c r="K374" s="3"/>
      <c r="L374" s="6">
        <v>530</v>
      </c>
      <c r="M374" s="63"/>
      <c r="N374" s="51"/>
      <c r="O374" s="52">
        <f>SUM(Tabelle133[[#This Row],[Tage]]*Tabelle133[[#This Row],[Tagespreis]])</f>
        <v>0</v>
      </c>
      <c r="P374" s="49" t="s">
        <v>725</v>
      </c>
      <c r="Q374" s="53">
        <v>43586</v>
      </c>
      <c r="R374" s="49">
        <v>13393898</v>
      </c>
      <c r="Z374" s="8"/>
    </row>
    <row r="375" spans="1:26" x14ac:dyDescent="0.25">
      <c r="A375" s="46">
        <v>190</v>
      </c>
      <c r="B375" s="47">
        <v>3</v>
      </c>
      <c r="C375" s="47" t="s">
        <v>214</v>
      </c>
      <c r="D375" s="48"/>
      <c r="E375" s="47" t="s">
        <v>8</v>
      </c>
      <c r="F375" s="49" t="s">
        <v>267</v>
      </c>
      <c r="G375" s="50" t="s">
        <v>280</v>
      </c>
      <c r="H375" s="49" t="s">
        <v>660</v>
      </c>
      <c r="I375" s="49" t="s">
        <v>634</v>
      </c>
      <c r="J375" s="3"/>
      <c r="K375" s="6">
        <v>50</v>
      </c>
      <c r="L375" s="6">
        <v>415</v>
      </c>
      <c r="M375" s="63"/>
      <c r="N375" s="51"/>
      <c r="O375" s="52">
        <f>SUM(Tabelle133[[#This Row],[Tage]]*Tabelle133[[#This Row],[Tagespreis]])</f>
        <v>0</v>
      </c>
      <c r="P375" s="49" t="s">
        <v>725</v>
      </c>
      <c r="Q375" s="53">
        <v>43588</v>
      </c>
      <c r="R375" s="49">
        <v>13393986</v>
      </c>
      <c r="Z375" s="8"/>
    </row>
    <row r="376" spans="1:26" x14ac:dyDescent="0.25">
      <c r="A376" s="46">
        <v>190</v>
      </c>
      <c r="B376" s="47">
        <v>3</v>
      </c>
      <c r="C376" s="47" t="s">
        <v>214</v>
      </c>
      <c r="D376" s="48"/>
      <c r="E376" s="47" t="s">
        <v>9</v>
      </c>
      <c r="F376" s="49" t="s">
        <v>267</v>
      </c>
      <c r="G376" s="50" t="s">
        <v>280</v>
      </c>
      <c r="H376" s="49" t="s">
        <v>660</v>
      </c>
      <c r="I376" s="49" t="s">
        <v>661</v>
      </c>
      <c r="J376" s="3"/>
      <c r="K376" s="3"/>
      <c r="L376" s="6">
        <v>415</v>
      </c>
      <c r="M376" s="63"/>
      <c r="N376" s="51"/>
      <c r="O376" s="52">
        <f>SUM(Tabelle133[[#This Row],[Tage]]*Tabelle133[[#This Row],[Tagespreis]])</f>
        <v>0</v>
      </c>
      <c r="P376" s="49" t="s">
        <v>725</v>
      </c>
      <c r="Q376" s="53">
        <v>43588</v>
      </c>
      <c r="R376" s="49">
        <v>13393987</v>
      </c>
      <c r="Z376" s="8"/>
    </row>
    <row r="377" spans="1:26" x14ac:dyDescent="0.25">
      <c r="A377" s="46">
        <v>191</v>
      </c>
      <c r="B377" s="47">
        <v>3</v>
      </c>
      <c r="C377" s="47" t="s">
        <v>215</v>
      </c>
      <c r="D377" s="48"/>
      <c r="E377" s="47" t="s">
        <v>8</v>
      </c>
      <c r="F377" s="49" t="s">
        <v>267</v>
      </c>
      <c r="G377" s="50" t="s">
        <v>280</v>
      </c>
      <c r="H377" s="49" t="s">
        <v>662</v>
      </c>
      <c r="I377" s="49" t="s">
        <v>511</v>
      </c>
      <c r="J377" s="3"/>
      <c r="K377" s="3"/>
      <c r="L377" s="6">
        <v>415</v>
      </c>
      <c r="M377" s="63"/>
      <c r="N377" s="51"/>
      <c r="O377" s="52">
        <f>SUM(Tabelle133[[#This Row],[Tage]]*Tabelle133[[#This Row],[Tagespreis]])</f>
        <v>0</v>
      </c>
      <c r="P377" s="49" t="s">
        <v>725</v>
      </c>
      <c r="Q377" s="53">
        <v>43591</v>
      </c>
      <c r="R377" s="49">
        <v>13494520</v>
      </c>
      <c r="Z377" s="8"/>
    </row>
    <row r="378" spans="1:26" x14ac:dyDescent="0.25">
      <c r="A378" s="46">
        <v>191</v>
      </c>
      <c r="B378" s="47">
        <v>3</v>
      </c>
      <c r="C378" s="47" t="s">
        <v>215</v>
      </c>
      <c r="D378" s="48"/>
      <c r="E378" s="47" t="s">
        <v>9</v>
      </c>
      <c r="F378" s="49" t="s">
        <v>267</v>
      </c>
      <c r="G378" s="50" t="s">
        <v>280</v>
      </c>
      <c r="H378" s="49" t="s">
        <v>747</v>
      </c>
      <c r="I378" s="49" t="s">
        <v>748</v>
      </c>
      <c r="J378" s="3"/>
      <c r="K378" s="3"/>
      <c r="L378" s="6">
        <v>415</v>
      </c>
      <c r="M378" s="63"/>
      <c r="N378" s="51"/>
      <c r="O378" s="52">
        <f>SUM(Tabelle133[[#This Row],[Tage]]*Tabelle133[[#This Row],[Tagespreis]])</f>
        <v>0</v>
      </c>
      <c r="P378" s="49" t="s">
        <v>725</v>
      </c>
      <c r="Q378" s="53">
        <v>43579</v>
      </c>
      <c r="R378" s="49">
        <v>13393823</v>
      </c>
      <c r="Z378" s="8"/>
    </row>
    <row r="379" spans="1:26" x14ac:dyDescent="0.25">
      <c r="A379" s="46">
        <v>192</v>
      </c>
      <c r="B379" s="47">
        <v>3</v>
      </c>
      <c r="C379" s="47" t="s">
        <v>216</v>
      </c>
      <c r="D379" s="48"/>
      <c r="E379" s="47" t="s">
        <v>8</v>
      </c>
      <c r="F379" s="49" t="s">
        <v>267</v>
      </c>
      <c r="G379" s="50" t="s">
        <v>280</v>
      </c>
      <c r="H379" s="49" t="s">
        <v>309</v>
      </c>
      <c r="I379" s="49" t="s">
        <v>306</v>
      </c>
      <c r="J379" s="4"/>
      <c r="K379" s="3"/>
      <c r="L379" s="6">
        <v>415</v>
      </c>
      <c r="M379" s="63"/>
      <c r="N379" s="51"/>
      <c r="O379" s="52">
        <f>SUM(Tabelle133[[#This Row],[Tage]]*Tabelle133[[#This Row],[Tagespreis]])</f>
        <v>0</v>
      </c>
      <c r="P379" s="49" t="s">
        <v>729</v>
      </c>
      <c r="Q379" s="53">
        <v>43595</v>
      </c>
      <c r="R379" s="49"/>
      <c r="Z379" s="8"/>
    </row>
    <row r="380" spans="1:26" x14ac:dyDescent="0.25">
      <c r="A380" s="46">
        <v>192</v>
      </c>
      <c r="B380" s="47">
        <v>3</v>
      </c>
      <c r="C380" s="47" t="s">
        <v>216</v>
      </c>
      <c r="D380" s="48"/>
      <c r="E380" s="47" t="s">
        <v>9</v>
      </c>
      <c r="F380" s="49" t="s">
        <v>267</v>
      </c>
      <c r="G380" s="50" t="s">
        <v>280</v>
      </c>
      <c r="H380" s="49" t="s">
        <v>309</v>
      </c>
      <c r="I380" s="49" t="s">
        <v>306</v>
      </c>
      <c r="J380" s="4"/>
      <c r="K380" s="3"/>
      <c r="L380" s="6">
        <v>415</v>
      </c>
      <c r="M380" s="63"/>
      <c r="N380" s="51"/>
      <c r="O380" s="52">
        <f>SUM(Tabelle133[[#This Row],[Tage]]*Tabelle133[[#This Row],[Tagespreis]])</f>
        <v>0</v>
      </c>
      <c r="P380" s="49" t="s">
        <v>729</v>
      </c>
      <c r="Q380" s="53">
        <v>43595</v>
      </c>
      <c r="R380" s="49"/>
      <c r="Z380" s="8"/>
    </row>
    <row r="381" spans="1:26" x14ac:dyDescent="0.25">
      <c r="A381" s="46">
        <v>193</v>
      </c>
      <c r="B381" s="47">
        <v>3</v>
      </c>
      <c r="C381" s="47" t="s">
        <v>217</v>
      </c>
      <c r="D381" s="48"/>
      <c r="E381" s="47" t="s">
        <v>8</v>
      </c>
      <c r="F381" s="49" t="s">
        <v>280</v>
      </c>
      <c r="G381" s="50" t="s">
        <v>267</v>
      </c>
      <c r="H381" s="3"/>
      <c r="I381" s="4"/>
      <c r="J381" s="4"/>
      <c r="K381" s="3"/>
      <c r="L381" s="6"/>
      <c r="M381" s="63"/>
      <c r="N381" s="51"/>
      <c r="O381" s="52">
        <f>SUM(Tabelle133[[#This Row],[Tage]]*Tabelle133[[#This Row],[Tagespreis]])</f>
        <v>0</v>
      </c>
      <c r="P381" s="49"/>
      <c r="Q381" s="53"/>
      <c r="R381" s="49"/>
      <c r="Z381" s="8"/>
    </row>
    <row r="382" spans="1:26" x14ac:dyDescent="0.25">
      <c r="A382" s="46">
        <v>194</v>
      </c>
      <c r="B382" s="47">
        <v>3</v>
      </c>
      <c r="C382" s="47" t="s">
        <v>218</v>
      </c>
      <c r="D382" s="48"/>
      <c r="E382" s="47" t="s">
        <v>8</v>
      </c>
      <c r="F382" s="49" t="s">
        <v>267</v>
      </c>
      <c r="G382" s="50" t="s">
        <v>280</v>
      </c>
      <c r="H382" s="49" t="s">
        <v>665</v>
      </c>
      <c r="I382" s="49" t="s">
        <v>666</v>
      </c>
      <c r="J382" s="3"/>
      <c r="K382" s="6">
        <v>50</v>
      </c>
      <c r="L382" s="6">
        <v>415</v>
      </c>
      <c r="M382" s="63"/>
      <c r="N382" s="51"/>
      <c r="O382" s="52">
        <f>SUM(Tabelle133[[#This Row],[Tage]]*Tabelle133[[#This Row],[Tagespreis]])</f>
        <v>0</v>
      </c>
      <c r="P382" s="49" t="s">
        <v>725</v>
      </c>
      <c r="Q382" s="53">
        <v>43587</v>
      </c>
      <c r="R382" s="49">
        <v>13393926</v>
      </c>
      <c r="Z382" s="8"/>
    </row>
    <row r="383" spans="1:26" x14ac:dyDescent="0.25">
      <c r="A383" s="46">
        <v>194</v>
      </c>
      <c r="B383" s="47">
        <v>3</v>
      </c>
      <c r="C383" s="47" t="s">
        <v>218</v>
      </c>
      <c r="D383" s="48"/>
      <c r="E383" s="47" t="s">
        <v>9</v>
      </c>
      <c r="F383" s="49" t="s">
        <v>267</v>
      </c>
      <c r="G383" s="50" t="s">
        <v>280</v>
      </c>
      <c r="H383" s="49" t="s">
        <v>667</v>
      </c>
      <c r="I383" s="49" t="s">
        <v>668</v>
      </c>
      <c r="J383" s="3"/>
      <c r="K383" s="6">
        <v>30</v>
      </c>
      <c r="L383" s="6">
        <v>415</v>
      </c>
      <c r="M383" s="63"/>
      <c r="N383" s="51"/>
      <c r="O383" s="52">
        <f>SUM(Tabelle133[[#This Row],[Tage]]*Tabelle133[[#This Row],[Tagespreis]])</f>
        <v>0</v>
      </c>
      <c r="P383" s="49" t="s">
        <v>725</v>
      </c>
      <c r="Q383" s="53">
        <v>43586</v>
      </c>
      <c r="R383" s="49">
        <v>13393880</v>
      </c>
      <c r="Z383" s="8"/>
    </row>
    <row r="384" spans="1:26" x14ac:dyDescent="0.25">
      <c r="A384" s="46">
        <v>195</v>
      </c>
      <c r="B384" s="47">
        <v>3</v>
      </c>
      <c r="C384" s="47" t="s">
        <v>219</v>
      </c>
      <c r="D384" s="48"/>
      <c r="E384" s="47" t="s">
        <v>8</v>
      </c>
      <c r="F384" s="49" t="s">
        <v>267</v>
      </c>
      <c r="G384" s="50" t="s">
        <v>280</v>
      </c>
      <c r="H384" s="49" t="s">
        <v>669</v>
      </c>
      <c r="I384" s="49" t="s">
        <v>574</v>
      </c>
      <c r="J384" s="3"/>
      <c r="K384" s="3"/>
      <c r="L384" s="6">
        <v>415</v>
      </c>
      <c r="M384" s="63"/>
      <c r="N384" s="51"/>
      <c r="O384" s="52">
        <f>SUM(Tabelle133[[#This Row],[Tage]]*Tabelle133[[#This Row],[Tagespreis]])</f>
        <v>0</v>
      </c>
      <c r="P384" s="49" t="s">
        <v>725</v>
      </c>
      <c r="Q384" s="53">
        <v>43585</v>
      </c>
      <c r="R384" s="49">
        <v>13393872</v>
      </c>
      <c r="Z384" s="8"/>
    </row>
    <row r="385" spans="1:26" x14ac:dyDescent="0.25">
      <c r="A385" s="46">
        <v>195</v>
      </c>
      <c r="B385" s="47">
        <v>3</v>
      </c>
      <c r="C385" s="47" t="s">
        <v>219</v>
      </c>
      <c r="D385" s="48"/>
      <c r="E385" s="47" t="s">
        <v>9</v>
      </c>
      <c r="F385" s="49" t="s">
        <v>267</v>
      </c>
      <c r="G385" s="50" t="s">
        <v>280</v>
      </c>
      <c r="H385" s="49" t="s">
        <v>670</v>
      </c>
      <c r="I385" s="49" t="s">
        <v>671</v>
      </c>
      <c r="J385" s="3"/>
      <c r="K385" s="6">
        <v>30</v>
      </c>
      <c r="L385" s="6">
        <v>415</v>
      </c>
      <c r="M385" s="63"/>
      <c r="N385" s="51"/>
      <c r="O385" s="52">
        <f>SUM(Tabelle133[[#This Row],[Tage]]*Tabelle133[[#This Row],[Tagespreis]])</f>
        <v>0</v>
      </c>
      <c r="P385" s="49" t="s">
        <v>725</v>
      </c>
      <c r="Q385" s="53">
        <v>43585</v>
      </c>
      <c r="R385" s="49">
        <v>13393871</v>
      </c>
      <c r="Z385" s="8"/>
    </row>
    <row r="386" spans="1:26" x14ac:dyDescent="0.25">
      <c r="A386" s="46">
        <v>196</v>
      </c>
      <c r="B386" s="47">
        <v>3</v>
      </c>
      <c r="C386" s="47" t="s">
        <v>220</v>
      </c>
      <c r="D386" s="48"/>
      <c r="E386" s="47" t="s">
        <v>8</v>
      </c>
      <c r="F386" s="49" t="s">
        <v>267</v>
      </c>
      <c r="G386" s="50" t="s">
        <v>280</v>
      </c>
      <c r="H386" s="49" t="s">
        <v>672</v>
      </c>
      <c r="I386" s="49" t="s">
        <v>673</v>
      </c>
      <c r="J386" s="3"/>
      <c r="K386" s="3"/>
      <c r="L386" s="6">
        <v>415</v>
      </c>
      <c r="M386" s="63"/>
      <c r="N386" s="51"/>
      <c r="O386" s="52">
        <f>SUM(Tabelle133[[#This Row],[Tage]]*Tabelle133[[#This Row],[Tagespreis]])</f>
        <v>0</v>
      </c>
      <c r="P386" s="49" t="s">
        <v>725</v>
      </c>
      <c r="Q386" s="53">
        <v>43588</v>
      </c>
      <c r="R386" s="49">
        <v>13393963</v>
      </c>
      <c r="Z386" s="8"/>
    </row>
    <row r="387" spans="1:26" x14ac:dyDescent="0.25">
      <c r="A387" s="46">
        <v>196</v>
      </c>
      <c r="B387" s="47">
        <v>3</v>
      </c>
      <c r="C387" s="47" t="s">
        <v>220</v>
      </c>
      <c r="D387" s="48"/>
      <c r="E387" s="47" t="s">
        <v>9</v>
      </c>
      <c r="F387" s="49" t="s">
        <v>267</v>
      </c>
      <c r="G387" s="50" t="s">
        <v>280</v>
      </c>
      <c r="H387" s="49" t="s">
        <v>674</v>
      </c>
      <c r="I387" s="49" t="s">
        <v>675</v>
      </c>
      <c r="J387" s="3"/>
      <c r="K387" s="3"/>
      <c r="L387" s="6">
        <v>415</v>
      </c>
      <c r="M387" s="63"/>
      <c r="N387" s="51"/>
      <c r="O387" s="52">
        <f>SUM(Tabelle133[[#This Row],[Tage]]*Tabelle133[[#This Row],[Tagespreis]])</f>
        <v>0</v>
      </c>
      <c r="P387" s="49" t="s">
        <v>725</v>
      </c>
      <c r="Q387" s="53">
        <v>43585</v>
      </c>
      <c r="R387" s="49">
        <v>13393859</v>
      </c>
      <c r="Z387" s="8"/>
    </row>
    <row r="388" spans="1:26" x14ac:dyDescent="0.25">
      <c r="A388" s="46">
        <v>197</v>
      </c>
      <c r="B388" s="47">
        <v>3</v>
      </c>
      <c r="C388" s="47" t="s">
        <v>221</v>
      </c>
      <c r="D388" s="48"/>
      <c r="E388" s="47" t="s">
        <v>8</v>
      </c>
      <c r="F388" s="49" t="s">
        <v>267</v>
      </c>
      <c r="G388" s="50" t="s">
        <v>267</v>
      </c>
      <c r="H388" s="49" t="s">
        <v>676</v>
      </c>
      <c r="I388" s="49" t="s">
        <v>370</v>
      </c>
      <c r="J388" s="3"/>
      <c r="K388" s="3"/>
      <c r="L388" s="6">
        <v>530</v>
      </c>
      <c r="M388" s="63"/>
      <c r="N388" s="51"/>
      <c r="O388" s="52">
        <f>SUM(Tabelle133[[#This Row],[Tage]]*Tabelle133[[#This Row],[Tagespreis]])</f>
        <v>0</v>
      </c>
      <c r="P388" s="49" t="s">
        <v>725</v>
      </c>
      <c r="Q388" s="53">
        <v>43585</v>
      </c>
      <c r="R388" s="49">
        <v>13393869</v>
      </c>
      <c r="Z388" s="8"/>
    </row>
    <row r="389" spans="1:26" x14ac:dyDescent="0.25">
      <c r="A389" s="46">
        <v>198</v>
      </c>
      <c r="B389" s="47">
        <v>3</v>
      </c>
      <c r="C389" s="47" t="s">
        <v>222</v>
      </c>
      <c r="D389" s="48"/>
      <c r="E389" s="47" t="s">
        <v>8</v>
      </c>
      <c r="F389" s="49" t="s">
        <v>280</v>
      </c>
      <c r="G389" s="50" t="s">
        <v>280</v>
      </c>
      <c r="H389" s="49"/>
      <c r="I389" s="49"/>
      <c r="J389" s="49"/>
      <c r="K389" s="49"/>
      <c r="L389" s="49"/>
      <c r="M389" s="63"/>
      <c r="N389" s="49"/>
      <c r="O389" s="52">
        <f>SUM(Tabelle133[[#This Row],[Tage]]*Tabelle133[[#This Row],[Tagespreis]])</f>
        <v>0</v>
      </c>
      <c r="P389" s="49"/>
      <c r="Q389" s="53"/>
      <c r="R389" s="49"/>
      <c r="Z389" s="8"/>
    </row>
    <row r="390" spans="1:26" x14ac:dyDescent="0.25">
      <c r="A390" s="46">
        <v>198</v>
      </c>
      <c r="B390" s="47">
        <v>3</v>
      </c>
      <c r="C390" s="47" t="s">
        <v>222</v>
      </c>
      <c r="D390" s="48"/>
      <c r="E390" s="47" t="s">
        <v>9</v>
      </c>
      <c r="F390" s="49" t="s">
        <v>280</v>
      </c>
      <c r="G390" s="50" t="s">
        <v>280</v>
      </c>
      <c r="H390" s="49"/>
      <c r="I390" s="49"/>
      <c r="J390" s="49"/>
      <c r="K390" s="49"/>
      <c r="L390" s="49"/>
      <c r="M390" s="63"/>
      <c r="N390" s="49"/>
      <c r="O390" s="52">
        <f>SUM(Tabelle133[[#This Row],[Tage]]*Tabelle133[[#This Row],[Tagespreis]])</f>
        <v>0</v>
      </c>
      <c r="P390" s="49"/>
      <c r="Q390" s="53"/>
      <c r="R390" s="49"/>
      <c r="Z390" s="8"/>
    </row>
    <row r="391" spans="1:26" x14ac:dyDescent="0.25">
      <c r="A391" s="46">
        <v>199</v>
      </c>
      <c r="B391" s="47">
        <v>3</v>
      </c>
      <c r="C391" s="47" t="s">
        <v>223</v>
      </c>
      <c r="D391" s="48"/>
      <c r="E391" s="47" t="s">
        <v>8</v>
      </c>
      <c r="F391" s="49" t="s">
        <v>267</v>
      </c>
      <c r="G391" s="50" t="s">
        <v>280</v>
      </c>
      <c r="H391" s="49" t="s">
        <v>311</v>
      </c>
      <c r="I391" s="49" t="s">
        <v>306</v>
      </c>
      <c r="J391" s="49"/>
      <c r="K391" s="49"/>
      <c r="L391" s="51">
        <v>415</v>
      </c>
      <c r="M391" s="63"/>
      <c r="N391" s="51"/>
      <c r="O391" s="52">
        <f>SUM(Tabelle133[[#This Row],[Tage]]*Tabelle133[[#This Row],[Tagespreis]])</f>
        <v>0</v>
      </c>
      <c r="P391" s="49" t="s">
        <v>729</v>
      </c>
      <c r="Q391" s="53">
        <v>43607</v>
      </c>
      <c r="R391" s="49"/>
      <c r="Z391" s="8"/>
    </row>
    <row r="392" spans="1:26" x14ac:dyDescent="0.25">
      <c r="A392" s="46">
        <v>199</v>
      </c>
      <c r="B392" s="47">
        <v>3</v>
      </c>
      <c r="C392" s="47" t="s">
        <v>223</v>
      </c>
      <c r="D392" s="48"/>
      <c r="E392" s="47" t="s">
        <v>9</v>
      </c>
      <c r="F392" s="49" t="s">
        <v>267</v>
      </c>
      <c r="G392" s="50" t="s">
        <v>280</v>
      </c>
      <c r="H392" s="49" t="s">
        <v>311</v>
      </c>
      <c r="I392" s="49" t="s">
        <v>306</v>
      </c>
      <c r="J392" s="49"/>
      <c r="K392" s="49"/>
      <c r="L392" s="51">
        <v>415</v>
      </c>
      <c r="M392" s="63"/>
      <c r="N392" s="51"/>
      <c r="O392" s="52">
        <f>SUM(Tabelle133[[#This Row],[Tage]]*Tabelle133[[#This Row],[Tagespreis]])</f>
        <v>0</v>
      </c>
      <c r="P392" s="49" t="s">
        <v>729</v>
      </c>
      <c r="Q392" s="53">
        <v>43607</v>
      </c>
      <c r="R392" s="49"/>
      <c r="Z392" s="8"/>
    </row>
    <row r="393" spans="1:26" x14ac:dyDescent="0.25">
      <c r="A393" s="46">
        <v>200</v>
      </c>
      <c r="B393" s="47">
        <v>3</v>
      </c>
      <c r="C393" s="47" t="s">
        <v>224</v>
      </c>
      <c r="D393" s="48"/>
      <c r="E393" s="47" t="s">
        <v>8</v>
      </c>
      <c r="F393" s="49" t="s">
        <v>267</v>
      </c>
      <c r="G393" s="50" t="s">
        <v>280</v>
      </c>
      <c r="H393" s="49" t="s">
        <v>677</v>
      </c>
      <c r="I393" s="49" t="s">
        <v>678</v>
      </c>
      <c r="J393" s="3"/>
      <c r="K393" s="6">
        <v>30</v>
      </c>
      <c r="L393" s="6">
        <v>415</v>
      </c>
      <c r="M393" s="63"/>
      <c r="N393" s="51"/>
      <c r="O393" s="52">
        <f>SUM(Tabelle133[[#This Row],[Tage]]*Tabelle133[[#This Row],[Tagespreis]])</f>
        <v>0</v>
      </c>
      <c r="P393" s="49" t="s">
        <v>725</v>
      </c>
      <c r="Q393" s="53">
        <v>43598</v>
      </c>
      <c r="R393" s="49">
        <v>13494597</v>
      </c>
      <c r="Z393" s="8"/>
    </row>
    <row r="394" spans="1:26" x14ac:dyDescent="0.25">
      <c r="A394" s="46">
        <v>200</v>
      </c>
      <c r="B394" s="47">
        <v>3</v>
      </c>
      <c r="C394" s="47" t="s">
        <v>224</v>
      </c>
      <c r="D394" s="48"/>
      <c r="E394" s="47" t="s">
        <v>9</v>
      </c>
      <c r="F394" s="49" t="s">
        <v>267</v>
      </c>
      <c r="G394" s="50" t="s">
        <v>280</v>
      </c>
      <c r="H394" s="49" t="s">
        <v>679</v>
      </c>
      <c r="I394" s="49" t="s">
        <v>365</v>
      </c>
      <c r="J394" s="3"/>
      <c r="K394" s="3"/>
      <c r="L394" s="6">
        <v>415</v>
      </c>
      <c r="M394" s="63"/>
      <c r="N394" s="51"/>
      <c r="O394" s="52">
        <f>SUM(Tabelle133[[#This Row],[Tage]]*Tabelle133[[#This Row],[Tagespreis]])</f>
        <v>0</v>
      </c>
      <c r="P394" s="49" t="s">
        <v>725</v>
      </c>
      <c r="Q394" s="53">
        <v>43592</v>
      </c>
      <c r="R394" s="49">
        <v>13494572</v>
      </c>
      <c r="Z394" s="8"/>
    </row>
    <row r="395" spans="1:26" x14ac:dyDescent="0.25">
      <c r="A395" s="46">
        <v>201</v>
      </c>
      <c r="B395" s="47">
        <v>3</v>
      </c>
      <c r="C395" s="47" t="s">
        <v>225</v>
      </c>
      <c r="D395" s="48"/>
      <c r="E395" s="47" t="s">
        <v>8</v>
      </c>
      <c r="F395" s="49" t="s">
        <v>267</v>
      </c>
      <c r="G395" s="50" t="s">
        <v>280</v>
      </c>
      <c r="H395" s="49" t="s">
        <v>680</v>
      </c>
      <c r="I395" s="49" t="s">
        <v>605</v>
      </c>
      <c r="J395" s="3"/>
      <c r="K395" s="3"/>
      <c r="L395" s="6">
        <v>415</v>
      </c>
      <c r="M395" s="63"/>
      <c r="N395" s="51"/>
      <c r="O395" s="52">
        <f>SUM(Tabelle133[[#This Row],[Tage]]*Tabelle133[[#This Row],[Tagespreis]])</f>
        <v>0</v>
      </c>
      <c r="P395" s="49" t="s">
        <v>725</v>
      </c>
      <c r="Q395" s="53">
        <v>43591</v>
      </c>
      <c r="R395" s="49">
        <v>13494524</v>
      </c>
      <c r="Z395" s="8"/>
    </row>
    <row r="396" spans="1:26" x14ac:dyDescent="0.25">
      <c r="A396" s="46">
        <v>201</v>
      </c>
      <c r="B396" s="47">
        <v>3</v>
      </c>
      <c r="C396" s="47" t="s">
        <v>225</v>
      </c>
      <c r="D396" s="48"/>
      <c r="E396" s="47" t="s">
        <v>9</v>
      </c>
      <c r="F396" s="49" t="s">
        <v>267</v>
      </c>
      <c r="G396" s="50" t="s">
        <v>280</v>
      </c>
      <c r="H396" s="49" t="s">
        <v>681</v>
      </c>
      <c r="I396" s="49" t="s">
        <v>574</v>
      </c>
      <c r="J396" s="3"/>
      <c r="K396" s="6">
        <v>30</v>
      </c>
      <c r="L396" s="6">
        <v>415</v>
      </c>
      <c r="M396" s="63"/>
      <c r="N396" s="51"/>
      <c r="O396" s="52">
        <f>SUM(Tabelle133[[#This Row],[Tage]]*Tabelle133[[#This Row],[Tagespreis]])</f>
        <v>0</v>
      </c>
      <c r="P396" s="49" t="s">
        <v>725</v>
      </c>
      <c r="Q396" s="53">
        <v>43591</v>
      </c>
      <c r="R396" s="49">
        <v>13494546</v>
      </c>
      <c r="Z396" s="8"/>
    </row>
    <row r="397" spans="1:26" x14ac:dyDescent="0.25">
      <c r="A397" s="46">
        <v>202</v>
      </c>
      <c r="B397" s="47">
        <v>3</v>
      </c>
      <c r="C397" s="47" t="s">
        <v>226</v>
      </c>
      <c r="D397" s="48"/>
      <c r="E397" s="47" t="s">
        <v>8</v>
      </c>
      <c r="F397" s="49" t="s">
        <v>267</v>
      </c>
      <c r="G397" s="50" t="s">
        <v>280</v>
      </c>
      <c r="H397" s="49" t="s">
        <v>682</v>
      </c>
      <c r="I397" s="49" t="s">
        <v>683</v>
      </c>
      <c r="J397" s="3"/>
      <c r="K397" s="6">
        <v>30</v>
      </c>
      <c r="L397" s="6">
        <v>415</v>
      </c>
      <c r="M397" s="63"/>
      <c r="N397" s="51"/>
      <c r="O397" s="52">
        <f>SUM(Tabelle133[[#This Row],[Tage]]*Tabelle133[[#This Row],[Tagespreis]])</f>
        <v>0</v>
      </c>
      <c r="P397" s="49" t="s">
        <v>725</v>
      </c>
      <c r="Q397" s="53">
        <v>43585</v>
      </c>
      <c r="R397" s="49">
        <v>13393861</v>
      </c>
      <c r="Z397" s="8"/>
    </row>
    <row r="398" spans="1:26" x14ac:dyDescent="0.25">
      <c r="A398" s="46">
        <v>202</v>
      </c>
      <c r="B398" s="47">
        <v>3</v>
      </c>
      <c r="C398" s="47" t="s">
        <v>226</v>
      </c>
      <c r="D398" s="48"/>
      <c r="E398" s="47" t="s">
        <v>9</v>
      </c>
      <c r="F398" s="49" t="s">
        <v>267</v>
      </c>
      <c r="G398" s="50" t="s">
        <v>280</v>
      </c>
      <c r="H398" s="49" t="s">
        <v>684</v>
      </c>
      <c r="I398" s="49" t="s">
        <v>685</v>
      </c>
      <c r="J398" s="3"/>
      <c r="K398" s="3"/>
      <c r="L398" s="6">
        <v>415</v>
      </c>
      <c r="M398" s="63"/>
      <c r="N398" s="51"/>
      <c r="O398" s="52">
        <f>SUM(Tabelle133[[#This Row],[Tage]]*Tabelle133[[#This Row],[Tagespreis]])</f>
        <v>0</v>
      </c>
      <c r="P398" s="49" t="s">
        <v>725</v>
      </c>
      <c r="Q398" s="53">
        <v>43585</v>
      </c>
      <c r="R398" s="49">
        <v>13393863</v>
      </c>
      <c r="Z398" s="8"/>
    </row>
    <row r="399" spans="1:26" x14ac:dyDescent="0.25">
      <c r="A399" s="46">
        <v>203</v>
      </c>
      <c r="B399" s="47">
        <v>3</v>
      </c>
      <c r="C399" s="47" t="s">
        <v>227</v>
      </c>
      <c r="D399" s="48"/>
      <c r="E399" s="47" t="s">
        <v>8</v>
      </c>
      <c r="F399" s="49" t="s">
        <v>267</v>
      </c>
      <c r="G399" s="50" t="s">
        <v>280</v>
      </c>
      <c r="H399" s="49" t="s">
        <v>738</v>
      </c>
      <c r="I399" s="49" t="s">
        <v>288</v>
      </c>
      <c r="J399" s="49"/>
      <c r="K399" s="49"/>
      <c r="L399" s="51"/>
      <c r="M399" s="63"/>
      <c r="N399" s="51"/>
      <c r="O399" s="52">
        <f>SUM(Tabelle133[[#This Row],[Tage]]*Tabelle133[[#This Row],[Tagespreis]])</f>
        <v>0</v>
      </c>
      <c r="P399" s="49"/>
      <c r="Q399" s="53">
        <v>43613</v>
      </c>
      <c r="R399" s="49"/>
      <c r="Z399" s="8"/>
    </row>
    <row r="400" spans="1:26" x14ac:dyDescent="0.25">
      <c r="A400" s="46">
        <v>203</v>
      </c>
      <c r="B400" s="47">
        <v>3</v>
      </c>
      <c r="C400" s="47" t="s">
        <v>227</v>
      </c>
      <c r="D400" s="48"/>
      <c r="E400" s="47" t="s">
        <v>9</v>
      </c>
      <c r="F400" s="49" t="s">
        <v>267</v>
      </c>
      <c r="G400" s="50" t="s">
        <v>280</v>
      </c>
      <c r="H400" s="49" t="s">
        <v>289</v>
      </c>
      <c r="I400" s="49" t="s">
        <v>686</v>
      </c>
      <c r="J400" s="49"/>
      <c r="K400" s="51">
        <v>50</v>
      </c>
      <c r="L400" s="51">
        <v>415</v>
      </c>
      <c r="M400" s="63"/>
      <c r="N400" s="51"/>
      <c r="O400" s="52">
        <f>SUM(Tabelle133[[#This Row],[Tage]]*Tabelle133[[#This Row],[Tagespreis]])</f>
        <v>0</v>
      </c>
      <c r="P400" s="49" t="s">
        <v>725</v>
      </c>
      <c r="Q400" s="53">
        <v>43586</v>
      </c>
      <c r="R400" s="49">
        <v>13393886</v>
      </c>
      <c r="Z400" s="8"/>
    </row>
    <row r="401" spans="1:26" x14ac:dyDescent="0.25">
      <c r="A401" s="46">
        <v>204</v>
      </c>
      <c r="B401" s="47">
        <v>3</v>
      </c>
      <c r="C401" s="47" t="s">
        <v>228</v>
      </c>
      <c r="D401" s="48"/>
      <c r="E401" s="47" t="s">
        <v>8</v>
      </c>
      <c r="F401" s="49" t="s">
        <v>267</v>
      </c>
      <c r="G401" s="50" t="s">
        <v>280</v>
      </c>
      <c r="H401" s="49" t="s">
        <v>687</v>
      </c>
      <c r="I401" s="49" t="s">
        <v>503</v>
      </c>
      <c r="J401" s="3"/>
      <c r="K401" s="3"/>
      <c r="L401" s="6">
        <v>415</v>
      </c>
      <c r="M401" s="63"/>
      <c r="N401" s="51"/>
      <c r="O401" s="52">
        <f>SUM(Tabelle133[[#This Row],[Tage]]*Tabelle133[[#This Row],[Tagespreis]])</f>
        <v>0</v>
      </c>
      <c r="P401" s="49" t="s">
        <v>725</v>
      </c>
      <c r="Q401" s="53">
        <v>43591</v>
      </c>
      <c r="R401" s="49">
        <v>13494566</v>
      </c>
      <c r="Z401" s="8"/>
    </row>
    <row r="402" spans="1:26" x14ac:dyDescent="0.25">
      <c r="A402" s="46">
        <v>204</v>
      </c>
      <c r="B402" s="47">
        <v>3</v>
      </c>
      <c r="C402" s="47" t="s">
        <v>228</v>
      </c>
      <c r="D402" s="48"/>
      <c r="E402" s="47" t="s">
        <v>9</v>
      </c>
      <c r="F402" s="49" t="s">
        <v>267</v>
      </c>
      <c r="G402" s="50" t="s">
        <v>280</v>
      </c>
      <c r="H402" s="49" t="s">
        <v>688</v>
      </c>
      <c r="I402" s="49" t="s">
        <v>506</v>
      </c>
      <c r="J402" s="3"/>
      <c r="K402" s="6">
        <v>30</v>
      </c>
      <c r="L402" s="6">
        <v>415</v>
      </c>
      <c r="M402" s="63"/>
      <c r="N402" s="51"/>
      <c r="O402" s="52">
        <f>SUM(Tabelle133[[#This Row],[Tage]]*Tabelle133[[#This Row],[Tagespreis]])</f>
        <v>0</v>
      </c>
      <c r="P402" s="49" t="s">
        <v>725</v>
      </c>
      <c r="Q402" s="53">
        <v>43591</v>
      </c>
      <c r="R402" s="49">
        <v>13494557</v>
      </c>
      <c r="Z402" s="8"/>
    </row>
    <row r="403" spans="1:26" x14ac:dyDescent="0.25">
      <c r="A403" s="46">
        <v>205</v>
      </c>
      <c r="B403" s="47">
        <v>3</v>
      </c>
      <c r="C403" s="47" t="s">
        <v>229</v>
      </c>
      <c r="D403" s="48"/>
      <c r="E403" s="47" t="s">
        <v>8</v>
      </c>
      <c r="F403" s="49" t="s">
        <v>267</v>
      </c>
      <c r="G403" s="50" t="s">
        <v>280</v>
      </c>
      <c r="H403" s="49" t="s">
        <v>689</v>
      </c>
      <c r="I403" s="49" t="s">
        <v>467</v>
      </c>
      <c r="J403" s="3"/>
      <c r="K403" s="3"/>
      <c r="L403" s="6">
        <v>415</v>
      </c>
      <c r="M403" s="63"/>
      <c r="N403" s="51"/>
      <c r="O403" s="52">
        <f>SUM(Tabelle133[[#This Row],[Tage]]*Tabelle133[[#This Row],[Tagespreis]])</f>
        <v>0</v>
      </c>
      <c r="P403" s="49" t="s">
        <v>725</v>
      </c>
      <c r="Q403" s="53">
        <v>43585</v>
      </c>
      <c r="R403" s="49">
        <v>13393852</v>
      </c>
      <c r="Z403" s="8"/>
    </row>
    <row r="404" spans="1:26" x14ac:dyDescent="0.25">
      <c r="A404" s="46">
        <v>205</v>
      </c>
      <c r="B404" s="47">
        <v>3</v>
      </c>
      <c r="C404" s="47" t="s">
        <v>229</v>
      </c>
      <c r="D404" s="48"/>
      <c r="E404" s="47" t="s">
        <v>9</v>
      </c>
      <c r="F404" s="49" t="s">
        <v>267</v>
      </c>
      <c r="G404" s="50" t="s">
        <v>280</v>
      </c>
      <c r="H404" s="49" t="s">
        <v>689</v>
      </c>
      <c r="I404" s="49" t="s">
        <v>690</v>
      </c>
      <c r="J404" s="3"/>
      <c r="K404" s="3"/>
      <c r="L404" s="6">
        <v>415</v>
      </c>
      <c r="M404" s="63"/>
      <c r="N404" s="51"/>
      <c r="O404" s="52">
        <f>SUM(Tabelle133[[#This Row],[Tage]]*Tabelle133[[#This Row],[Tagespreis]])</f>
        <v>0</v>
      </c>
      <c r="P404" s="49" t="s">
        <v>725</v>
      </c>
      <c r="Q404" s="53">
        <v>43585</v>
      </c>
      <c r="R404" s="49">
        <v>13393853</v>
      </c>
      <c r="Z404" s="8"/>
    </row>
    <row r="405" spans="1:26" x14ac:dyDescent="0.25">
      <c r="A405" s="46">
        <v>206</v>
      </c>
      <c r="B405" s="47">
        <v>3</v>
      </c>
      <c r="C405" s="47" t="s">
        <v>230</v>
      </c>
      <c r="D405" s="48"/>
      <c r="E405" s="47" t="s">
        <v>8</v>
      </c>
      <c r="F405" s="49" t="s">
        <v>267</v>
      </c>
      <c r="G405" s="50" t="s">
        <v>267</v>
      </c>
      <c r="H405" s="49" t="s">
        <v>691</v>
      </c>
      <c r="I405" s="49" t="s">
        <v>692</v>
      </c>
      <c r="J405" s="3"/>
      <c r="K405" s="3"/>
      <c r="L405" s="6">
        <v>530</v>
      </c>
      <c r="M405" s="63"/>
      <c r="N405" s="51"/>
      <c r="O405" s="52">
        <f>SUM(Tabelle133[[#This Row],[Tage]]*Tabelle133[[#This Row],[Tagespreis]])</f>
        <v>0</v>
      </c>
      <c r="P405" s="49" t="s">
        <v>725</v>
      </c>
      <c r="Q405" s="53">
        <v>43585</v>
      </c>
      <c r="R405" s="49">
        <v>13393860</v>
      </c>
      <c r="Z405" s="8"/>
    </row>
    <row r="406" spans="1:26" x14ac:dyDescent="0.25">
      <c r="A406" s="46">
        <v>207</v>
      </c>
      <c r="B406" s="47">
        <v>3</v>
      </c>
      <c r="C406" s="47" t="s">
        <v>231</v>
      </c>
      <c r="D406" s="48"/>
      <c r="E406" s="47" t="s">
        <v>8</v>
      </c>
      <c r="F406" s="49" t="s">
        <v>267</v>
      </c>
      <c r="G406" s="50" t="s">
        <v>267</v>
      </c>
      <c r="H406" s="49" t="s">
        <v>739</v>
      </c>
      <c r="I406" s="49" t="s">
        <v>286</v>
      </c>
      <c r="J406" s="49"/>
      <c r="K406" s="49"/>
      <c r="L406" s="51"/>
      <c r="M406" s="63"/>
      <c r="N406" s="51"/>
      <c r="O406" s="52">
        <f>SUM(Tabelle133[[#This Row],[Tage]]*Tabelle133[[#This Row],[Tagespreis]])</f>
        <v>0</v>
      </c>
      <c r="P406" s="49"/>
      <c r="Q406" s="53">
        <v>43248</v>
      </c>
      <c r="R406" s="49"/>
      <c r="Z406" s="8"/>
    </row>
    <row r="407" spans="1:26" x14ac:dyDescent="0.25">
      <c r="A407" s="46">
        <v>208</v>
      </c>
      <c r="B407" s="47">
        <v>3</v>
      </c>
      <c r="C407" s="47" t="s">
        <v>232</v>
      </c>
      <c r="D407" s="48"/>
      <c r="E407" s="47" t="s">
        <v>8</v>
      </c>
      <c r="F407" s="49" t="s">
        <v>267</v>
      </c>
      <c r="G407" s="50" t="s">
        <v>267</v>
      </c>
      <c r="H407" s="49" t="s">
        <v>693</v>
      </c>
      <c r="I407" s="49" t="s">
        <v>694</v>
      </c>
      <c r="J407" s="49"/>
      <c r="K407" s="51">
        <v>30</v>
      </c>
      <c r="L407" s="51">
        <v>530</v>
      </c>
      <c r="M407" s="63"/>
      <c r="N407" s="51"/>
      <c r="O407" s="52">
        <f>SUM(Tabelle133[[#This Row],[Tage]]*Tabelle133[[#This Row],[Tagespreis]])</f>
        <v>0</v>
      </c>
      <c r="P407" s="49" t="s">
        <v>725</v>
      </c>
      <c r="Q407" s="53">
        <v>43585</v>
      </c>
      <c r="R407" s="49">
        <v>13393855</v>
      </c>
      <c r="Z407" s="8"/>
    </row>
    <row r="408" spans="1:26" x14ac:dyDescent="0.25">
      <c r="A408" s="46">
        <v>209</v>
      </c>
      <c r="B408" s="47">
        <v>3</v>
      </c>
      <c r="C408" s="47" t="s">
        <v>233</v>
      </c>
      <c r="D408" s="48"/>
      <c r="E408" s="47" t="s">
        <v>8</v>
      </c>
      <c r="F408" s="49" t="s">
        <v>267</v>
      </c>
      <c r="G408" s="50" t="s">
        <v>267</v>
      </c>
      <c r="H408" s="49" t="s">
        <v>590</v>
      </c>
      <c r="I408" s="49" t="s">
        <v>591</v>
      </c>
      <c r="J408" s="49"/>
      <c r="K408" s="49"/>
      <c r="L408" s="51">
        <v>530</v>
      </c>
      <c r="M408" s="63"/>
      <c r="N408" s="51"/>
      <c r="O408" s="52">
        <f>SUM(Tabelle133[[#This Row],[Tage]]*Tabelle133[[#This Row],[Tagespreis]])</f>
        <v>0</v>
      </c>
      <c r="P408" s="49" t="s">
        <v>725</v>
      </c>
      <c r="Q408" s="53">
        <v>43586</v>
      </c>
      <c r="R408" s="49">
        <v>13393893</v>
      </c>
      <c r="Z408" s="8"/>
    </row>
    <row r="409" spans="1:26" x14ac:dyDescent="0.25">
      <c r="A409" s="46">
        <v>210</v>
      </c>
      <c r="B409" s="47">
        <v>3</v>
      </c>
      <c r="C409" s="47" t="s">
        <v>234</v>
      </c>
      <c r="D409" s="48"/>
      <c r="E409" s="47" t="s">
        <v>8</v>
      </c>
      <c r="F409" s="49" t="s">
        <v>267</v>
      </c>
      <c r="G409" s="50" t="s">
        <v>267</v>
      </c>
      <c r="H409" s="49" t="s">
        <v>697</v>
      </c>
      <c r="I409" s="49" t="s">
        <v>542</v>
      </c>
      <c r="J409" s="3"/>
      <c r="K409" s="3"/>
      <c r="L409" s="6">
        <v>530</v>
      </c>
      <c r="M409" s="63"/>
      <c r="N409" s="51"/>
      <c r="O409" s="52">
        <f>SUM(Tabelle133[[#This Row],[Tage]]*Tabelle133[[#This Row],[Tagespreis]])</f>
        <v>0</v>
      </c>
      <c r="P409" s="49" t="s">
        <v>725</v>
      </c>
      <c r="Q409" s="53">
        <v>43591</v>
      </c>
      <c r="R409" s="49">
        <v>13494509</v>
      </c>
      <c r="Z409" s="8"/>
    </row>
    <row r="410" spans="1:26" x14ac:dyDescent="0.25">
      <c r="A410" s="46">
        <v>211</v>
      </c>
      <c r="B410" s="47">
        <v>3</v>
      </c>
      <c r="C410" s="47" t="s">
        <v>235</v>
      </c>
      <c r="D410" s="48"/>
      <c r="E410" s="47" t="s">
        <v>8</v>
      </c>
      <c r="F410" s="49" t="s">
        <v>280</v>
      </c>
      <c r="G410" s="50" t="s">
        <v>280</v>
      </c>
      <c r="H410" s="3"/>
      <c r="I410" s="3"/>
      <c r="J410" s="3"/>
      <c r="K410" s="3"/>
      <c r="L410" s="3"/>
      <c r="M410" s="63"/>
      <c r="N410" s="49"/>
      <c r="O410" s="52">
        <f>SUM(Tabelle133[[#This Row],[Tage]]*Tabelle133[[#This Row],[Tagespreis]])</f>
        <v>0</v>
      </c>
      <c r="P410" s="49"/>
      <c r="Q410" s="53"/>
      <c r="R410" s="49"/>
      <c r="Z410" s="8"/>
    </row>
    <row r="411" spans="1:26" x14ac:dyDescent="0.25">
      <c r="A411" s="46">
        <v>211</v>
      </c>
      <c r="B411" s="47">
        <v>3</v>
      </c>
      <c r="C411" s="47" t="s">
        <v>235</v>
      </c>
      <c r="D411" s="48"/>
      <c r="E411" s="47" t="s">
        <v>9</v>
      </c>
      <c r="F411" s="49" t="s">
        <v>280</v>
      </c>
      <c r="G411" s="50" t="s">
        <v>280</v>
      </c>
      <c r="H411" s="3"/>
      <c r="I411" s="3"/>
      <c r="J411" s="3"/>
      <c r="K411" s="3"/>
      <c r="L411" s="3"/>
      <c r="M411" s="63"/>
      <c r="N411" s="49"/>
      <c r="O411" s="52">
        <f>SUM(Tabelle133[[#This Row],[Tage]]*Tabelle133[[#This Row],[Tagespreis]])</f>
        <v>0</v>
      </c>
      <c r="P411" s="49"/>
      <c r="Q411" s="53"/>
      <c r="R411" s="49"/>
      <c r="Z411" s="8"/>
    </row>
    <row r="412" spans="1:26" x14ac:dyDescent="0.25">
      <c r="A412" s="46">
        <v>212</v>
      </c>
      <c r="B412" s="47">
        <v>3</v>
      </c>
      <c r="C412" s="47" t="s">
        <v>236</v>
      </c>
      <c r="D412" s="48"/>
      <c r="E412" s="47" t="s">
        <v>8</v>
      </c>
      <c r="F412" s="49" t="s">
        <v>280</v>
      </c>
      <c r="G412" s="50" t="s">
        <v>280</v>
      </c>
      <c r="H412" s="3"/>
      <c r="I412" s="3"/>
      <c r="J412" s="3"/>
      <c r="K412" s="3"/>
      <c r="L412" s="3"/>
      <c r="M412" s="63"/>
      <c r="N412" s="51"/>
      <c r="O412" s="52">
        <f>SUM(Tabelle133[[#This Row],[Tage]]*Tabelle133[[#This Row],[Tagespreis]])</f>
        <v>0</v>
      </c>
      <c r="P412" s="49"/>
      <c r="Q412" s="53"/>
      <c r="R412" s="49"/>
      <c r="Z412" s="8"/>
    </row>
    <row r="413" spans="1:26" x14ac:dyDescent="0.25">
      <c r="A413" s="46">
        <v>213</v>
      </c>
      <c r="B413" s="47">
        <v>3</v>
      </c>
      <c r="C413" s="47" t="s">
        <v>237</v>
      </c>
      <c r="D413" s="48"/>
      <c r="E413" s="47" t="s">
        <v>8</v>
      </c>
      <c r="F413" s="49" t="s">
        <v>267</v>
      </c>
      <c r="G413" s="50" t="s">
        <v>267</v>
      </c>
      <c r="H413" s="49" t="s">
        <v>700</v>
      </c>
      <c r="I413" s="49" t="s">
        <v>701</v>
      </c>
      <c r="J413" s="3"/>
      <c r="K413" s="3"/>
      <c r="L413" s="6">
        <v>530</v>
      </c>
      <c r="M413" s="63"/>
      <c r="N413" s="51"/>
      <c r="O413" s="52">
        <f>SUM(Tabelle133[[#This Row],[Tage]]*Tabelle133[[#This Row],[Tagespreis]])</f>
        <v>0</v>
      </c>
      <c r="P413" s="49" t="s">
        <v>725</v>
      </c>
      <c r="Q413" s="53">
        <v>43588</v>
      </c>
      <c r="R413" s="49">
        <v>13393947</v>
      </c>
      <c r="Z413" s="8"/>
    </row>
    <row r="414" spans="1:26" x14ac:dyDescent="0.25">
      <c r="A414" s="46">
        <v>214</v>
      </c>
      <c r="B414" s="47">
        <v>3</v>
      </c>
      <c r="C414" s="47" t="s">
        <v>238</v>
      </c>
      <c r="D414" s="48"/>
      <c r="E414" s="47" t="s">
        <v>8</v>
      </c>
      <c r="F414" s="49" t="s">
        <v>267</v>
      </c>
      <c r="G414" s="50" t="s">
        <v>267</v>
      </c>
      <c r="H414" s="49" t="s">
        <v>702</v>
      </c>
      <c r="I414" s="49" t="s">
        <v>703</v>
      </c>
      <c r="J414" s="3"/>
      <c r="K414" s="3"/>
      <c r="L414" s="6">
        <v>530</v>
      </c>
      <c r="M414" s="63"/>
      <c r="N414" s="51"/>
      <c r="O414" s="52">
        <f>SUM(Tabelle133[[#This Row],[Tage]]*Tabelle133[[#This Row],[Tagespreis]])</f>
        <v>0</v>
      </c>
      <c r="P414" s="49" t="s">
        <v>725</v>
      </c>
      <c r="Q414" s="53">
        <v>43592</v>
      </c>
      <c r="R414" s="49">
        <v>13494571</v>
      </c>
      <c r="Z414" s="8"/>
    </row>
    <row r="415" spans="1:26" x14ac:dyDescent="0.25">
      <c r="A415" s="46">
        <v>215</v>
      </c>
      <c r="B415" s="47">
        <v>3</v>
      </c>
      <c r="C415" s="47" t="s">
        <v>239</v>
      </c>
      <c r="D415" s="48" t="s">
        <v>241</v>
      </c>
      <c r="E415" s="47" t="s">
        <v>8</v>
      </c>
      <c r="F415" s="49" t="s">
        <v>267</v>
      </c>
      <c r="G415" s="50" t="s">
        <v>280</v>
      </c>
      <c r="H415" s="49" t="s">
        <v>704</v>
      </c>
      <c r="I415" s="49" t="s">
        <v>306</v>
      </c>
      <c r="J415" s="3"/>
      <c r="K415" s="3"/>
      <c r="L415" s="6">
        <v>415</v>
      </c>
      <c r="M415" s="63"/>
      <c r="N415" s="51"/>
      <c r="O415" s="52">
        <f>SUM(Tabelle133[[#This Row],[Tage]]*Tabelle133[[#This Row],[Tagespreis]])</f>
        <v>0</v>
      </c>
      <c r="P415" s="49" t="s">
        <v>725</v>
      </c>
      <c r="Q415" s="53">
        <v>43588</v>
      </c>
      <c r="R415" s="49">
        <v>13393964</v>
      </c>
      <c r="Z415" s="8"/>
    </row>
    <row r="416" spans="1:26" x14ac:dyDescent="0.25">
      <c r="A416" s="46">
        <v>215</v>
      </c>
      <c r="B416" s="47">
        <v>3</v>
      </c>
      <c r="C416" s="47" t="s">
        <v>239</v>
      </c>
      <c r="D416" s="48"/>
      <c r="E416" s="47" t="s">
        <v>9</v>
      </c>
      <c r="F416" s="49" t="s">
        <v>267</v>
      </c>
      <c r="G416" s="50" t="s">
        <v>280</v>
      </c>
      <c r="H416" s="49" t="s">
        <v>704</v>
      </c>
      <c r="I416" s="49" t="s">
        <v>306</v>
      </c>
      <c r="J416" s="3"/>
      <c r="K416" s="3"/>
      <c r="L416" s="6">
        <v>415</v>
      </c>
      <c r="M416" s="63"/>
      <c r="N416" s="51"/>
      <c r="O416" s="52">
        <f>SUM(Tabelle133[[#This Row],[Tage]]*Tabelle133[[#This Row],[Tagespreis]])</f>
        <v>0</v>
      </c>
      <c r="P416" s="49" t="s">
        <v>725</v>
      </c>
      <c r="Q416" s="53">
        <v>43588</v>
      </c>
      <c r="R416" s="49">
        <v>13393964</v>
      </c>
      <c r="Z416" s="8"/>
    </row>
    <row r="417" spans="1:26" x14ac:dyDescent="0.25">
      <c r="A417" s="46">
        <v>216</v>
      </c>
      <c r="B417" s="47">
        <v>3</v>
      </c>
      <c r="C417" s="47" t="s">
        <v>240</v>
      </c>
      <c r="D417" s="48" t="s">
        <v>243</v>
      </c>
      <c r="E417" s="47" t="s">
        <v>8</v>
      </c>
      <c r="F417" s="49" t="s">
        <v>267</v>
      </c>
      <c r="G417" s="50" t="s">
        <v>280</v>
      </c>
      <c r="H417" s="49" t="s">
        <v>590</v>
      </c>
      <c r="I417" s="49" t="s">
        <v>705</v>
      </c>
      <c r="J417" s="3"/>
      <c r="K417" s="3"/>
      <c r="L417" s="6">
        <v>415</v>
      </c>
      <c r="M417" s="63"/>
      <c r="N417" s="51"/>
      <c r="O417" s="52">
        <f>SUM(Tabelle133[[#This Row],[Tage]]*Tabelle133[[#This Row],[Tagespreis]])</f>
        <v>0</v>
      </c>
      <c r="P417" s="49" t="s">
        <v>725</v>
      </c>
      <c r="Q417" s="53">
        <v>43581</v>
      </c>
      <c r="R417" s="49">
        <v>13393835</v>
      </c>
      <c r="Z417" s="8"/>
    </row>
    <row r="418" spans="1:26" x14ac:dyDescent="0.25">
      <c r="A418" s="46">
        <v>216</v>
      </c>
      <c r="B418" s="47">
        <v>3</v>
      </c>
      <c r="C418" s="47" t="s">
        <v>240</v>
      </c>
      <c r="D418" s="48"/>
      <c r="E418" s="47" t="s">
        <v>9</v>
      </c>
      <c r="F418" s="49" t="s">
        <v>267</v>
      </c>
      <c r="G418" s="50" t="s">
        <v>280</v>
      </c>
      <c r="H418" s="49" t="s">
        <v>706</v>
      </c>
      <c r="I418" s="49" t="s">
        <v>707</v>
      </c>
      <c r="J418" s="3"/>
      <c r="K418" s="3"/>
      <c r="L418" s="6">
        <v>415</v>
      </c>
      <c r="M418" s="63"/>
      <c r="N418" s="51"/>
      <c r="O418" s="52">
        <f>SUM(Tabelle133[[#This Row],[Tage]]*Tabelle133[[#This Row],[Tagespreis]])</f>
        <v>0</v>
      </c>
      <c r="P418" s="49" t="s">
        <v>725</v>
      </c>
      <c r="Q418" s="53">
        <v>43588</v>
      </c>
      <c r="R418" s="49">
        <v>13393973</v>
      </c>
      <c r="Z418" s="8"/>
    </row>
    <row r="419" spans="1:26" x14ac:dyDescent="0.25">
      <c r="A419" s="46">
        <v>217</v>
      </c>
      <c r="B419" s="47">
        <v>3</v>
      </c>
      <c r="C419" s="47" t="s">
        <v>242</v>
      </c>
      <c r="D419" s="48" t="s">
        <v>245</v>
      </c>
      <c r="E419" s="47" t="s">
        <v>8</v>
      </c>
      <c r="F419" s="49" t="s">
        <v>267</v>
      </c>
      <c r="G419" s="50" t="s">
        <v>267</v>
      </c>
      <c r="H419" s="3" t="s">
        <v>740</v>
      </c>
      <c r="I419" s="3" t="s">
        <v>290</v>
      </c>
      <c r="J419" s="3"/>
      <c r="K419" s="3"/>
      <c r="L419" s="6"/>
      <c r="M419" s="63"/>
      <c r="N419" s="51"/>
      <c r="O419" s="52">
        <f>SUM(Tabelle133[[#This Row],[Tage]]*Tabelle133[[#This Row],[Tagespreis]])</f>
        <v>0</v>
      </c>
      <c r="P419" s="49"/>
      <c r="Q419" s="53">
        <v>43613</v>
      </c>
      <c r="R419" s="49"/>
      <c r="Z419" s="8"/>
    </row>
    <row r="420" spans="1:26" x14ac:dyDescent="0.25">
      <c r="A420" s="46">
        <v>218</v>
      </c>
      <c r="B420" s="47">
        <v>3</v>
      </c>
      <c r="C420" s="47" t="s">
        <v>244</v>
      </c>
      <c r="D420" s="48" t="s">
        <v>247</v>
      </c>
      <c r="E420" s="47" t="s">
        <v>8</v>
      </c>
      <c r="F420" s="49" t="s">
        <v>267</v>
      </c>
      <c r="G420" s="50" t="s">
        <v>267</v>
      </c>
      <c r="H420" s="49" t="s">
        <v>708</v>
      </c>
      <c r="I420" s="49" t="s">
        <v>598</v>
      </c>
      <c r="J420" s="3"/>
      <c r="K420" s="3"/>
      <c r="L420" s="6">
        <v>530</v>
      </c>
      <c r="M420" s="63"/>
      <c r="N420" s="51"/>
      <c r="O420" s="52">
        <f>SUM(Tabelle133[[#This Row],[Tage]]*Tabelle133[[#This Row],[Tagespreis]])</f>
        <v>0</v>
      </c>
      <c r="P420" s="49" t="s">
        <v>725</v>
      </c>
      <c r="Q420" s="53">
        <v>43591</v>
      </c>
      <c r="R420" s="49">
        <v>13494507</v>
      </c>
      <c r="Z420" s="8"/>
    </row>
    <row r="421" spans="1:26" x14ac:dyDescent="0.25">
      <c r="A421" s="46">
        <v>219</v>
      </c>
      <c r="B421" s="47">
        <v>3</v>
      </c>
      <c r="C421" s="47" t="s">
        <v>246</v>
      </c>
      <c r="D421" s="48" t="s">
        <v>249</v>
      </c>
      <c r="E421" s="47" t="s">
        <v>8</v>
      </c>
      <c r="F421" s="49" t="s">
        <v>267</v>
      </c>
      <c r="G421" s="50" t="s">
        <v>280</v>
      </c>
      <c r="H421" s="49" t="s">
        <v>709</v>
      </c>
      <c r="I421" s="49" t="s">
        <v>710</v>
      </c>
      <c r="J421" s="3"/>
      <c r="K421" s="6">
        <v>30</v>
      </c>
      <c r="L421" s="6">
        <v>415</v>
      </c>
      <c r="M421" s="63"/>
      <c r="N421" s="51"/>
      <c r="O421" s="52">
        <f>SUM(Tabelle133[[#This Row],[Tage]]*Tabelle133[[#This Row],[Tagespreis]])</f>
        <v>0</v>
      </c>
      <c r="P421" s="49" t="s">
        <v>725</v>
      </c>
      <c r="Q421" s="53">
        <v>43591</v>
      </c>
      <c r="R421" s="49">
        <v>13394400</v>
      </c>
      <c r="Z421" s="8"/>
    </row>
    <row r="422" spans="1:26" x14ac:dyDescent="0.25">
      <c r="A422" s="46">
        <v>219</v>
      </c>
      <c r="B422" s="47">
        <v>3</v>
      </c>
      <c r="C422" s="47" t="s">
        <v>246</v>
      </c>
      <c r="D422" s="48"/>
      <c r="E422" s="47" t="s">
        <v>9</v>
      </c>
      <c r="F422" s="49" t="s">
        <v>267</v>
      </c>
      <c r="G422" s="50" t="s">
        <v>280</v>
      </c>
      <c r="H422" s="49" t="s">
        <v>709</v>
      </c>
      <c r="I422" s="49" t="s">
        <v>711</v>
      </c>
      <c r="J422" s="3"/>
      <c r="K422" s="3"/>
      <c r="L422" s="6">
        <v>415</v>
      </c>
      <c r="M422" s="63"/>
      <c r="N422" s="51"/>
      <c r="O422" s="52">
        <f>SUM(Tabelle133[[#This Row],[Tage]]*Tabelle133[[#This Row],[Tagespreis]])</f>
        <v>0</v>
      </c>
      <c r="P422" s="49" t="s">
        <v>725</v>
      </c>
      <c r="Q422" s="53">
        <v>43591</v>
      </c>
      <c r="R422" s="49">
        <v>13394400</v>
      </c>
      <c r="Z422" s="8"/>
    </row>
    <row r="423" spans="1:26" x14ac:dyDescent="0.25">
      <c r="A423" s="46">
        <v>220</v>
      </c>
      <c r="B423" s="47">
        <v>3</v>
      </c>
      <c r="C423" s="47" t="s">
        <v>248</v>
      </c>
      <c r="D423" s="48" t="s">
        <v>251</v>
      </c>
      <c r="E423" s="47" t="s">
        <v>8</v>
      </c>
      <c r="F423" s="49" t="s">
        <v>267</v>
      </c>
      <c r="G423" s="50" t="s">
        <v>267</v>
      </c>
      <c r="H423" s="49" t="s">
        <v>712</v>
      </c>
      <c r="I423" s="49" t="s">
        <v>713</v>
      </c>
      <c r="J423" s="3"/>
      <c r="K423" s="3"/>
      <c r="L423" s="6">
        <v>530</v>
      </c>
      <c r="M423" s="63"/>
      <c r="N423" s="51"/>
      <c r="O423" s="52">
        <f>SUM(Tabelle133[[#This Row],[Tage]]*Tabelle133[[#This Row],[Tagespreis]])</f>
        <v>0</v>
      </c>
      <c r="P423" s="49" t="s">
        <v>725</v>
      </c>
      <c r="Q423" s="53">
        <v>43588</v>
      </c>
      <c r="R423" s="49">
        <v>13393948</v>
      </c>
      <c r="Z423" s="8"/>
    </row>
    <row r="424" spans="1:26" x14ac:dyDescent="0.25">
      <c r="A424" s="46">
        <v>221</v>
      </c>
      <c r="B424" s="47">
        <v>3</v>
      </c>
      <c r="C424" s="47" t="s">
        <v>250</v>
      </c>
      <c r="D424" s="48" t="s">
        <v>253</v>
      </c>
      <c r="E424" s="47" t="s">
        <v>8</v>
      </c>
      <c r="F424" s="49" t="s">
        <v>267</v>
      </c>
      <c r="G424" s="50" t="s">
        <v>267</v>
      </c>
      <c r="H424" s="49" t="s">
        <v>714</v>
      </c>
      <c r="I424" s="49" t="s">
        <v>453</v>
      </c>
      <c r="J424" s="3"/>
      <c r="K424" s="3"/>
      <c r="L424" s="6">
        <v>530</v>
      </c>
      <c r="M424" s="63"/>
      <c r="N424" s="51"/>
      <c r="O424" s="52">
        <f>SUM(Tabelle133[[#This Row],[Tage]]*Tabelle133[[#This Row],[Tagespreis]])</f>
        <v>0</v>
      </c>
      <c r="P424" s="49" t="s">
        <v>725</v>
      </c>
      <c r="Q424" s="53">
        <v>43591</v>
      </c>
      <c r="R424" s="49">
        <v>13393993</v>
      </c>
      <c r="Z424" s="8"/>
    </row>
    <row r="425" spans="1:26" x14ac:dyDescent="0.25">
      <c r="A425" s="46">
        <v>222</v>
      </c>
      <c r="B425" s="47">
        <v>3</v>
      </c>
      <c r="C425" s="47" t="s">
        <v>252</v>
      </c>
      <c r="D425" s="48"/>
      <c r="E425" s="47" t="s">
        <v>8</v>
      </c>
      <c r="F425" s="49" t="s">
        <v>267</v>
      </c>
      <c r="G425" s="50" t="s">
        <v>267</v>
      </c>
      <c r="H425" s="49" t="s">
        <v>715</v>
      </c>
      <c r="I425" s="49" t="s">
        <v>471</v>
      </c>
      <c r="J425" s="3"/>
      <c r="K425" s="3"/>
      <c r="L425" s="6">
        <v>530</v>
      </c>
      <c r="M425" s="63"/>
      <c r="N425" s="51"/>
      <c r="O425" s="52">
        <f>SUM(Tabelle133[[#This Row],[Tage]]*Tabelle133[[#This Row],[Tagespreis]])</f>
        <v>0</v>
      </c>
      <c r="P425" s="49" t="s">
        <v>725</v>
      </c>
      <c r="Q425" s="53">
        <v>43591</v>
      </c>
      <c r="R425" s="49">
        <v>13494519</v>
      </c>
      <c r="Z425" s="8"/>
    </row>
    <row r="426" spans="1:26" x14ac:dyDescent="0.25">
      <c r="A426" s="46">
        <v>223</v>
      </c>
      <c r="B426" s="47">
        <v>3</v>
      </c>
      <c r="C426" s="47" t="s">
        <v>254</v>
      </c>
      <c r="D426" s="48"/>
      <c r="E426" s="47" t="s">
        <v>8</v>
      </c>
      <c r="F426" s="49" t="s">
        <v>267</v>
      </c>
      <c r="G426" s="50" t="s">
        <v>267</v>
      </c>
      <c r="H426" s="49" t="s">
        <v>716</v>
      </c>
      <c r="I426" s="49" t="s">
        <v>717</v>
      </c>
      <c r="J426" s="3"/>
      <c r="K426" s="3"/>
      <c r="L426" s="6">
        <v>530</v>
      </c>
      <c r="M426" s="63"/>
      <c r="N426" s="51"/>
      <c r="O426" s="52">
        <f>SUM(Tabelle133[[#This Row],[Tage]]*Tabelle133[[#This Row],[Tagespreis]])</f>
        <v>0</v>
      </c>
      <c r="P426" s="49" t="s">
        <v>725</v>
      </c>
      <c r="Q426" s="53">
        <v>43591</v>
      </c>
      <c r="R426" s="49">
        <v>13494515</v>
      </c>
      <c r="Z426" s="8"/>
    </row>
    <row r="427" spans="1:26" x14ac:dyDescent="0.25">
      <c r="A427" s="46">
        <v>224</v>
      </c>
      <c r="B427" s="47">
        <v>3</v>
      </c>
      <c r="C427" s="47" t="s">
        <v>255</v>
      </c>
      <c r="D427" s="48"/>
      <c r="E427" s="47" t="s">
        <v>8</v>
      </c>
      <c r="F427" s="49" t="s">
        <v>267</v>
      </c>
      <c r="G427" s="50" t="s">
        <v>267</v>
      </c>
      <c r="H427" s="49" t="s">
        <v>718</v>
      </c>
      <c r="I427" s="49" t="s">
        <v>719</v>
      </c>
      <c r="J427" s="3"/>
      <c r="K427" s="3"/>
      <c r="L427" s="6">
        <v>530</v>
      </c>
      <c r="M427" s="63"/>
      <c r="N427" s="51"/>
      <c r="O427" s="52">
        <f>SUM(Tabelle133[[#This Row],[Tage]]*Tabelle133[[#This Row],[Tagespreis]])</f>
        <v>0</v>
      </c>
      <c r="P427" s="49" t="s">
        <v>725</v>
      </c>
      <c r="Q427" s="53">
        <v>43591</v>
      </c>
      <c r="R427" s="49">
        <v>13494543</v>
      </c>
      <c r="Z427" s="8"/>
    </row>
    <row r="428" spans="1:26" x14ac:dyDescent="0.25">
      <c r="A428" s="46">
        <v>225</v>
      </c>
      <c r="B428" s="47">
        <v>3</v>
      </c>
      <c r="C428" s="47" t="s">
        <v>256</v>
      </c>
      <c r="D428" s="48"/>
      <c r="E428" s="47" t="s">
        <v>8</v>
      </c>
      <c r="F428" s="49" t="s">
        <v>267</v>
      </c>
      <c r="G428" s="50" t="s">
        <v>267</v>
      </c>
      <c r="H428" s="49" t="s">
        <v>720</v>
      </c>
      <c r="I428" s="49" t="s">
        <v>461</v>
      </c>
      <c r="J428" s="3"/>
      <c r="K428" s="6">
        <v>30</v>
      </c>
      <c r="L428" s="6">
        <v>530</v>
      </c>
      <c r="M428" s="63"/>
      <c r="N428" s="51"/>
      <c r="O428" s="52">
        <f>SUM(Tabelle133[[#This Row],[Tage]]*Tabelle133[[#This Row],[Tagespreis]])</f>
        <v>0</v>
      </c>
      <c r="P428" s="49" t="s">
        <v>725</v>
      </c>
      <c r="Q428" s="53">
        <v>43591</v>
      </c>
      <c r="R428" s="49">
        <v>13494512</v>
      </c>
      <c r="Z428" s="8"/>
    </row>
    <row r="429" spans="1:26" x14ac:dyDescent="0.25">
      <c r="A429" s="46">
        <v>226</v>
      </c>
      <c r="B429" s="47">
        <v>3</v>
      </c>
      <c r="C429" s="47" t="s">
        <v>257</v>
      </c>
      <c r="D429" s="48"/>
      <c r="E429" s="47" t="s">
        <v>8</v>
      </c>
      <c r="F429" s="49" t="s">
        <v>267</v>
      </c>
      <c r="G429" s="50" t="s">
        <v>267</v>
      </c>
      <c r="H429" s="49" t="s">
        <v>721</v>
      </c>
      <c r="I429" s="49" t="s">
        <v>394</v>
      </c>
      <c r="J429" s="3"/>
      <c r="K429" s="6"/>
      <c r="L429" s="6">
        <v>530</v>
      </c>
      <c r="M429" s="63"/>
      <c r="N429" s="51"/>
      <c r="O429" s="52">
        <f>SUM(Tabelle133[[#This Row],[Tage]]*Tabelle133[[#This Row],[Tagespreis]])</f>
        <v>0</v>
      </c>
      <c r="P429" s="49" t="s">
        <v>725</v>
      </c>
      <c r="Q429" s="53">
        <v>43581</v>
      </c>
      <c r="R429" s="49">
        <v>13393831</v>
      </c>
      <c r="Z429" s="8"/>
    </row>
    <row r="430" spans="1:26" x14ac:dyDescent="0.25">
      <c r="A430" s="46">
        <v>227</v>
      </c>
      <c r="B430" s="47">
        <v>3</v>
      </c>
      <c r="C430" s="47" t="s">
        <v>258</v>
      </c>
      <c r="D430" s="48"/>
      <c r="E430" s="47" t="s">
        <v>8</v>
      </c>
      <c r="F430" s="49" t="s">
        <v>267</v>
      </c>
      <c r="G430" s="50" t="s">
        <v>267</v>
      </c>
      <c r="H430" s="49" t="s">
        <v>722</v>
      </c>
      <c r="I430" s="49" t="s">
        <v>686</v>
      </c>
      <c r="J430" s="3"/>
      <c r="K430" s="3"/>
      <c r="L430" s="6">
        <v>530</v>
      </c>
      <c r="M430" s="63"/>
      <c r="N430" s="51"/>
      <c r="O430" s="52">
        <f>SUM(Tabelle133[[#This Row],[Tage]]*Tabelle133[[#This Row],[Tagespreis]])</f>
        <v>0</v>
      </c>
      <c r="P430" s="49" t="s">
        <v>725</v>
      </c>
      <c r="Q430" s="53">
        <v>43591</v>
      </c>
      <c r="R430" s="49">
        <v>13494564</v>
      </c>
      <c r="Z430" s="8"/>
    </row>
    <row r="431" spans="1:26" x14ac:dyDescent="0.25">
      <c r="A431" s="46">
        <v>228</v>
      </c>
      <c r="B431" s="47">
        <v>3</v>
      </c>
      <c r="C431" s="47" t="s">
        <v>259</v>
      </c>
      <c r="D431" s="48"/>
      <c r="E431" s="47" t="s">
        <v>8</v>
      </c>
      <c r="F431" s="49" t="s">
        <v>267</v>
      </c>
      <c r="G431" s="50" t="s">
        <v>267</v>
      </c>
      <c r="H431" s="49" t="s">
        <v>723</v>
      </c>
      <c r="I431" s="49" t="s">
        <v>724</v>
      </c>
      <c r="J431" s="3"/>
      <c r="K431" s="3"/>
      <c r="L431" s="6">
        <v>530</v>
      </c>
      <c r="M431" s="63"/>
      <c r="N431" s="51"/>
      <c r="O431" s="52">
        <f>SUM(Tabelle133[[#This Row],[Tage]]*Tabelle133[[#This Row],[Tagespreis]])</f>
        <v>0</v>
      </c>
      <c r="P431" s="49" t="s">
        <v>725</v>
      </c>
      <c r="Q431" s="53">
        <v>43591</v>
      </c>
      <c r="R431" s="49">
        <v>13494516</v>
      </c>
      <c r="Z431" s="8"/>
    </row>
    <row r="432" spans="1:26" x14ac:dyDescent="0.25">
      <c r="A432" s="46">
        <v>229</v>
      </c>
      <c r="B432" s="47">
        <v>3</v>
      </c>
      <c r="C432" s="47" t="s">
        <v>260</v>
      </c>
      <c r="D432" s="48"/>
      <c r="E432" s="47" t="s">
        <v>8</v>
      </c>
      <c r="F432" s="49" t="s">
        <v>280</v>
      </c>
      <c r="G432" s="50" t="s">
        <v>267</v>
      </c>
      <c r="H432" s="3"/>
      <c r="I432" s="3"/>
      <c r="J432" s="3"/>
      <c r="K432" s="3"/>
      <c r="L432" s="3"/>
      <c r="M432" s="63"/>
      <c r="N432" s="49"/>
      <c r="O432" s="52">
        <f>SUM(Tabelle133[[#This Row],[Tage]]*Tabelle133[[#This Row],[Tagespreis]])</f>
        <v>0</v>
      </c>
      <c r="P432" s="49"/>
      <c r="Q432" s="53"/>
      <c r="R432" s="49"/>
      <c r="Z432" s="8"/>
    </row>
    <row r="433" spans="1:27" ht="15.75" thickBot="1" x14ac:dyDescent="0.3">
      <c r="A433" s="7"/>
      <c r="B433" s="7"/>
      <c r="C433" s="7"/>
      <c r="D433" s="7"/>
      <c r="E433" s="7"/>
      <c r="F433" s="14"/>
      <c r="G433" s="10"/>
      <c r="H433" s="7"/>
      <c r="I433" s="7"/>
      <c r="J433" s="7"/>
      <c r="K433" s="7"/>
      <c r="L433" s="7"/>
      <c r="M433" s="7"/>
      <c r="N433" s="27"/>
      <c r="O433" s="7"/>
      <c r="P433" s="18"/>
      <c r="Q433" s="14"/>
      <c r="R433" s="7"/>
      <c r="AA433" s="8"/>
    </row>
    <row r="434" spans="1:27" ht="45.75" thickBot="1" x14ac:dyDescent="0.3">
      <c r="A434" s="31" t="s">
        <v>261</v>
      </c>
      <c r="B434" s="32">
        <f>SUBTOTAL(3,B2:B432)</f>
        <v>431</v>
      </c>
      <c r="C434" s="7"/>
      <c r="D434" s="7"/>
      <c r="E434" s="29" t="s">
        <v>307</v>
      </c>
      <c r="F434" s="33">
        <f>COUNTIFS(F2:F432,"Ja",G2:G432,"Nein")</f>
        <v>273</v>
      </c>
      <c r="G434" s="10"/>
      <c r="H434" s="15" t="s">
        <v>742</v>
      </c>
      <c r="I434" s="17">
        <f>SUM(L2:L432)</f>
        <v>130735</v>
      </c>
      <c r="J434" s="65"/>
      <c r="K434" s="7"/>
      <c r="L434" s="15" t="s">
        <v>775</v>
      </c>
      <c r="M434" s="17">
        <f>SUMIF(R2:R432,"&gt;0",L2:L432)</f>
        <v>99080</v>
      </c>
      <c r="N434" s="28"/>
      <c r="P434" s="18"/>
      <c r="R434" s="16"/>
      <c r="AA434" s="8"/>
    </row>
    <row r="435" spans="1:27" ht="15.75" thickBot="1" x14ac:dyDescent="0.3">
      <c r="A435" s="7"/>
      <c r="B435" s="7"/>
      <c r="C435" s="7"/>
      <c r="D435" s="14"/>
      <c r="E435" s="10"/>
      <c r="F435" s="7"/>
      <c r="G435" s="10"/>
      <c r="H435" s="7"/>
      <c r="I435" s="7"/>
      <c r="J435" s="7"/>
      <c r="K435" s="7"/>
      <c r="L435" s="7"/>
      <c r="M435" s="7"/>
      <c r="N435" s="7"/>
      <c r="O435" s="7"/>
      <c r="P435" s="18"/>
      <c r="Q435" s="14"/>
      <c r="R435" s="7"/>
      <c r="AA435" s="8"/>
    </row>
    <row r="436" spans="1:27" ht="45.75" thickBot="1" x14ac:dyDescent="0.3">
      <c r="A436" s="29" t="s">
        <v>263</v>
      </c>
      <c r="B436" s="33">
        <f>ROWS($Z$2:$Z$226)</f>
        <v>225</v>
      </c>
      <c r="C436" s="7"/>
      <c r="D436" s="14"/>
      <c r="E436" s="29" t="s">
        <v>287</v>
      </c>
      <c r="F436" s="33">
        <f>COUNTIFS(F2:F432,"Ja",G2:G432,"Ja")</f>
        <v>54</v>
      </c>
      <c r="G436" s="10"/>
      <c r="H436" s="15" t="s">
        <v>743</v>
      </c>
      <c r="I436" s="17">
        <f>SUM(O2:O432)</f>
        <v>4620</v>
      </c>
      <c r="J436" s="65"/>
      <c r="K436" s="7"/>
      <c r="L436" s="15" t="s">
        <v>776</v>
      </c>
      <c r="M436" s="17">
        <f>SUMIF(R2:R432,"&gt;0",O2:O432)</f>
        <v>1350</v>
      </c>
      <c r="N436" s="7"/>
      <c r="O436" s="7"/>
      <c r="P436" s="18"/>
      <c r="Q436" s="14"/>
      <c r="R436" s="7"/>
      <c r="AA436" s="8"/>
    </row>
    <row r="437" spans="1:27" ht="16.5" customHeight="1" thickBot="1" x14ac:dyDescent="0.55000000000000004">
      <c r="A437" s="7"/>
      <c r="B437" s="7"/>
      <c r="C437" s="24"/>
      <c r="D437" s="14"/>
      <c r="E437" s="14"/>
      <c r="F437" s="14"/>
      <c r="G437" s="10"/>
      <c r="H437" s="7"/>
      <c r="I437" s="7"/>
      <c r="J437" s="7"/>
      <c r="K437" s="7"/>
      <c r="L437" s="7"/>
      <c r="M437" s="7"/>
      <c r="N437" s="7"/>
      <c r="O437" s="7"/>
      <c r="P437" s="18"/>
      <c r="R437" s="7"/>
      <c r="AA437" s="8"/>
    </row>
    <row r="438" spans="1:27" ht="45.75" thickBot="1" x14ac:dyDescent="0.3">
      <c r="A438" s="29" t="s">
        <v>315</v>
      </c>
      <c r="B438" s="33">
        <v>352</v>
      </c>
      <c r="C438" s="7"/>
      <c r="D438" s="14"/>
      <c r="E438" s="29" t="s">
        <v>262</v>
      </c>
      <c r="F438" s="33">
        <f>SUM(F434+F436)</f>
        <v>327</v>
      </c>
      <c r="G438" s="10"/>
      <c r="H438" s="29" t="s">
        <v>744</v>
      </c>
      <c r="I438" s="30">
        <f>SUM(I434+I436)</f>
        <v>135355</v>
      </c>
      <c r="J438" s="66"/>
      <c r="K438" s="7"/>
      <c r="L438" s="61" t="s">
        <v>777</v>
      </c>
      <c r="M438" s="62">
        <f>SUMIF(R2:R432,"&gt;0",K2:K432)</f>
        <v>1460</v>
      </c>
      <c r="N438" s="7"/>
      <c r="O438" s="7"/>
      <c r="P438" s="18"/>
      <c r="Q438" s="14"/>
      <c r="R438" s="7"/>
      <c r="AA438" s="8"/>
    </row>
    <row r="439" spans="1:27" ht="15.75" thickBot="1" x14ac:dyDescent="0.3">
      <c r="A439" s="7"/>
      <c r="B439" s="7"/>
      <c r="C439" s="7"/>
      <c r="D439" s="14"/>
      <c r="E439" s="14"/>
      <c r="F439" s="14"/>
      <c r="G439" s="10"/>
      <c r="J439" s="67"/>
      <c r="K439" s="7"/>
    </row>
    <row r="440" spans="1:27" ht="45.75" thickBot="1" x14ac:dyDescent="0.3">
      <c r="A440" s="29" t="s">
        <v>320</v>
      </c>
      <c r="B440" s="33">
        <f>COUNTIFS(F2:F432,"Ja",H2:H432,"Fa.*")</f>
        <v>66</v>
      </c>
      <c r="C440" s="7"/>
      <c r="D440" s="14"/>
      <c r="E440" s="36" t="s">
        <v>319</v>
      </c>
      <c r="F440" s="37">
        <f>SUM(B438-F438)</f>
        <v>25</v>
      </c>
      <c r="G440" s="10"/>
      <c r="H440" s="29" t="s">
        <v>745</v>
      </c>
      <c r="I440" s="30">
        <f>SUMIF(H2:H432,"Fa.*",L2:L432)</f>
        <v>20750</v>
      </c>
      <c r="J440" s="66"/>
      <c r="K440" s="7"/>
      <c r="L440" s="29" t="s">
        <v>774</v>
      </c>
      <c r="M440" s="30">
        <f>SUMIFS(L2:L432,H2:H432,"Fa.*",Q2:Q432,"&lt;&gt;")</f>
        <v>20750</v>
      </c>
    </row>
    <row r="441" spans="1:27" ht="15.75" thickBot="1" x14ac:dyDescent="0.3">
      <c r="A441" s="7"/>
      <c r="B441" s="7"/>
      <c r="C441" s="7"/>
      <c r="D441" s="14"/>
      <c r="E441" s="14"/>
      <c r="F441" s="14"/>
      <c r="G441" s="10"/>
      <c r="H441" s="7"/>
      <c r="I441" s="7"/>
      <c r="J441" s="25"/>
      <c r="K441" s="7"/>
    </row>
    <row r="442" spans="1:27" ht="45.75" thickBot="1" x14ac:dyDescent="0.3">
      <c r="A442" s="29" t="s">
        <v>321</v>
      </c>
      <c r="B442" s="33">
        <f>COUNTIFS(F2:F432,"Ja",H2:H432,"&lt;&gt; Fa.*")</f>
        <v>327</v>
      </c>
      <c r="C442" s="7"/>
      <c r="D442" s="14"/>
      <c r="E442" s="29" t="s">
        <v>322</v>
      </c>
      <c r="F442" s="33">
        <f>COUNTIFS(E2:E432,"D")</f>
        <v>11</v>
      </c>
      <c r="G442" s="10"/>
      <c r="H442" s="34" t="s">
        <v>317</v>
      </c>
      <c r="I442" s="35">
        <f>SUM((B438-F438)*415)</f>
        <v>10375</v>
      </c>
      <c r="J442" s="66"/>
      <c r="K442" s="7"/>
      <c r="L442" s="29" t="s">
        <v>773</v>
      </c>
      <c r="M442" s="30">
        <f>SUM(M434+M436+M438+M440)</f>
        <v>122640</v>
      </c>
    </row>
    <row r="443" spans="1:27" ht="15.75" thickBot="1" x14ac:dyDescent="0.3">
      <c r="A443" s="7"/>
      <c r="B443" s="7"/>
      <c r="C443" s="7"/>
      <c r="D443" s="14"/>
      <c r="E443" s="14"/>
      <c r="F443" s="14"/>
      <c r="G443" s="10"/>
      <c r="H443" s="7" t="s">
        <v>316</v>
      </c>
      <c r="I443" s="7"/>
      <c r="J443" s="25"/>
      <c r="K443" s="7"/>
      <c r="M443" s="19"/>
    </row>
    <row r="444" spans="1:27" ht="45.75" thickBot="1" x14ac:dyDescent="0.3">
      <c r="A444" s="7"/>
      <c r="B444" s="7"/>
      <c r="C444" s="7"/>
      <c r="D444" s="14"/>
      <c r="E444" s="29" t="s">
        <v>323</v>
      </c>
      <c r="F444" s="33">
        <f>COUNTIFS(E2:E432,"C")-F442</f>
        <v>10</v>
      </c>
      <c r="G444" s="10"/>
      <c r="H444" s="34" t="s">
        <v>318</v>
      </c>
      <c r="I444" s="35">
        <f>SUM((B438-F438)*530)</f>
        <v>13250</v>
      </c>
      <c r="J444" s="66"/>
      <c r="K444" s="7"/>
    </row>
    <row r="445" spans="1:27" ht="15.75" thickBot="1" x14ac:dyDescent="0.3">
      <c r="A445" s="7"/>
      <c r="B445" s="7"/>
      <c r="C445" s="7"/>
      <c r="D445" s="14"/>
      <c r="E445" s="14"/>
      <c r="F445" s="14"/>
      <c r="G445" s="10"/>
      <c r="H445" s="7"/>
      <c r="I445" s="7"/>
      <c r="J445" s="7"/>
      <c r="K445" s="7"/>
      <c r="M445" s="19"/>
    </row>
    <row r="446" spans="1:27" ht="30.75" thickBot="1" x14ac:dyDescent="0.3">
      <c r="A446" s="7"/>
      <c r="B446" s="7"/>
      <c r="C446" s="7"/>
      <c r="D446" s="14"/>
      <c r="E446" s="29" t="s">
        <v>324</v>
      </c>
      <c r="F446" s="33">
        <f>COUNTIFS(E4:E432,"B")-F442-F444</f>
        <v>148</v>
      </c>
      <c r="G446" s="10"/>
      <c r="H446" s="7"/>
      <c r="I446" s="7"/>
      <c r="J446" s="7"/>
      <c r="K446" s="7"/>
    </row>
    <row r="447" spans="1:27" ht="15.75" thickBot="1" x14ac:dyDescent="0.3">
      <c r="A447" s="7"/>
      <c r="B447" s="7"/>
      <c r="C447" s="7"/>
      <c r="D447" s="14"/>
      <c r="E447" s="14"/>
      <c r="F447" s="14"/>
      <c r="G447" s="10"/>
      <c r="H447" s="7"/>
      <c r="I447" s="7"/>
      <c r="J447" s="7"/>
      <c r="K447" s="7"/>
    </row>
    <row r="448" spans="1:27" ht="30.75" thickBot="1" x14ac:dyDescent="0.3">
      <c r="A448" s="7"/>
      <c r="B448" s="7"/>
      <c r="C448" s="7"/>
      <c r="D448" s="14"/>
      <c r="E448" s="29" t="s">
        <v>325</v>
      </c>
      <c r="F448" s="33">
        <f>COUNTIFS(E6:E432,"A")-F442-F444-F446</f>
        <v>58</v>
      </c>
      <c r="G448" s="10"/>
      <c r="H448" s="7"/>
      <c r="I448" s="7"/>
      <c r="J448" s="7"/>
      <c r="K448" s="7"/>
    </row>
    <row r="449" spans="1:11" x14ac:dyDescent="0.25">
      <c r="A449" s="7"/>
      <c r="B449" s="7"/>
      <c r="C449" s="7"/>
      <c r="D449" s="14"/>
      <c r="E449" s="14"/>
      <c r="F449" s="14"/>
      <c r="G449" s="10"/>
      <c r="H449" s="7"/>
      <c r="I449" s="7"/>
      <c r="J449" s="7"/>
      <c r="K449" s="7"/>
    </row>
  </sheetData>
  <sheetProtection algorithmName="SHA-512" hashValue="ufWhLzOmXA1AIywJn7vCi93/+xNboWBY4nnK5CSQ59AD6LnEQC4bknFMlI5dE6wmGriPWRag6hyTR0Ypvkw7DQ==" saltValue="2G3P8KrLwEBAMdoE50XRUg==" spinCount="100000" sheet="1" formatColumns="0" autoFilter="0"/>
  <conditionalFormatting sqref="H2:H432">
    <cfRule type="expression" dxfId="134" priority="22">
      <formula>F2="Nein"</formula>
    </cfRule>
  </conditionalFormatting>
  <conditionalFormatting sqref="I2:I432">
    <cfRule type="expression" dxfId="133" priority="24">
      <formula>F2="Nein"</formula>
    </cfRule>
  </conditionalFormatting>
  <conditionalFormatting sqref="G2:G432">
    <cfRule type="expression" dxfId="132" priority="4">
      <formula>G2="Ja"</formula>
    </cfRule>
  </conditionalFormatting>
  <conditionalFormatting sqref="Q2:Q432">
    <cfRule type="expression" dxfId="131" priority="25">
      <formula>(ISBLANK($Q2)=TRUE)</formula>
    </cfRule>
  </conditionalFormatting>
  <conditionalFormatting sqref="A2:R432">
    <cfRule type="expression" dxfId="130" priority="26">
      <formula>(ISBLANK($Q2)=FALSE)</formula>
    </cfRule>
  </conditionalFormatting>
  <dataValidations count="5">
    <dataValidation type="list" allowBlank="1" showInputMessage="1" showErrorMessage="1" sqref="H721:H1048576 G449:G1048576 F1:F432 G2:G432" xr:uid="{622FDBAA-7223-4116-B78D-302C06B7BAED}">
      <formula1>"Nein,Ja"</formula1>
    </dataValidation>
    <dataValidation type="list" allowBlank="1" showInputMessage="1" showErrorMessage="1" sqref="L445:L1048576 K1:K432" xr:uid="{87A63C9F-9880-4BCE-8C5B-F3BD444687E7}">
      <mc:AlternateContent xmlns:x12ac="http://schemas.microsoft.com/office/spreadsheetml/2011/1/ac" xmlns:mc="http://schemas.openxmlformats.org/markup-compatibility/2006">
        <mc:Choice Requires="x12ac">
          <x12ac:list>Kein,"30,00€","50,00€"</x12ac:list>
        </mc:Choice>
        <mc:Fallback>
          <formula1>"Kein,30,00€,50,00€"</formula1>
        </mc:Fallback>
      </mc:AlternateContent>
    </dataValidation>
    <dataValidation type="list" allowBlank="1" showInputMessage="1" showErrorMessage="1" sqref="N2:N432" xr:uid="{01A07CC5-02A5-403B-A333-C8F35C992A28}">
      <mc:AlternateContent xmlns:x12ac="http://schemas.microsoft.com/office/spreadsheetml/2011/1/ac" xmlns:mc="http://schemas.openxmlformats.org/markup-compatibility/2006">
        <mc:Choice Requires="x12ac">
          <x12ac:list>"15,00 €","20,00 €"</x12ac:list>
        </mc:Choice>
        <mc:Fallback>
          <formula1>"15,00 €,20,00 €"</formula1>
        </mc:Fallback>
      </mc:AlternateContent>
    </dataValidation>
    <dataValidation type="list" allowBlank="1" showInputMessage="1" showErrorMessage="1" sqref="P2:P432" xr:uid="{64AA0352-A276-4205-A0D0-35C1C2155FA6}">
      <formula1>"BAR,EC,IBAN"</formula1>
    </dataValidation>
    <dataValidation type="list" allowBlank="1" showInputMessage="1" showErrorMessage="1" sqref="L2:L432" xr:uid="{24CF4887-8B79-427E-ADE7-33498C0CA88A}">
      <mc:AlternateContent xmlns:x12ac="http://schemas.microsoft.com/office/spreadsheetml/2011/1/ac" xmlns:mc="http://schemas.openxmlformats.org/markup-compatibility/2006">
        <mc:Choice Requires="x12ac">
          <x12ac:list>"415,00 €"," 530,00 €"," 480,00 €"," 380,00 €"</x12ac:list>
        </mc:Choice>
        <mc:Fallback>
          <formula1>"415,00 €, 530,00 €, 480,00 €, 380,00 €"</formula1>
        </mc:Fallback>
      </mc:AlternateContent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E5D3-D3A9-4C8E-B75E-0F2C8530524B}">
  <dimension ref="A1:H41"/>
  <sheetViews>
    <sheetView view="pageBreakPreview" zoomScaleNormal="210" zoomScaleSheetLayoutView="100" workbookViewId="0">
      <selection activeCell="I358" sqref="I358:I359"/>
    </sheetView>
  </sheetViews>
  <sheetFormatPr baseColWidth="10" defaultColWidth="10.7109375" defaultRowHeight="15" x14ac:dyDescent="0.25"/>
  <cols>
    <col min="1" max="1" width="18.85546875" customWidth="1"/>
    <col min="2" max="2" width="16.28515625" customWidth="1"/>
    <col min="4" max="4" width="20.85546875" customWidth="1"/>
    <col min="7" max="7" width="34" customWidth="1"/>
    <col min="8" max="8" width="26.28515625" customWidth="1"/>
  </cols>
  <sheetData>
    <row r="1" spans="1:5" x14ac:dyDescent="0.25">
      <c r="A1" s="14"/>
      <c r="B1" s="14"/>
      <c r="C1" s="14"/>
      <c r="D1" s="14"/>
      <c r="E1" s="14"/>
    </row>
    <row r="2" spans="1:5" x14ac:dyDescent="0.25">
      <c r="A2" s="14"/>
      <c r="B2" s="14"/>
      <c r="C2" s="14"/>
      <c r="D2" s="14"/>
      <c r="E2" s="14"/>
    </row>
    <row r="3" spans="1:5" x14ac:dyDescent="0.25">
      <c r="A3" s="14"/>
      <c r="B3" s="14"/>
      <c r="C3" s="14"/>
      <c r="D3" s="14"/>
      <c r="E3" s="14"/>
    </row>
    <row r="4" spans="1:5" x14ac:dyDescent="0.25">
      <c r="A4" s="14"/>
      <c r="B4" s="14"/>
      <c r="C4" s="14"/>
      <c r="D4" s="14"/>
      <c r="E4" s="14"/>
    </row>
    <row r="5" spans="1:5" x14ac:dyDescent="0.25">
      <c r="A5" s="14"/>
      <c r="B5" s="14"/>
      <c r="C5" s="14"/>
      <c r="D5" s="14"/>
      <c r="E5" s="14"/>
    </row>
    <row r="6" spans="1:5" x14ac:dyDescent="0.25">
      <c r="A6" s="14"/>
      <c r="B6" s="14"/>
      <c r="C6" s="14"/>
      <c r="D6" s="14"/>
      <c r="E6" s="14"/>
    </row>
    <row r="7" spans="1:5" x14ac:dyDescent="0.25">
      <c r="A7" s="14"/>
      <c r="B7" s="14"/>
      <c r="C7" s="14"/>
      <c r="D7" s="14"/>
      <c r="E7" s="14"/>
    </row>
    <row r="8" spans="1:5" x14ac:dyDescent="0.25">
      <c r="A8" s="14"/>
      <c r="B8" s="14"/>
      <c r="C8" s="14"/>
      <c r="D8" s="14"/>
      <c r="E8" s="14"/>
    </row>
    <row r="9" spans="1:5" x14ac:dyDescent="0.25">
      <c r="A9" s="14"/>
      <c r="B9" s="14"/>
      <c r="C9" s="14"/>
      <c r="D9" s="14"/>
      <c r="E9" s="14"/>
    </row>
    <row r="10" spans="1:5" x14ac:dyDescent="0.25">
      <c r="A10" s="14"/>
      <c r="B10" s="14"/>
      <c r="C10" s="14"/>
      <c r="D10" s="14"/>
      <c r="E10" s="14"/>
    </row>
    <row r="11" spans="1:5" x14ac:dyDescent="0.25">
      <c r="A11" s="14"/>
      <c r="B11" s="14"/>
      <c r="C11" s="14"/>
      <c r="D11" s="14"/>
      <c r="E11" s="14"/>
    </row>
    <row r="12" spans="1:5" x14ac:dyDescent="0.25">
      <c r="A12" s="14"/>
      <c r="B12" s="14"/>
      <c r="C12" s="14"/>
      <c r="D12" s="14"/>
      <c r="E12" s="14"/>
    </row>
    <row r="13" spans="1:5" x14ac:dyDescent="0.25">
      <c r="A13" s="14"/>
      <c r="B13" s="14"/>
      <c r="C13" s="14"/>
      <c r="D13" s="14"/>
      <c r="E13" s="14"/>
    </row>
    <row r="14" spans="1:5" x14ac:dyDescent="0.25">
      <c r="A14" s="14"/>
      <c r="B14" s="14"/>
      <c r="C14" s="14"/>
      <c r="D14" s="14"/>
      <c r="E14" s="14"/>
    </row>
    <row r="15" spans="1:5" x14ac:dyDescent="0.25">
      <c r="A15" s="14"/>
      <c r="B15" s="14"/>
      <c r="C15" s="14"/>
      <c r="D15" s="14"/>
      <c r="E15" s="14"/>
    </row>
    <row r="16" spans="1:5" x14ac:dyDescent="0.25">
      <c r="A16" s="14"/>
      <c r="B16" s="14"/>
      <c r="C16" s="14"/>
      <c r="D16" s="14"/>
      <c r="E16" s="14"/>
    </row>
    <row r="17" spans="1:8" x14ac:dyDescent="0.25">
      <c r="A17" s="14"/>
      <c r="B17" s="14"/>
      <c r="C17" s="14"/>
      <c r="D17" s="14"/>
      <c r="E17" s="14"/>
    </row>
    <row r="18" spans="1:8" x14ac:dyDescent="0.25">
      <c r="A18" s="14"/>
      <c r="B18" s="14"/>
      <c r="C18" s="14"/>
      <c r="D18" s="14"/>
      <c r="E18" s="14"/>
    </row>
    <row r="19" spans="1:8" x14ac:dyDescent="0.25">
      <c r="A19" s="14"/>
      <c r="B19" s="14"/>
      <c r="C19" s="14"/>
      <c r="D19" s="14"/>
      <c r="E19" s="14"/>
      <c r="G19" s="7"/>
      <c r="H19" s="7"/>
    </row>
    <row r="20" spans="1:8" x14ac:dyDescent="0.25">
      <c r="A20" s="14"/>
      <c r="B20" s="14"/>
      <c r="C20" s="14"/>
      <c r="D20" s="14"/>
      <c r="E20" s="14"/>
    </row>
    <row r="21" spans="1:8" x14ac:dyDescent="0.25">
      <c r="A21" s="14"/>
      <c r="B21" s="14"/>
      <c r="C21" s="14"/>
      <c r="D21" s="14"/>
      <c r="E21" s="14"/>
    </row>
    <row r="22" spans="1:8" ht="15.75" thickBot="1" x14ac:dyDescent="0.3">
      <c r="A22" s="14"/>
      <c r="B22" s="14"/>
      <c r="C22" s="14"/>
      <c r="D22" s="14"/>
      <c r="E22" s="14"/>
    </row>
    <row r="23" spans="1:8" ht="15.75" thickBot="1" x14ac:dyDescent="0.3">
      <c r="A23" s="31" t="s">
        <v>261</v>
      </c>
      <c r="B23" s="32">
        <f>'Mai 2019'!B434</f>
        <v>431</v>
      </c>
      <c r="C23" s="7"/>
      <c r="D23" s="29" t="s">
        <v>307</v>
      </c>
      <c r="E23" s="33">
        <f>'Mai 2019'!F434</f>
        <v>273</v>
      </c>
    </row>
    <row r="24" spans="1:8" ht="15.75" thickBot="1" x14ac:dyDescent="0.3">
      <c r="A24" s="7"/>
      <c r="B24" s="7"/>
      <c r="C24" s="7"/>
      <c r="D24" s="10"/>
      <c r="E24" s="7"/>
    </row>
    <row r="25" spans="1:8" ht="30.75" thickBot="1" x14ac:dyDescent="0.3">
      <c r="A25" s="29" t="s">
        <v>262</v>
      </c>
      <c r="B25" s="33">
        <f>SUM(E23+E25)</f>
        <v>327</v>
      </c>
      <c r="C25" s="7"/>
      <c r="D25" s="29" t="s">
        <v>287</v>
      </c>
      <c r="E25" s="33">
        <f>'Mai 2019'!F436</f>
        <v>54</v>
      </c>
    </row>
    <row r="26" spans="1:8" ht="16.5" customHeight="1" thickBot="1" x14ac:dyDescent="0.55000000000000004">
      <c r="A26" s="14"/>
      <c r="B26" s="14"/>
      <c r="C26" s="24"/>
      <c r="D26" s="14"/>
      <c r="E26" s="14"/>
    </row>
    <row r="27" spans="1:8" ht="15.75" thickBot="1" x14ac:dyDescent="0.3">
      <c r="A27" s="29" t="s">
        <v>321</v>
      </c>
      <c r="B27" s="33">
        <f>'Mai 2019'!B442</f>
        <v>327</v>
      </c>
      <c r="C27" s="7"/>
      <c r="D27" s="36" t="s">
        <v>319</v>
      </c>
      <c r="E27" s="37">
        <f>SUM(E29-B25)</f>
        <v>25</v>
      </c>
    </row>
    <row r="28" spans="1:8" ht="15.75" thickBot="1" x14ac:dyDescent="0.3">
      <c r="A28" s="7"/>
      <c r="B28" s="7"/>
      <c r="C28" s="7"/>
      <c r="D28" s="14"/>
      <c r="E28" s="14"/>
    </row>
    <row r="29" spans="1:8" ht="15.75" thickBot="1" x14ac:dyDescent="0.3">
      <c r="A29" s="29" t="s">
        <v>320</v>
      </c>
      <c r="B29" s="33">
        <f>'Mai 2019'!B440</f>
        <v>66</v>
      </c>
      <c r="C29" s="7"/>
      <c r="D29" s="29" t="s">
        <v>315</v>
      </c>
      <c r="E29" s="33">
        <v>352</v>
      </c>
    </row>
    <row r="30" spans="1:8" ht="15.75" thickBot="1" x14ac:dyDescent="0.3">
      <c r="A30" s="7"/>
      <c r="B30" s="7"/>
      <c r="C30" s="7"/>
      <c r="D30" s="14"/>
      <c r="E30" s="14"/>
    </row>
    <row r="31" spans="1:8" ht="15.75" thickBot="1" x14ac:dyDescent="0.3">
      <c r="A31" s="14"/>
      <c r="B31" s="14"/>
      <c r="C31" s="7"/>
      <c r="D31" s="29" t="s">
        <v>263</v>
      </c>
      <c r="E31" s="33">
        <f>'Mai 2019'!B436</f>
        <v>225</v>
      </c>
    </row>
    <row r="32" spans="1:8" ht="15.75" thickBot="1" x14ac:dyDescent="0.3">
      <c r="A32" s="7"/>
      <c r="B32" s="7"/>
      <c r="C32" s="14"/>
      <c r="D32" s="14"/>
      <c r="E32" s="14"/>
    </row>
    <row r="33" spans="1:5" ht="15.75" thickBot="1" x14ac:dyDescent="0.3">
      <c r="A33" s="29" t="s">
        <v>298</v>
      </c>
      <c r="B33" s="30">
        <f>'Mai 2019'!I434</f>
        <v>130735</v>
      </c>
      <c r="C33" s="14"/>
      <c r="D33" s="14"/>
      <c r="E33" s="14"/>
    </row>
    <row r="34" spans="1:5" ht="15.75" thickBot="1" x14ac:dyDescent="0.3">
      <c r="A34" s="14"/>
      <c r="B34" s="14"/>
      <c r="C34" s="14"/>
      <c r="D34" s="14"/>
      <c r="E34" s="14"/>
    </row>
    <row r="35" spans="1:5" ht="15.75" thickBot="1" x14ac:dyDescent="0.3">
      <c r="A35" s="29" t="s">
        <v>297</v>
      </c>
      <c r="B35" s="30">
        <f>'Mai 2019'!I440</f>
        <v>20750</v>
      </c>
      <c r="C35" s="14"/>
      <c r="D35" s="14"/>
      <c r="E35" s="14"/>
    </row>
    <row r="36" spans="1:5" ht="15.75" thickBot="1" x14ac:dyDescent="0.3">
      <c r="A36" s="7"/>
      <c r="B36" s="7"/>
      <c r="C36" s="14"/>
      <c r="D36" s="14"/>
      <c r="E36" s="14"/>
    </row>
    <row r="37" spans="1:5" ht="15.75" thickBot="1" x14ac:dyDescent="0.3">
      <c r="A37" s="38" t="s">
        <v>314</v>
      </c>
      <c r="B37" s="39">
        <f>'Mai 2019'!I438</f>
        <v>135355</v>
      </c>
      <c r="C37" s="14"/>
      <c r="D37" s="14"/>
      <c r="E37" s="14"/>
    </row>
    <row r="38" spans="1:5" ht="15.75" thickBot="1" x14ac:dyDescent="0.3">
      <c r="A38" s="7"/>
      <c r="B38" s="7"/>
      <c r="C38" s="14"/>
      <c r="D38" s="14"/>
      <c r="E38" s="14"/>
    </row>
    <row r="39" spans="1:5" ht="60.75" thickBot="1" x14ac:dyDescent="0.3">
      <c r="A39" s="34" t="s">
        <v>317</v>
      </c>
      <c r="B39" s="35">
        <f>'Mai 2019'!I442</f>
        <v>10375</v>
      </c>
      <c r="C39" s="14"/>
      <c r="D39" s="14"/>
      <c r="E39" s="14"/>
    </row>
    <row r="40" spans="1:5" ht="15.75" thickBot="1" x14ac:dyDescent="0.3">
      <c r="A40" s="7" t="s">
        <v>316</v>
      </c>
      <c r="B40" s="7"/>
      <c r="C40" s="14"/>
      <c r="D40" s="14"/>
      <c r="E40" s="14"/>
    </row>
    <row r="41" spans="1:5" ht="45.75" thickBot="1" x14ac:dyDescent="0.3">
      <c r="A41" s="34" t="s">
        <v>318</v>
      </c>
      <c r="B41" s="35">
        <f>'Mai 2019'!I444</f>
        <v>13250</v>
      </c>
      <c r="C41" s="14"/>
      <c r="D41" s="14"/>
      <c r="E41" s="14"/>
    </row>
  </sheetData>
  <sheetProtection algorithmName="SHA-512" hashValue="7i0MWRhZi1IDLfgLLpshL9iFxeWkuIKgBz0P9PNRCyPPpp9Rl/OkjwtSeAovBvxifboobkcNiin2JPBEQGHVqw==" saltValue="/70J3omFH2Lugx87S1fI6g==" spinCount="100000" sheet="1" objects="1" scenarios="1"/>
  <conditionalFormatting sqref="A27">
    <cfRule type="expression" dxfId="108" priority="12">
      <formula>ISNA(A27)</formula>
    </cfRule>
  </conditionalFormatting>
  <conditionalFormatting sqref="D31:E31 A23:B23">
    <cfRule type="expression" dxfId="107" priority="27">
      <formula>ISNA(A23)</formula>
    </cfRule>
  </conditionalFormatting>
  <conditionalFormatting sqref="D31">
    <cfRule type="expression" dxfId="106" priority="26">
      <formula>ISNA(D31)</formula>
    </cfRule>
  </conditionalFormatting>
  <conditionalFormatting sqref="D23:E23">
    <cfRule type="expression" dxfId="105" priority="25">
      <formula>ISNA(D23)</formula>
    </cfRule>
  </conditionalFormatting>
  <conditionalFormatting sqref="D23">
    <cfRule type="expression" dxfId="104" priority="24">
      <formula>ISNA(D23)</formula>
    </cfRule>
  </conditionalFormatting>
  <conditionalFormatting sqref="D25:E25">
    <cfRule type="expression" dxfId="103" priority="23">
      <formula>ISNA(D25)</formula>
    </cfRule>
  </conditionalFormatting>
  <conditionalFormatting sqref="D25">
    <cfRule type="expression" dxfId="102" priority="22">
      <formula>ISNA(D25)</formula>
    </cfRule>
  </conditionalFormatting>
  <conditionalFormatting sqref="A25:B25">
    <cfRule type="expression" dxfId="101" priority="21">
      <formula>ISNA(A25)</formula>
    </cfRule>
  </conditionalFormatting>
  <conditionalFormatting sqref="A25">
    <cfRule type="expression" dxfId="100" priority="20">
      <formula>ISNA(A25)</formula>
    </cfRule>
  </conditionalFormatting>
  <conditionalFormatting sqref="D29:E29">
    <cfRule type="expression" dxfId="99" priority="19">
      <formula>ISNA(D29)</formula>
    </cfRule>
  </conditionalFormatting>
  <conditionalFormatting sqref="D29">
    <cfRule type="expression" dxfId="98" priority="18">
      <formula>ISNA(D29)</formula>
    </cfRule>
  </conditionalFormatting>
  <conditionalFormatting sqref="D27:E27">
    <cfRule type="expression" dxfId="97" priority="17">
      <formula>ISNA(D27)</formula>
    </cfRule>
  </conditionalFormatting>
  <conditionalFormatting sqref="D27">
    <cfRule type="expression" dxfId="96" priority="16">
      <formula>ISNA(D27)</formula>
    </cfRule>
  </conditionalFormatting>
  <conditionalFormatting sqref="A29:B29">
    <cfRule type="expression" dxfId="95" priority="15">
      <formula>ISNA(A29)</formula>
    </cfRule>
  </conditionalFormatting>
  <conditionalFormatting sqref="A29">
    <cfRule type="expression" dxfId="94" priority="14">
      <formula>ISNA(A29)</formula>
    </cfRule>
  </conditionalFormatting>
  <conditionalFormatting sqref="A27:B27">
    <cfRule type="expression" dxfId="93" priority="13">
      <formula>ISNA(A27)</formula>
    </cfRule>
  </conditionalFormatting>
  <conditionalFormatting sqref="B35">
    <cfRule type="expression" dxfId="92" priority="1">
      <formula>ISNA(B35)</formula>
    </cfRule>
  </conditionalFormatting>
  <conditionalFormatting sqref="A35">
    <cfRule type="expression" dxfId="91" priority="11">
      <formula>ISNA(A35)</formula>
    </cfRule>
  </conditionalFormatting>
  <conditionalFormatting sqref="A35">
    <cfRule type="expression" dxfId="90" priority="10">
      <formula>ISNA(A35)</formula>
    </cfRule>
  </conditionalFormatting>
  <conditionalFormatting sqref="A33">
    <cfRule type="expression" dxfId="89" priority="8">
      <formula>ISNA(A33)</formula>
    </cfRule>
  </conditionalFormatting>
  <conditionalFormatting sqref="A33:B33">
    <cfRule type="expression" dxfId="88" priority="9">
      <formula>ISNA(A33)</formula>
    </cfRule>
  </conditionalFormatting>
  <conditionalFormatting sqref="A37:B37">
    <cfRule type="expression" dxfId="87" priority="7">
      <formula>ISNA(A37)</formula>
    </cfRule>
  </conditionalFormatting>
  <conditionalFormatting sqref="A37">
    <cfRule type="expression" dxfId="86" priority="6">
      <formula>ISNA(A37)</formula>
    </cfRule>
  </conditionalFormatting>
  <conditionalFormatting sqref="A39:B39">
    <cfRule type="expression" dxfId="85" priority="5">
      <formula>ISNA(A39)</formula>
    </cfRule>
  </conditionalFormatting>
  <conditionalFormatting sqref="A39">
    <cfRule type="expression" dxfId="84" priority="4">
      <formula>ISNA(A39)</formula>
    </cfRule>
  </conditionalFormatting>
  <conditionalFormatting sqref="A41:B41">
    <cfRule type="expression" dxfId="83" priority="3">
      <formula>ISNA(A41)</formula>
    </cfRule>
  </conditionalFormatting>
  <conditionalFormatting sqref="A41">
    <cfRule type="expression" dxfId="82" priority="2">
      <formula>ISNA(A41)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1F9E-546D-4820-81FE-E15835108522}">
  <dimension ref="A1:Z450"/>
  <sheetViews>
    <sheetView zoomScale="80" zoomScaleNormal="80" zoomScaleSheetLayoutView="40" workbookViewId="0">
      <selection activeCell="H97" sqref="H96:H97"/>
    </sheetView>
  </sheetViews>
  <sheetFormatPr baseColWidth="10" defaultColWidth="10.7109375" defaultRowHeight="15" x14ac:dyDescent="0.25"/>
  <cols>
    <col min="1" max="1" width="13.7109375" style="1" customWidth="1"/>
    <col min="2" max="2" width="9.28515625" style="1" customWidth="1"/>
    <col min="3" max="3" width="9" style="1" customWidth="1"/>
    <col min="4" max="4" width="5.85546875" hidden="1" customWidth="1"/>
    <col min="5" max="5" width="11.85546875" customWidth="1"/>
    <col min="6" max="6" width="8.5703125" customWidth="1"/>
    <col min="7" max="7" width="10.7109375" style="2"/>
    <col min="8" max="8" width="21.7109375" style="1" bestFit="1" customWidth="1"/>
    <col min="9" max="9" width="21.28515625" style="1" customWidth="1"/>
    <col min="10" max="10" width="23.28515625" style="1" customWidth="1"/>
    <col min="11" max="11" width="16.85546875" style="1" customWidth="1"/>
    <col min="12" max="12" width="18" style="1" customWidth="1"/>
    <col min="13" max="13" width="12" style="1" customWidth="1"/>
    <col min="14" max="14" width="15" style="1" customWidth="1"/>
    <col min="15" max="15" width="13.28515625" style="19" bestFit="1" customWidth="1"/>
    <col min="16" max="16" width="15" customWidth="1"/>
    <col min="17" max="17" width="12.28515625" style="1" bestFit="1" customWidth="1"/>
    <col min="18" max="18" width="18.5703125" customWidth="1"/>
    <col min="25" max="26" width="0" hidden="1" customWidth="1"/>
  </cols>
  <sheetData>
    <row r="1" spans="1:26" ht="16.5" thickTop="1" thickBot="1" x14ac:dyDescent="0.3">
      <c r="A1" s="41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1" t="s">
        <v>264</v>
      </c>
      <c r="G1" s="42" t="s">
        <v>305</v>
      </c>
      <c r="H1" s="43" t="s">
        <v>5</v>
      </c>
      <c r="I1" s="43" t="s">
        <v>6</v>
      </c>
      <c r="J1" s="43" t="s">
        <v>831</v>
      </c>
      <c r="K1" s="43" t="s">
        <v>268</v>
      </c>
      <c r="L1" s="41" t="s">
        <v>302</v>
      </c>
      <c r="M1" s="41" t="s">
        <v>304</v>
      </c>
      <c r="N1" s="41" t="s">
        <v>313</v>
      </c>
      <c r="O1" s="44" t="s">
        <v>303</v>
      </c>
      <c r="P1" s="41" t="s">
        <v>312</v>
      </c>
      <c r="Q1" s="41" t="s">
        <v>7</v>
      </c>
      <c r="R1" s="45" t="s">
        <v>265</v>
      </c>
      <c r="Z1" s="9" t="s">
        <v>2</v>
      </c>
    </row>
    <row r="2" spans="1:26" ht="15.75" thickTop="1" x14ac:dyDescent="0.25">
      <c r="A2" s="46">
        <v>1</v>
      </c>
      <c r="B2" s="47">
        <v>0</v>
      </c>
      <c r="C2" s="47" t="s">
        <v>269</v>
      </c>
      <c r="D2" s="48"/>
      <c r="E2" s="47" t="s">
        <v>8</v>
      </c>
      <c r="F2" s="49" t="s">
        <v>267</v>
      </c>
      <c r="G2" s="50" t="s">
        <v>280</v>
      </c>
      <c r="H2" s="49" t="s">
        <v>832</v>
      </c>
      <c r="I2" s="49" t="s">
        <v>306</v>
      </c>
      <c r="J2" s="49" t="s">
        <v>906</v>
      </c>
      <c r="K2" s="49"/>
      <c r="L2" s="51">
        <v>415</v>
      </c>
      <c r="M2" s="63"/>
      <c r="N2" s="51"/>
      <c r="O2" s="52">
        <f>SUM(Tabelle1334[[#This Row],[Tage]]*Tabelle1334[[#This Row],[Tagespreis]])</f>
        <v>0</v>
      </c>
      <c r="P2" s="49" t="s">
        <v>729</v>
      </c>
      <c r="Q2" s="53">
        <v>43620</v>
      </c>
      <c r="R2" s="49"/>
      <c r="Z2" s="3" t="s">
        <v>269</v>
      </c>
    </row>
    <row r="3" spans="1:26" x14ac:dyDescent="0.25">
      <c r="A3" s="46">
        <v>1</v>
      </c>
      <c r="B3" s="47">
        <v>0</v>
      </c>
      <c r="C3" s="47" t="s">
        <v>269</v>
      </c>
      <c r="D3" s="48"/>
      <c r="E3" s="47" t="s">
        <v>9</v>
      </c>
      <c r="F3" s="49" t="s">
        <v>267</v>
      </c>
      <c r="G3" s="50" t="s">
        <v>280</v>
      </c>
      <c r="H3" s="49" t="s">
        <v>833</v>
      </c>
      <c r="I3" s="49" t="s">
        <v>306</v>
      </c>
      <c r="J3" s="49" t="s">
        <v>906</v>
      </c>
      <c r="K3" s="49"/>
      <c r="L3" s="51">
        <v>415</v>
      </c>
      <c r="M3" s="63"/>
      <c r="N3" s="49"/>
      <c r="O3" s="52">
        <f>SUM(Tabelle1334[[#This Row],[Tage]]*Tabelle1334[[#This Row],[Tagespreis]])</f>
        <v>0</v>
      </c>
      <c r="P3" s="49" t="s">
        <v>729</v>
      </c>
      <c r="Q3" s="53">
        <v>43620</v>
      </c>
      <c r="R3" s="49"/>
      <c r="Z3" s="3" t="s">
        <v>270</v>
      </c>
    </row>
    <row r="4" spans="1:26" x14ac:dyDescent="0.25">
      <c r="A4" s="46">
        <v>1</v>
      </c>
      <c r="B4" s="47">
        <v>0</v>
      </c>
      <c r="C4" s="47" t="s">
        <v>269</v>
      </c>
      <c r="D4" s="48"/>
      <c r="E4" s="47" t="s">
        <v>266</v>
      </c>
      <c r="F4" s="49" t="s">
        <v>267</v>
      </c>
      <c r="G4" s="50" t="s">
        <v>280</v>
      </c>
      <c r="H4" s="49" t="s">
        <v>834</v>
      </c>
      <c r="I4" s="49" t="s">
        <v>306</v>
      </c>
      <c r="J4" s="49" t="s">
        <v>906</v>
      </c>
      <c r="K4" s="49"/>
      <c r="L4" s="51">
        <v>415</v>
      </c>
      <c r="M4" s="63"/>
      <c r="N4" s="49"/>
      <c r="O4" s="52">
        <f>SUM(Tabelle1334[[#This Row],[Tage]]*Tabelle1334[[#This Row],[Tagespreis]])</f>
        <v>0</v>
      </c>
      <c r="P4" s="49" t="s">
        <v>729</v>
      </c>
      <c r="Q4" s="53">
        <v>43620</v>
      </c>
      <c r="R4" s="49"/>
      <c r="Z4" s="3" t="s">
        <v>271</v>
      </c>
    </row>
    <row r="5" spans="1:26" x14ac:dyDescent="0.25">
      <c r="A5" s="46">
        <v>2</v>
      </c>
      <c r="B5" s="47">
        <v>0</v>
      </c>
      <c r="C5" s="47" t="s">
        <v>270</v>
      </c>
      <c r="D5" s="48"/>
      <c r="E5" s="47" t="s">
        <v>8</v>
      </c>
      <c r="F5" s="49" t="s">
        <v>267</v>
      </c>
      <c r="G5" s="50" t="s">
        <v>280</v>
      </c>
      <c r="H5" s="49" t="s">
        <v>835</v>
      </c>
      <c r="I5" s="49" t="s">
        <v>306</v>
      </c>
      <c r="J5" s="49" t="s">
        <v>906</v>
      </c>
      <c r="K5" s="49"/>
      <c r="L5" s="51">
        <v>415</v>
      </c>
      <c r="M5" s="63"/>
      <c r="N5" s="51"/>
      <c r="O5" s="52">
        <f>SUM(Tabelle1334[[#This Row],[Tage]]*Tabelle1334[[#This Row],[Tagespreis]])</f>
        <v>0</v>
      </c>
      <c r="P5" s="49" t="s">
        <v>729</v>
      </c>
      <c r="Q5" s="53">
        <v>43620</v>
      </c>
      <c r="R5" s="49"/>
      <c r="Z5" s="3" t="s">
        <v>272</v>
      </c>
    </row>
    <row r="6" spans="1:26" x14ac:dyDescent="0.25">
      <c r="A6" s="46">
        <v>2</v>
      </c>
      <c r="B6" s="47">
        <v>0</v>
      </c>
      <c r="C6" s="47" t="s">
        <v>270</v>
      </c>
      <c r="D6" s="48"/>
      <c r="E6" s="47" t="s">
        <v>9</v>
      </c>
      <c r="F6" s="49" t="s">
        <v>267</v>
      </c>
      <c r="G6" s="50" t="s">
        <v>280</v>
      </c>
      <c r="H6" s="49" t="s">
        <v>836</v>
      </c>
      <c r="I6" s="49" t="s">
        <v>306</v>
      </c>
      <c r="J6" s="49" t="s">
        <v>906</v>
      </c>
      <c r="K6" s="49"/>
      <c r="L6" s="51">
        <v>415</v>
      </c>
      <c r="M6" s="63"/>
      <c r="N6" s="51"/>
      <c r="O6" s="52">
        <f>SUM(Tabelle1334[[#This Row],[Tage]]*Tabelle1334[[#This Row],[Tagespreis]])</f>
        <v>0</v>
      </c>
      <c r="P6" s="49" t="s">
        <v>729</v>
      </c>
      <c r="Q6" s="53">
        <v>43620</v>
      </c>
      <c r="R6" s="49"/>
      <c r="Z6" s="3" t="s">
        <v>273</v>
      </c>
    </row>
    <row r="7" spans="1:26" x14ac:dyDescent="0.25">
      <c r="A7" s="46">
        <v>3</v>
      </c>
      <c r="B7" s="47">
        <v>0</v>
      </c>
      <c r="C7" s="47" t="s">
        <v>271</v>
      </c>
      <c r="D7" s="48"/>
      <c r="E7" s="47" t="s">
        <v>8</v>
      </c>
      <c r="F7" s="49" t="s">
        <v>267</v>
      </c>
      <c r="G7" s="50" t="s">
        <v>280</v>
      </c>
      <c r="H7" s="49" t="s">
        <v>837</v>
      </c>
      <c r="I7" s="49" t="s">
        <v>306</v>
      </c>
      <c r="J7" s="49" t="s">
        <v>906</v>
      </c>
      <c r="K7" s="49"/>
      <c r="L7" s="51">
        <v>415</v>
      </c>
      <c r="M7" s="63"/>
      <c r="N7" s="51"/>
      <c r="O7" s="52">
        <f>SUM(Tabelle1334[[#This Row],[Tage]]*Tabelle1334[[#This Row],[Tagespreis]])</f>
        <v>0</v>
      </c>
      <c r="P7" s="49" t="s">
        <v>729</v>
      </c>
      <c r="Q7" s="53">
        <v>43620</v>
      </c>
      <c r="R7" s="49"/>
      <c r="Z7" s="3" t="s">
        <v>274</v>
      </c>
    </row>
    <row r="8" spans="1:26" x14ac:dyDescent="0.25">
      <c r="A8" s="46">
        <v>3</v>
      </c>
      <c r="B8" s="47">
        <v>0</v>
      </c>
      <c r="C8" s="47" t="s">
        <v>271</v>
      </c>
      <c r="D8" s="48"/>
      <c r="E8" s="47" t="s">
        <v>9</v>
      </c>
      <c r="F8" s="49" t="s">
        <v>267</v>
      </c>
      <c r="G8" s="50" t="s">
        <v>280</v>
      </c>
      <c r="H8" s="49" t="s">
        <v>838</v>
      </c>
      <c r="I8" s="49" t="s">
        <v>839</v>
      </c>
      <c r="J8" s="49" t="s">
        <v>906</v>
      </c>
      <c r="K8" s="49"/>
      <c r="L8" s="51">
        <v>415</v>
      </c>
      <c r="M8" s="63"/>
      <c r="N8" s="51"/>
      <c r="O8" s="52">
        <f>SUM(Tabelle1334[[#This Row],[Tage]]*Tabelle1334[[#This Row],[Tagespreis]])</f>
        <v>0</v>
      </c>
      <c r="P8" s="49" t="s">
        <v>729</v>
      </c>
      <c r="Q8" s="53">
        <v>43620</v>
      </c>
      <c r="R8" s="49"/>
      <c r="Z8" s="3" t="s">
        <v>275</v>
      </c>
    </row>
    <row r="9" spans="1:26" x14ac:dyDescent="0.25">
      <c r="A9" s="46">
        <v>4</v>
      </c>
      <c r="B9" s="47">
        <v>0</v>
      </c>
      <c r="C9" s="47" t="s">
        <v>272</v>
      </c>
      <c r="D9" s="48"/>
      <c r="E9" s="47" t="s">
        <v>8</v>
      </c>
      <c r="F9" s="49" t="s">
        <v>267</v>
      </c>
      <c r="G9" s="50" t="s">
        <v>280</v>
      </c>
      <c r="H9" s="49" t="s">
        <v>428</v>
      </c>
      <c r="I9" s="49" t="s">
        <v>840</v>
      </c>
      <c r="J9" s="49" t="s">
        <v>906</v>
      </c>
      <c r="K9" s="49"/>
      <c r="L9" s="51">
        <v>415</v>
      </c>
      <c r="M9" s="63"/>
      <c r="N9" s="49"/>
      <c r="O9" s="52">
        <f>SUM(Tabelle1334[[#This Row],[Tage]]*Tabelle1334[[#This Row],[Tagespreis]])</f>
        <v>0</v>
      </c>
      <c r="P9" s="49" t="s">
        <v>729</v>
      </c>
      <c r="Q9" s="53">
        <v>43620</v>
      </c>
      <c r="R9" s="49"/>
      <c r="Z9" s="3" t="s">
        <v>276</v>
      </c>
    </row>
    <row r="10" spans="1:26" x14ac:dyDescent="0.25">
      <c r="A10" s="46">
        <v>4</v>
      </c>
      <c r="B10" s="47">
        <v>0</v>
      </c>
      <c r="C10" s="47" t="s">
        <v>272</v>
      </c>
      <c r="D10" s="48"/>
      <c r="E10" s="47" t="s">
        <v>9</v>
      </c>
      <c r="F10" s="49" t="s">
        <v>267</v>
      </c>
      <c r="G10" s="50" t="s">
        <v>280</v>
      </c>
      <c r="H10" s="49" t="s">
        <v>841</v>
      </c>
      <c r="I10" s="49" t="s">
        <v>306</v>
      </c>
      <c r="J10" s="49" t="s">
        <v>906</v>
      </c>
      <c r="K10" s="49"/>
      <c r="L10" s="51">
        <v>415</v>
      </c>
      <c r="M10" s="63"/>
      <c r="N10" s="51"/>
      <c r="O10" s="52">
        <f>SUM(Tabelle1334[[#This Row],[Tage]]*Tabelle1334[[#This Row],[Tagespreis]])</f>
        <v>0</v>
      </c>
      <c r="P10" s="49" t="s">
        <v>729</v>
      </c>
      <c r="Q10" s="53">
        <v>43620</v>
      </c>
      <c r="R10" s="49"/>
      <c r="Z10" s="3" t="s">
        <v>277</v>
      </c>
    </row>
    <row r="11" spans="1:26" x14ac:dyDescent="0.25">
      <c r="A11" s="46">
        <v>5</v>
      </c>
      <c r="B11" s="47">
        <v>0</v>
      </c>
      <c r="C11" s="47" t="s">
        <v>273</v>
      </c>
      <c r="D11" s="48"/>
      <c r="E11" s="47" t="s">
        <v>8</v>
      </c>
      <c r="F11" s="49" t="s">
        <v>267</v>
      </c>
      <c r="G11" s="50" t="s">
        <v>280</v>
      </c>
      <c r="H11" s="49" t="s">
        <v>842</v>
      </c>
      <c r="I11" s="49" t="s">
        <v>306</v>
      </c>
      <c r="J11" s="49" t="s">
        <v>906</v>
      </c>
      <c r="K11" s="49"/>
      <c r="L11" s="51">
        <v>415</v>
      </c>
      <c r="M11" s="63"/>
      <c r="N11" s="51"/>
      <c r="O11" s="52">
        <f>SUM(Tabelle1334[[#This Row],[Tage]]*Tabelle1334[[#This Row],[Tagespreis]])</f>
        <v>0</v>
      </c>
      <c r="P11" s="49" t="s">
        <v>729</v>
      </c>
      <c r="Q11" s="53">
        <v>43620</v>
      </c>
      <c r="R11" s="49"/>
      <c r="Z11" s="3" t="s">
        <v>278</v>
      </c>
    </row>
    <row r="12" spans="1:26" x14ac:dyDescent="0.25">
      <c r="A12" s="46">
        <v>5</v>
      </c>
      <c r="B12" s="47">
        <v>0</v>
      </c>
      <c r="C12" s="47" t="s">
        <v>273</v>
      </c>
      <c r="D12" s="48"/>
      <c r="E12" s="47" t="s">
        <v>9</v>
      </c>
      <c r="F12" s="49" t="s">
        <v>267</v>
      </c>
      <c r="G12" s="50" t="s">
        <v>280</v>
      </c>
      <c r="H12" s="49" t="s">
        <v>843</v>
      </c>
      <c r="I12" s="49" t="s">
        <v>453</v>
      </c>
      <c r="J12" s="49" t="s">
        <v>906</v>
      </c>
      <c r="K12" s="49"/>
      <c r="L12" s="51">
        <v>415</v>
      </c>
      <c r="M12" s="63"/>
      <c r="N12" s="51"/>
      <c r="O12" s="52">
        <f>SUM(Tabelle1334[[#This Row],[Tage]]*Tabelle1334[[#This Row],[Tagespreis]])</f>
        <v>0</v>
      </c>
      <c r="P12" s="49" t="s">
        <v>729</v>
      </c>
      <c r="Q12" s="53">
        <v>43620</v>
      </c>
      <c r="R12" s="49"/>
      <c r="Z12" s="3" t="s">
        <v>279</v>
      </c>
    </row>
    <row r="13" spans="1:26" x14ac:dyDescent="0.25">
      <c r="A13" s="46">
        <v>5</v>
      </c>
      <c r="B13" s="47">
        <v>0</v>
      </c>
      <c r="C13" s="47" t="s">
        <v>273</v>
      </c>
      <c r="D13" s="48"/>
      <c r="E13" s="47" t="s">
        <v>266</v>
      </c>
      <c r="F13" s="49" t="s">
        <v>267</v>
      </c>
      <c r="G13" s="50" t="s">
        <v>280</v>
      </c>
      <c r="H13" s="49" t="s">
        <v>844</v>
      </c>
      <c r="I13" s="49" t="s">
        <v>845</v>
      </c>
      <c r="J13" s="49" t="s">
        <v>906</v>
      </c>
      <c r="K13" s="49"/>
      <c r="L13" s="51">
        <v>415</v>
      </c>
      <c r="M13" s="63"/>
      <c r="N13" s="51"/>
      <c r="O13" s="52">
        <f>SUM(Tabelle1334[[#This Row],[Tage]]*Tabelle1334[[#This Row],[Tagespreis]])</f>
        <v>0</v>
      </c>
      <c r="P13" s="49" t="s">
        <v>729</v>
      </c>
      <c r="Q13" s="53">
        <v>43620</v>
      </c>
      <c r="R13" s="49"/>
      <c r="Z13" s="3" t="s">
        <v>10</v>
      </c>
    </row>
    <row r="14" spans="1:26" x14ac:dyDescent="0.25">
      <c r="A14" s="46">
        <v>5</v>
      </c>
      <c r="B14" s="47">
        <v>0</v>
      </c>
      <c r="C14" s="47" t="s">
        <v>273</v>
      </c>
      <c r="D14" s="48"/>
      <c r="E14" s="47" t="s">
        <v>281</v>
      </c>
      <c r="F14" s="49" t="s">
        <v>267</v>
      </c>
      <c r="G14" s="50" t="s">
        <v>280</v>
      </c>
      <c r="H14" s="49" t="s">
        <v>392</v>
      </c>
      <c r="I14" s="49" t="s">
        <v>306</v>
      </c>
      <c r="J14" s="49" t="s">
        <v>906</v>
      </c>
      <c r="K14" s="49"/>
      <c r="L14" s="51">
        <v>415</v>
      </c>
      <c r="M14" s="63"/>
      <c r="N14" s="51"/>
      <c r="O14" s="52">
        <f>SUM(Tabelle1334[[#This Row],[Tage]]*Tabelle1334[[#This Row],[Tagespreis]])</f>
        <v>0</v>
      </c>
      <c r="P14" s="49" t="s">
        <v>729</v>
      </c>
      <c r="Q14" s="53">
        <v>43620</v>
      </c>
      <c r="R14" s="49"/>
      <c r="Z14" s="3" t="s">
        <v>11</v>
      </c>
    </row>
    <row r="15" spans="1:26" x14ac:dyDescent="0.25">
      <c r="A15" s="46">
        <v>6</v>
      </c>
      <c r="B15" s="47">
        <v>0</v>
      </c>
      <c r="C15" s="47" t="s">
        <v>274</v>
      </c>
      <c r="D15" s="48"/>
      <c r="E15" s="47" t="s">
        <v>8</v>
      </c>
      <c r="F15" s="49" t="s">
        <v>267</v>
      </c>
      <c r="G15" s="50" t="s">
        <v>280</v>
      </c>
      <c r="H15" s="49" t="s">
        <v>846</v>
      </c>
      <c r="I15" s="49" t="s">
        <v>306</v>
      </c>
      <c r="J15" s="49" t="s">
        <v>906</v>
      </c>
      <c r="K15" s="49"/>
      <c r="L15" s="51">
        <v>415</v>
      </c>
      <c r="M15" s="63"/>
      <c r="N15" s="51"/>
      <c r="O15" s="52">
        <f>SUM(Tabelle1334[[#This Row],[Tage]]*Tabelle1334[[#This Row],[Tagespreis]])</f>
        <v>0</v>
      </c>
      <c r="P15" s="49" t="s">
        <v>729</v>
      </c>
      <c r="Q15" s="53">
        <v>43620</v>
      </c>
      <c r="R15" s="49"/>
      <c r="Z15" s="3" t="s">
        <v>13</v>
      </c>
    </row>
    <row r="16" spans="1:26" x14ac:dyDescent="0.25">
      <c r="A16" s="46">
        <v>6</v>
      </c>
      <c r="B16" s="47">
        <v>0</v>
      </c>
      <c r="C16" s="47" t="s">
        <v>274</v>
      </c>
      <c r="D16" s="48"/>
      <c r="E16" s="47" t="s">
        <v>9</v>
      </c>
      <c r="F16" s="49" t="s">
        <v>267</v>
      </c>
      <c r="G16" s="50" t="s">
        <v>280</v>
      </c>
      <c r="H16" s="49" t="s">
        <v>847</v>
      </c>
      <c r="I16" s="49" t="s">
        <v>306</v>
      </c>
      <c r="J16" s="49" t="s">
        <v>906</v>
      </c>
      <c r="K16" s="49"/>
      <c r="L16" s="51">
        <v>415</v>
      </c>
      <c r="M16" s="63"/>
      <c r="N16" s="51"/>
      <c r="O16" s="52">
        <f>SUM(Tabelle1334[[#This Row],[Tage]]*Tabelle1334[[#This Row],[Tagespreis]])</f>
        <v>0</v>
      </c>
      <c r="P16" s="49" t="s">
        <v>729</v>
      </c>
      <c r="Q16" s="53">
        <v>43620</v>
      </c>
      <c r="R16" s="49"/>
      <c r="Z16" s="3" t="s">
        <v>15</v>
      </c>
    </row>
    <row r="17" spans="1:26" x14ac:dyDescent="0.25">
      <c r="A17" s="46">
        <v>6</v>
      </c>
      <c r="B17" s="47">
        <v>0</v>
      </c>
      <c r="C17" s="48" t="s">
        <v>274</v>
      </c>
      <c r="D17" s="48"/>
      <c r="E17" s="47" t="s">
        <v>266</v>
      </c>
      <c r="F17" s="49" t="s">
        <v>267</v>
      </c>
      <c r="G17" s="50" t="s">
        <v>280</v>
      </c>
      <c r="H17" s="49" t="s">
        <v>848</v>
      </c>
      <c r="I17" s="49" t="s">
        <v>306</v>
      </c>
      <c r="J17" s="49" t="s">
        <v>906</v>
      </c>
      <c r="K17" s="49"/>
      <c r="L17" s="51">
        <v>415</v>
      </c>
      <c r="M17" s="63"/>
      <c r="N17" s="51"/>
      <c r="O17" s="52">
        <f>SUM(Tabelle1334[[#This Row],[Tage]]*Tabelle1334[[#This Row],[Tagespreis]])</f>
        <v>0</v>
      </c>
      <c r="P17" s="49" t="s">
        <v>729</v>
      </c>
      <c r="Q17" s="53">
        <v>43620</v>
      </c>
      <c r="R17" s="49"/>
      <c r="Z17" s="3"/>
    </row>
    <row r="18" spans="1:26" x14ac:dyDescent="0.25">
      <c r="A18" s="46">
        <v>7</v>
      </c>
      <c r="B18" s="47">
        <v>0</v>
      </c>
      <c r="C18" s="47" t="s">
        <v>275</v>
      </c>
      <c r="D18" s="48"/>
      <c r="E18" s="47" t="s">
        <v>8</v>
      </c>
      <c r="F18" s="49" t="s">
        <v>267</v>
      </c>
      <c r="G18" s="50" t="s">
        <v>280</v>
      </c>
      <c r="H18" s="49" t="s">
        <v>994</v>
      </c>
      <c r="I18" s="49" t="s">
        <v>306</v>
      </c>
      <c r="J18" s="49" t="s">
        <v>906</v>
      </c>
      <c r="K18" s="49"/>
      <c r="L18" s="51">
        <v>415</v>
      </c>
      <c r="M18" s="63"/>
      <c r="N18" s="51"/>
      <c r="O18" s="52">
        <f>SUM(Tabelle1334[[#This Row],[Tage]]*Tabelle1334[[#This Row],[Tagespreis]])</f>
        <v>0</v>
      </c>
      <c r="P18" s="49" t="s">
        <v>729</v>
      </c>
      <c r="Q18" s="53">
        <v>43620</v>
      </c>
      <c r="R18" s="49"/>
      <c r="Z18" s="3" t="s">
        <v>17</v>
      </c>
    </row>
    <row r="19" spans="1:26" x14ac:dyDescent="0.25">
      <c r="A19" s="46">
        <v>7</v>
      </c>
      <c r="B19" s="47">
        <v>0</v>
      </c>
      <c r="C19" s="47" t="s">
        <v>275</v>
      </c>
      <c r="D19" s="48"/>
      <c r="E19" s="47" t="s">
        <v>9</v>
      </c>
      <c r="F19" s="49" t="s">
        <v>267</v>
      </c>
      <c r="G19" s="50" t="s">
        <v>280</v>
      </c>
      <c r="H19" s="49" t="s">
        <v>995</v>
      </c>
      <c r="I19" s="49" t="s">
        <v>306</v>
      </c>
      <c r="J19" s="49" t="s">
        <v>906</v>
      </c>
      <c r="K19" s="49"/>
      <c r="L19" s="51">
        <v>415</v>
      </c>
      <c r="M19" s="63"/>
      <c r="N19" s="51"/>
      <c r="O19" s="52">
        <f>SUM(Tabelle1334[[#This Row],[Tage]]*Tabelle1334[[#This Row],[Tagespreis]])</f>
        <v>0</v>
      </c>
      <c r="P19" s="49" t="s">
        <v>729</v>
      </c>
      <c r="Q19" s="53">
        <v>43620</v>
      </c>
      <c r="R19" s="49"/>
      <c r="Z19" s="3" t="s">
        <v>19</v>
      </c>
    </row>
    <row r="20" spans="1:26" x14ac:dyDescent="0.25">
      <c r="A20" s="46">
        <v>7</v>
      </c>
      <c r="B20" s="47">
        <v>0</v>
      </c>
      <c r="C20" s="48" t="s">
        <v>275</v>
      </c>
      <c r="D20" s="48"/>
      <c r="E20" s="47" t="s">
        <v>266</v>
      </c>
      <c r="F20" s="49" t="s">
        <v>267</v>
      </c>
      <c r="G20" s="50" t="s">
        <v>280</v>
      </c>
      <c r="H20" s="49" t="s">
        <v>838</v>
      </c>
      <c r="I20" s="49" t="s">
        <v>306</v>
      </c>
      <c r="J20" s="49" t="s">
        <v>906</v>
      </c>
      <c r="K20" s="49"/>
      <c r="L20" s="51">
        <v>415</v>
      </c>
      <c r="M20" s="63"/>
      <c r="N20" s="51"/>
      <c r="O20" s="52">
        <f>SUM(Tabelle1334[[#This Row],[Tage]]*Tabelle1334[[#This Row],[Tagespreis]])</f>
        <v>0</v>
      </c>
      <c r="P20" s="49" t="s">
        <v>729</v>
      </c>
      <c r="Q20" s="53">
        <v>43620</v>
      </c>
      <c r="R20" s="49"/>
      <c r="Z20" s="3"/>
    </row>
    <row r="21" spans="1:26" x14ac:dyDescent="0.25">
      <c r="A21" s="46">
        <v>7</v>
      </c>
      <c r="B21" s="47">
        <v>0</v>
      </c>
      <c r="C21" s="48" t="s">
        <v>275</v>
      </c>
      <c r="D21" s="48"/>
      <c r="E21" s="47" t="s">
        <v>281</v>
      </c>
      <c r="F21" s="49" t="s">
        <v>267</v>
      </c>
      <c r="G21" s="50" t="s">
        <v>280</v>
      </c>
      <c r="H21" s="49" t="s">
        <v>996</v>
      </c>
      <c r="I21" s="49" t="s">
        <v>306</v>
      </c>
      <c r="J21" s="49" t="s">
        <v>906</v>
      </c>
      <c r="K21" s="49"/>
      <c r="L21" s="51">
        <v>415</v>
      </c>
      <c r="M21" s="63"/>
      <c r="N21" s="51"/>
      <c r="O21" s="52">
        <f>SUM(Tabelle1334[[#This Row],[Tage]]*Tabelle1334[[#This Row],[Tagespreis]])</f>
        <v>0</v>
      </c>
      <c r="P21" s="49" t="s">
        <v>729</v>
      </c>
      <c r="Q21" s="53">
        <v>43620</v>
      </c>
      <c r="R21" s="49"/>
      <c r="Z21" s="3"/>
    </row>
    <row r="22" spans="1:26" x14ac:dyDescent="0.25">
      <c r="A22" s="46">
        <v>8</v>
      </c>
      <c r="B22" s="47">
        <v>0</v>
      </c>
      <c r="C22" s="47" t="s">
        <v>276</v>
      </c>
      <c r="D22" s="48"/>
      <c r="E22" s="47" t="s">
        <v>8</v>
      </c>
      <c r="F22" s="49" t="s">
        <v>280</v>
      </c>
      <c r="G22" s="50" t="s">
        <v>267</v>
      </c>
      <c r="H22" s="49"/>
      <c r="I22" s="49"/>
      <c r="J22" s="49"/>
      <c r="K22" s="51"/>
      <c r="L22" s="51"/>
      <c r="M22" s="63"/>
      <c r="N22" s="51"/>
      <c r="O22" s="52">
        <f>SUM(Tabelle1334[[#This Row],[Tage]]*Tabelle1334[[#This Row],[Tagespreis]])</f>
        <v>0</v>
      </c>
      <c r="P22" s="49"/>
      <c r="Q22" s="53"/>
      <c r="R22" s="49"/>
      <c r="Z22" s="3" t="s">
        <v>21</v>
      </c>
    </row>
    <row r="23" spans="1:26" x14ac:dyDescent="0.25">
      <c r="A23" s="46">
        <v>9</v>
      </c>
      <c r="B23" s="47">
        <v>0</v>
      </c>
      <c r="C23" s="47" t="s">
        <v>277</v>
      </c>
      <c r="D23" s="48"/>
      <c r="E23" s="47" t="s">
        <v>8</v>
      </c>
      <c r="F23" s="49" t="s">
        <v>267</v>
      </c>
      <c r="G23" s="50" t="s">
        <v>267</v>
      </c>
      <c r="H23" s="49" t="s">
        <v>300</v>
      </c>
      <c r="I23" s="49" t="s">
        <v>301</v>
      </c>
      <c r="J23" s="49"/>
      <c r="K23" s="49"/>
      <c r="L23" s="51">
        <v>530</v>
      </c>
      <c r="M23" s="63"/>
      <c r="N23" s="49"/>
      <c r="O23" s="52">
        <f>SUM(Tabelle1334[[#This Row],[Tage]]*Tabelle1334[[#This Row],[Tagespreis]])</f>
        <v>0</v>
      </c>
      <c r="P23" s="49" t="s">
        <v>725</v>
      </c>
      <c r="Q23" s="53">
        <v>43619</v>
      </c>
      <c r="R23" s="49">
        <v>13494730</v>
      </c>
      <c r="Z23" s="3" t="s">
        <v>24</v>
      </c>
    </row>
    <row r="24" spans="1:26" x14ac:dyDescent="0.25">
      <c r="A24" s="46">
        <v>10</v>
      </c>
      <c r="B24" s="47">
        <v>0</v>
      </c>
      <c r="C24" s="47" t="s">
        <v>278</v>
      </c>
      <c r="D24" s="48"/>
      <c r="E24" s="47" t="s">
        <v>8</v>
      </c>
      <c r="F24" s="49" t="s">
        <v>267</v>
      </c>
      <c r="G24" s="50" t="s">
        <v>267</v>
      </c>
      <c r="H24" s="49" t="s">
        <v>330</v>
      </c>
      <c r="I24" s="49" t="s">
        <v>331</v>
      </c>
      <c r="J24" s="49"/>
      <c r="K24" s="49"/>
      <c r="L24" s="51">
        <v>530</v>
      </c>
      <c r="M24" s="63"/>
      <c r="N24" s="51"/>
      <c r="O24" s="52">
        <f>SUM(Tabelle1334[[#This Row],[Tage]]*Tabelle1334[[#This Row],[Tagespreis]])</f>
        <v>0</v>
      </c>
      <c r="P24" s="49" t="s">
        <v>725</v>
      </c>
      <c r="Q24" s="53">
        <v>43608</v>
      </c>
      <c r="R24" s="49">
        <v>13494621</v>
      </c>
      <c r="Z24" s="3" t="s">
        <v>25</v>
      </c>
    </row>
    <row r="25" spans="1:26" x14ac:dyDescent="0.25">
      <c r="A25" s="46">
        <v>11</v>
      </c>
      <c r="B25" s="47">
        <v>0</v>
      </c>
      <c r="C25" s="47" t="s">
        <v>279</v>
      </c>
      <c r="D25" s="48"/>
      <c r="E25" s="47" t="s">
        <v>8</v>
      </c>
      <c r="F25" s="49" t="s">
        <v>267</v>
      </c>
      <c r="G25" s="50" t="s">
        <v>267</v>
      </c>
      <c r="H25" s="49" t="s">
        <v>332</v>
      </c>
      <c r="I25" s="49" t="s">
        <v>333</v>
      </c>
      <c r="J25" s="49"/>
      <c r="K25" s="51">
        <v>30</v>
      </c>
      <c r="L25" s="51">
        <v>530</v>
      </c>
      <c r="M25" s="63"/>
      <c r="N25" s="51"/>
      <c r="O25" s="52">
        <f>SUM(Tabelle1334[[#This Row],[Tage]]*Tabelle1334[[#This Row],[Tagespreis]])</f>
        <v>0</v>
      </c>
      <c r="P25" s="49" t="s">
        <v>725</v>
      </c>
      <c r="Q25" s="53">
        <v>43621</v>
      </c>
      <c r="R25" s="49">
        <v>695545</v>
      </c>
      <c r="Z25" s="3" t="s">
        <v>26</v>
      </c>
    </row>
    <row r="26" spans="1:26" x14ac:dyDescent="0.25">
      <c r="A26" s="46">
        <v>12</v>
      </c>
      <c r="B26" s="47">
        <v>0</v>
      </c>
      <c r="C26" s="47" t="s">
        <v>10</v>
      </c>
      <c r="D26" s="48" t="s">
        <v>12</v>
      </c>
      <c r="E26" s="47" t="s">
        <v>8</v>
      </c>
      <c r="F26" s="49" t="s">
        <v>267</v>
      </c>
      <c r="G26" s="50" t="s">
        <v>280</v>
      </c>
      <c r="H26" s="49" t="s">
        <v>849</v>
      </c>
      <c r="I26" s="49" t="s">
        <v>850</v>
      </c>
      <c r="J26" s="68" t="s">
        <v>907</v>
      </c>
      <c r="K26" s="49"/>
      <c r="L26" s="51">
        <v>415</v>
      </c>
      <c r="M26" s="63"/>
      <c r="N26" s="51"/>
      <c r="O26" s="52">
        <f>SUM(Tabelle1334[[#This Row],[Tage]]*Tabelle1334[[#This Row],[Tagespreis]])</f>
        <v>0</v>
      </c>
      <c r="P26" s="49" t="s">
        <v>729</v>
      </c>
      <c r="Q26" s="53">
        <v>43637</v>
      </c>
      <c r="R26" s="49"/>
      <c r="Z26" s="3" t="s">
        <v>28</v>
      </c>
    </row>
    <row r="27" spans="1:26" x14ac:dyDescent="0.25">
      <c r="A27" s="46">
        <v>12</v>
      </c>
      <c r="B27" s="47">
        <v>0</v>
      </c>
      <c r="C27" s="47" t="s">
        <v>10</v>
      </c>
      <c r="D27" s="48"/>
      <c r="E27" s="47" t="s">
        <v>9</v>
      </c>
      <c r="F27" s="49" t="s">
        <v>267</v>
      </c>
      <c r="G27" s="50" t="s">
        <v>280</v>
      </c>
      <c r="H27" s="49" t="s">
        <v>851</v>
      </c>
      <c r="I27" s="49" t="s">
        <v>852</v>
      </c>
      <c r="J27" s="68" t="s">
        <v>907</v>
      </c>
      <c r="K27" s="49"/>
      <c r="L27" s="51">
        <v>415</v>
      </c>
      <c r="M27" s="63"/>
      <c r="N27" s="51"/>
      <c r="O27" s="52">
        <f>SUM(Tabelle1334[[#This Row],[Tage]]*Tabelle1334[[#This Row],[Tagespreis]])</f>
        <v>0</v>
      </c>
      <c r="P27" s="49" t="s">
        <v>729</v>
      </c>
      <c r="Q27" s="53">
        <v>43637</v>
      </c>
      <c r="R27" s="49"/>
      <c r="Z27" s="3" t="s">
        <v>30</v>
      </c>
    </row>
    <row r="28" spans="1:26" x14ac:dyDescent="0.25">
      <c r="A28" s="46">
        <v>12</v>
      </c>
      <c r="B28" s="47">
        <v>0</v>
      </c>
      <c r="C28" s="47" t="s">
        <v>10</v>
      </c>
      <c r="D28" s="48"/>
      <c r="E28" s="47" t="s">
        <v>266</v>
      </c>
      <c r="F28" s="49" t="s">
        <v>267</v>
      </c>
      <c r="G28" s="50" t="s">
        <v>280</v>
      </c>
      <c r="H28" s="49" t="s">
        <v>853</v>
      </c>
      <c r="I28" s="49" t="s">
        <v>854</v>
      </c>
      <c r="J28" s="68" t="s">
        <v>907</v>
      </c>
      <c r="K28" s="49"/>
      <c r="L28" s="51">
        <v>415</v>
      </c>
      <c r="M28" s="63"/>
      <c r="N28" s="51"/>
      <c r="O28" s="52">
        <f>SUM(Tabelle1334[[#This Row],[Tage]]*Tabelle1334[[#This Row],[Tagespreis]])</f>
        <v>0</v>
      </c>
      <c r="P28" s="49" t="s">
        <v>729</v>
      </c>
      <c r="Q28" s="53">
        <v>43637</v>
      </c>
      <c r="R28" s="49"/>
      <c r="Z28" s="3" t="s">
        <v>32</v>
      </c>
    </row>
    <row r="29" spans="1:26" x14ac:dyDescent="0.25">
      <c r="A29" s="46">
        <v>12</v>
      </c>
      <c r="B29" s="47">
        <v>0</v>
      </c>
      <c r="C29" s="47" t="s">
        <v>10</v>
      </c>
      <c r="D29" s="48"/>
      <c r="E29" s="47" t="s">
        <v>281</v>
      </c>
      <c r="F29" s="49" t="s">
        <v>267</v>
      </c>
      <c r="G29" s="50" t="s">
        <v>280</v>
      </c>
      <c r="H29" s="49" t="s">
        <v>849</v>
      </c>
      <c r="I29" s="49" t="s">
        <v>855</v>
      </c>
      <c r="J29" s="68" t="s">
        <v>907</v>
      </c>
      <c r="K29" s="49"/>
      <c r="L29" s="51">
        <v>415</v>
      </c>
      <c r="M29" s="63"/>
      <c r="N29" s="51"/>
      <c r="O29" s="52">
        <f>SUM(Tabelle1334[[#This Row],[Tage]]*Tabelle1334[[#This Row],[Tagespreis]])</f>
        <v>0</v>
      </c>
      <c r="P29" s="49" t="s">
        <v>729</v>
      </c>
      <c r="Q29" s="53">
        <v>43637</v>
      </c>
      <c r="R29" s="49"/>
      <c r="Z29" s="3" t="s">
        <v>34</v>
      </c>
    </row>
    <row r="30" spans="1:26" x14ac:dyDescent="0.25">
      <c r="A30" s="46">
        <v>13</v>
      </c>
      <c r="B30" s="47">
        <v>0</v>
      </c>
      <c r="C30" s="47" t="s">
        <v>11</v>
      </c>
      <c r="D30" s="48" t="s">
        <v>14</v>
      </c>
      <c r="E30" s="47" t="s">
        <v>8</v>
      </c>
      <c r="F30" s="49" t="s">
        <v>267</v>
      </c>
      <c r="G30" s="50" t="s">
        <v>280</v>
      </c>
      <c r="H30" s="49" t="s">
        <v>856</v>
      </c>
      <c r="I30" s="49" t="s">
        <v>857</v>
      </c>
      <c r="J30" s="68" t="s">
        <v>907</v>
      </c>
      <c r="K30" s="49"/>
      <c r="L30" s="51">
        <v>415</v>
      </c>
      <c r="M30" s="63"/>
      <c r="N30" s="51"/>
      <c r="O30" s="52">
        <f>SUM(Tabelle1334[[#This Row],[Tage]]*Tabelle1334[[#This Row],[Tagespreis]])</f>
        <v>0</v>
      </c>
      <c r="P30" s="49" t="s">
        <v>729</v>
      </c>
      <c r="Q30" s="53">
        <v>43637</v>
      </c>
      <c r="R30" s="49"/>
      <c r="Z30" s="3" t="s">
        <v>36</v>
      </c>
    </row>
    <row r="31" spans="1:26" x14ac:dyDescent="0.25">
      <c r="A31" s="46">
        <v>13</v>
      </c>
      <c r="B31" s="47">
        <v>0</v>
      </c>
      <c r="C31" s="47" t="s">
        <v>11</v>
      </c>
      <c r="D31" s="48"/>
      <c r="E31" s="47" t="s">
        <v>9</v>
      </c>
      <c r="F31" s="49" t="s">
        <v>267</v>
      </c>
      <c r="G31" s="50" t="s">
        <v>280</v>
      </c>
      <c r="H31" s="49" t="s">
        <v>859</v>
      </c>
      <c r="I31" s="49" t="s">
        <v>858</v>
      </c>
      <c r="J31" s="68" t="s">
        <v>907</v>
      </c>
      <c r="K31" s="49"/>
      <c r="L31" s="51">
        <v>415</v>
      </c>
      <c r="M31" s="63"/>
      <c r="N31" s="51"/>
      <c r="O31" s="52">
        <f>SUM(Tabelle1334[[#This Row],[Tage]]*Tabelle1334[[#This Row],[Tagespreis]])</f>
        <v>0</v>
      </c>
      <c r="P31" s="49" t="s">
        <v>729</v>
      </c>
      <c r="Q31" s="53">
        <v>43637</v>
      </c>
      <c r="R31" s="49"/>
      <c r="Z31" s="3" t="s">
        <v>38</v>
      </c>
    </row>
    <row r="32" spans="1:26" x14ac:dyDescent="0.25">
      <c r="A32" s="46">
        <v>14</v>
      </c>
      <c r="B32" s="47">
        <v>0</v>
      </c>
      <c r="C32" s="47" t="s">
        <v>13</v>
      </c>
      <c r="D32" s="48" t="s">
        <v>16</v>
      </c>
      <c r="E32" s="47" t="s">
        <v>8</v>
      </c>
      <c r="F32" s="49" t="s">
        <v>267</v>
      </c>
      <c r="G32" s="50" t="s">
        <v>280</v>
      </c>
      <c r="H32" s="49" t="s">
        <v>726</v>
      </c>
      <c r="I32" s="49" t="s">
        <v>727</v>
      </c>
      <c r="J32" s="49"/>
      <c r="K32" s="49"/>
      <c r="L32" s="51">
        <v>415</v>
      </c>
      <c r="M32" s="63"/>
      <c r="N32" s="49"/>
      <c r="O32" s="52">
        <f>SUM(Tabelle1334[[#This Row],[Tage]]*Tabelle1334[[#This Row],[Tagespreis]])</f>
        <v>0</v>
      </c>
      <c r="P32" s="49" t="s">
        <v>725</v>
      </c>
      <c r="Q32" s="53">
        <v>43621</v>
      </c>
      <c r="R32" s="49">
        <v>695560</v>
      </c>
      <c r="Z32" s="3" t="s">
        <v>40</v>
      </c>
    </row>
    <row r="33" spans="1:26" x14ac:dyDescent="0.25">
      <c r="A33" s="46">
        <v>14</v>
      </c>
      <c r="B33" s="47">
        <v>0</v>
      </c>
      <c r="C33" s="47" t="s">
        <v>13</v>
      </c>
      <c r="D33" s="48"/>
      <c r="E33" s="47" t="s">
        <v>9</v>
      </c>
      <c r="F33" s="49" t="s">
        <v>267</v>
      </c>
      <c r="G33" s="50" t="s">
        <v>280</v>
      </c>
      <c r="H33" s="49" t="s">
        <v>803</v>
      </c>
      <c r="I33" s="49" t="s">
        <v>788</v>
      </c>
      <c r="J33" s="49"/>
      <c r="K33" s="49"/>
      <c r="L33" s="51">
        <v>415</v>
      </c>
      <c r="M33" s="63"/>
      <c r="N33" s="49"/>
      <c r="O33" s="52">
        <f>SUM(Tabelle1334[[#This Row],[Tage]]*Tabelle1334[[#This Row],[Tagespreis]])</f>
        <v>0</v>
      </c>
      <c r="P33" s="49" t="s">
        <v>725</v>
      </c>
      <c r="Q33" s="53"/>
      <c r="R33" s="49"/>
      <c r="Z33" s="3" t="s">
        <v>42</v>
      </c>
    </row>
    <row r="34" spans="1:26" x14ac:dyDescent="0.25">
      <c r="A34" s="46">
        <v>15</v>
      </c>
      <c r="B34" s="47">
        <v>0</v>
      </c>
      <c r="C34" s="47" t="s">
        <v>15</v>
      </c>
      <c r="D34" s="48" t="s">
        <v>18</v>
      </c>
      <c r="E34" s="47" t="s">
        <v>8</v>
      </c>
      <c r="F34" s="49" t="s">
        <v>267</v>
      </c>
      <c r="G34" s="50" t="s">
        <v>267</v>
      </c>
      <c r="H34" s="49" t="s">
        <v>326</v>
      </c>
      <c r="I34" s="49" t="s">
        <v>327</v>
      </c>
      <c r="J34" s="49"/>
      <c r="K34" s="49"/>
      <c r="L34" s="51">
        <v>530</v>
      </c>
      <c r="M34" s="63"/>
      <c r="N34" s="51"/>
      <c r="O34" s="52">
        <f>SUM(Tabelle1334[[#This Row],[Tage]]*Tabelle1334[[#This Row],[Tagespreis]])</f>
        <v>0</v>
      </c>
      <c r="P34" s="49" t="s">
        <v>725</v>
      </c>
      <c r="Q34" s="53">
        <v>43621</v>
      </c>
      <c r="R34" s="49">
        <v>695548</v>
      </c>
      <c r="Z34" s="3" t="s">
        <v>44</v>
      </c>
    </row>
    <row r="35" spans="1:26" x14ac:dyDescent="0.25">
      <c r="A35" s="46">
        <v>16</v>
      </c>
      <c r="B35" s="47">
        <v>0</v>
      </c>
      <c r="C35" s="47" t="s">
        <v>17</v>
      </c>
      <c r="D35" s="48" t="s">
        <v>20</v>
      </c>
      <c r="E35" s="47" t="s">
        <v>8</v>
      </c>
      <c r="F35" s="49" t="s">
        <v>267</v>
      </c>
      <c r="G35" s="50" t="s">
        <v>267</v>
      </c>
      <c r="H35" s="49" t="s">
        <v>328</v>
      </c>
      <c r="I35" s="49" t="s">
        <v>329</v>
      </c>
      <c r="J35" s="49"/>
      <c r="K35" s="49"/>
      <c r="L35" s="51">
        <v>530</v>
      </c>
      <c r="M35" s="63"/>
      <c r="N35" s="51"/>
      <c r="O35" s="52">
        <f>SUM(Tabelle1334[[#This Row],[Tage]]*Tabelle1334[[#This Row],[Tagespreis]])</f>
        <v>0</v>
      </c>
      <c r="P35" s="49" t="s">
        <v>725</v>
      </c>
      <c r="Q35" s="53">
        <v>43613</v>
      </c>
      <c r="R35" s="49">
        <v>13494635</v>
      </c>
      <c r="Z35" s="3" t="s">
        <v>46</v>
      </c>
    </row>
    <row r="36" spans="1:26" x14ac:dyDescent="0.25">
      <c r="A36" s="46">
        <v>17</v>
      </c>
      <c r="B36" s="47">
        <v>0</v>
      </c>
      <c r="C36" s="47" t="s">
        <v>19</v>
      </c>
      <c r="D36" s="48" t="s">
        <v>22</v>
      </c>
      <c r="E36" s="47" t="s">
        <v>8</v>
      </c>
      <c r="F36" s="49" t="s">
        <v>267</v>
      </c>
      <c r="G36" s="50" t="s">
        <v>267</v>
      </c>
      <c r="H36" s="49" t="s">
        <v>334</v>
      </c>
      <c r="I36" s="49" t="s">
        <v>335</v>
      </c>
      <c r="J36" s="49"/>
      <c r="K36" s="49"/>
      <c r="L36" s="51">
        <v>530</v>
      </c>
      <c r="M36" s="63"/>
      <c r="N36" s="51"/>
      <c r="O36" s="52">
        <f>SUM(Tabelle1334[[#This Row],[Tage]]*Tabelle1334[[#This Row],[Tagespreis]])</f>
        <v>0</v>
      </c>
      <c r="P36" s="49" t="s">
        <v>725</v>
      </c>
      <c r="Q36" s="53">
        <v>43613</v>
      </c>
      <c r="R36" s="49">
        <v>13494642</v>
      </c>
      <c r="Z36" s="3" t="s">
        <v>48</v>
      </c>
    </row>
    <row r="37" spans="1:26" x14ac:dyDescent="0.25">
      <c r="A37" s="46">
        <v>18</v>
      </c>
      <c r="B37" s="47">
        <v>0</v>
      </c>
      <c r="C37" s="47" t="s">
        <v>21</v>
      </c>
      <c r="D37" s="48" t="s">
        <v>23</v>
      </c>
      <c r="E37" s="47" t="s">
        <v>8</v>
      </c>
      <c r="F37" s="49" t="s">
        <v>267</v>
      </c>
      <c r="G37" s="50" t="s">
        <v>267</v>
      </c>
      <c r="H37" s="49" t="s">
        <v>336</v>
      </c>
      <c r="I37" s="49" t="s">
        <v>337</v>
      </c>
      <c r="J37" s="49"/>
      <c r="K37" s="49"/>
      <c r="L37" s="51">
        <v>530</v>
      </c>
      <c r="M37" s="63"/>
      <c r="N37" s="51"/>
      <c r="O37" s="52">
        <f>SUM(Tabelle1334[[#This Row],[Tage]]*Tabelle1334[[#This Row],[Tagespreis]])</f>
        <v>0</v>
      </c>
      <c r="P37" s="49" t="s">
        <v>725</v>
      </c>
      <c r="Q37" s="53">
        <v>43619</v>
      </c>
      <c r="R37" s="49">
        <v>13494746</v>
      </c>
      <c r="Z37" s="3" t="s">
        <v>50</v>
      </c>
    </row>
    <row r="38" spans="1:26" x14ac:dyDescent="0.25">
      <c r="A38" s="46">
        <v>19</v>
      </c>
      <c r="B38" s="47">
        <v>0</v>
      </c>
      <c r="C38" s="48" t="s">
        <v>795</v>
      </c>
      <c r="D38" s="48"/>
      <c r="E38" s="47" t="s">
        <v>8</v>
      </c>
      <c r="F38" s="49" t="s">
        <v>267</v>
      </c>
      <c r="G38" s="50" t="s">
        <v>280</v>
      </c>
      <c r="H38" s="49" t="s">
        <v>915</v>
      </c>
      <c r="I38" s="49" t="s">
        <v>798</v>
      </c>
      <c r="J38" s="49"/>
      <c r="K38" s="49"/>
      <c r="L38" s="51">
        <v>415</v>
      </c>
      <c r="M38" s="63"/>
      <c r="N38" s="51"/>
      <c r="O38" s="52">
        <f>SUM(Tabelle1334[[#This Row],[Tage]]*Tabelle1334[[#This Row],[Tagespreis]])</f>
        <v>0</v>
      </c>
      <c r="P38" s="49" t="s">
        <v>725</v>
      </c>
      <c r="Q38" s="53">
        <v>43617</v>
      </c>
      <c r="R38" s="49">
        <v>13494695</v>
      </c>
      <c r="Z38" s="3"/>
    </row>
    <row r="39" spans="1:26" x14ac:dyDescent="0.25">
      <c r="A39" s="46">
        <v>19</v>
      </c>
      <c r="B39" s="47">
        <v>0</v>
      </c>
      <c r="C39" s="48" t="s">
        <v>795</v>
      </c>
      <c r="D39" s="48"/>
      <c r="E39" s="47" t="s">
        <v>9</v>
      </c>
      <c r="F39" s="49" t="s">
        <v>267</v>
      </c>
      <c r="G39" s="50" t="s">
        <v>280</v>
      </c>
      <c r="H39" s="49" t="s">
        <v>915</v>
      </c>
      <c r="I39" s="49" t="s">
        <v>339</v>
      </c>
      <c r="J39" s="49"/>
      <c r="K39" s="49"/>
      <c r="L39" s="51">
        <v>415</v>
      </c>
      <c r="M39" s="63"/>
      <c r="N39" s="51"/>
      <c r="O39" s="52">
        <f>SUM(Tabelle1334[[#This Row],[Tage]]*Tabelle1334[[#This Row],[Tagespreis]])</f>
        <v>0</v>
      </c>
      <c r="P39" s="49" t="s">
        <v>725</v>
      </c>
      <c r="Q39" s="53">
        <v>43617</v>
      </c>
      <c r="R39" s="49">
        <v>13494694</v>
      </c>
      <c r="Z39" s="3"/>
    </row>
    <row r="40" spans="1:26" x14ac:dyDescent="0.25">
      <c r="A40" s="46">
        <v>20</v>
      </c>
      <c r="B40" s="47">
        <v>0</v>
      </c>
      <c r="C40" s="48" t="s">
        <v>24</v>
      </c>
      <c r="D40" s="48"/>
      <c r="E40" s="47" t="s">
        <v>8</v>
      </c>
      <c r="F40" s="49" t="s">
        <v>267</v>
      </c>
      <c r="G40" s="50" t="s">
        <v>267</v>
      </c>
      <c r="H40" s="49" t="s">
        <v>916</v>
      </c>
      <c r="I40" s="49" t="s">
        <v>797</v>
      </c>
      <c r="J40" s="49"/>
      <c r="K40" s="49"/>
      <c r="L40" s="51">
        <v>530</v>
      </c>
      <c r="M40" s="63"/>
      <c r="N40" s="51"/>
      <c r="O40" s="52">
        <f>SUM(Tabelle1334[[#This Row],[Tage]]*Tabelle1334[[#This Row],[Tagespreis]])</f>
        <v>0</v>
      </c>
      <c r="P40" s="49" t="s">
        <v>725</v>
      </c>
      <c r="Q40" s="53">
        <v>43619</v>
      </c>
      <c r="R40" s="49">
        <v>13494733</v>
      </c>
      <c r="Z40" s="3"/>
    </row>
    <row r="41" spans="1:26" x14ac:dyDescent="0.25">
      <c r="A41" s="46">
        <v>20</v>
      </c>
      <c r="B41" s="47">
        <v>0</v>
      </c>
      <c r="C41" s="48" t="s">
        <v>24</v>
      </c>
      <c r="D41" s="48"/>
      <c r="E41" s="47" t="s">
        <v>8</v>
      </c>
      <c r="F41" s="49" t="s">
        <v>280</v>
      </c>
      <c r="G41" s="50" t="s">
        <v>267</v>
      </c>
      <c r="H41" s="49"/>
      <c r="I41" s="49"/>
      <c r="J41" s="49"/>
      <c r="K41" s="49"/>
      <c r="L41" s="51"/>
      <c r="M41" s="63"/>
      <c r="N41" s="51"/>
      <c r="O41" s="52">
        <f>SUM(Tabelle1334[[#This Row],[Tage]]*Tabelle1334[[#This Row],[Tagespreis]])</f>
        <v>0</v>
      </c>
      <c r="P41" s="49"/>
      <c r="Q41" s="53"/>
      <c r="R41" s="49"/>
      <c r="Z41" s="3"/>
    </row>
    <row r="42" spans="1:26" x14ac:dyDescent="0.25">
      <c r="A42" s="46">
        <v>21</v>
      </c>
      <c r="B42" s="47">
        <v>0</v>
      </c>
      <c r="C42" s="47" t="s">
        <v>25</v>
      </c>
      <c r="D42" s="48" t="s">
        <v>27</v>
      </c>
      <c r="E42" s="47" t="s">
        <v>8</v>
      </c>
      <c r="F42" s="49" t="s">
        <v>267</v>
      </c>
      <c r="G42" s="50" t="s">
        <v>267</v>
      </c>
      <c r="H42" s="49" t="s">
        <v>527</v>
      </c>
      <c r="I42" s="49" t="s">
        <v>341</v>
      </c>
      <c r="J42" s="49"/>
      <c r="K42" s="51"/>
      <c r="L42" s="51">
        <v>530</v>
      </c>
      <c r="M42" s="63"/>
      <c r="N42" s="51"/>
      <c r="O42" s="52">
        <f>SUM(Tabelle1334[[#This Row],[Tage]]*Tabelle1334[[#This Row],[Tagespreis]])</f>
        <v>0</v>
      </c>
      <c r="P42" s="49" t="s">
        <v>725</v>
      </c>
      <c r="Q42" s="53">
        <v>43617</v>
      </c>
      <c r="R42" s="49">
        <v>13494698</v>
      </c>
      <c r="Z42" s="3" t="s">
        <v>56</v>
      </c>
    </row>
    <row r="43" spans="1:26" ht="16.149999999999999" customHeight="1" x14ac:dyDescent="0.25">
      <c r="A43" s="46">
        <v>22</v>
      </c>
      <c r="B43" s="47">
        <v>0</v>
      </c>
      <c r="C43" s="47" t="s">
        <v>26</v>
      </c>
      <c r="D43" s="48" t="s">
        <v>29</v>
      </c>
      <c r="E43" s="47" t="s">
        <v>8</v>
      </c>
      <c r="F43" s="49" t="s">
        <v>267</v>
      </c>
      <c r="G43" s="50" t="s">
        <v>267</v>
      </c>
      <c r="H43" s="49" t="s">
        <v>823</v>
      </c>
      <c r="I43" s="49" t="s">
        <v>824</v>
      </c>
      <c r="J43" s="49"/>
      <c r="K43" s="49"/>
      <c r="L43" s="51">
        <v>530</v>
      </c>
      <c r="M43" s="63"/>
      <c r="N43" s="51"/>
      <c r="O43" s="52">
        <f>SUM(Tabelle1334[[#This Row],[Tage]]*Tabelle1334[[#This Row],[Tagespreis]])</f>
        <v>0</v>
      </c>
      <c r="P43" s="49" t="s">
        <v>725</v>
      </c>
      <c r="Q43" s="53">
        <v>43617</v>
      </c>
      <c r="R43" s="49">
        <v>13494700</v>
      </c>
      <c r="Z43" s="3" t="s">
        <v>58</v>
      </c>
    </row>
    <row r="44" spans="1:26" x14ac:dyDescent="0.25">
      <c r="A44" s="46">
        <v>23</v>
      </c>
      <c r="B44" s="47">
        <v>0</v>
      </c>
      <c r="C44" s="47" t="s">
        <v>28</v>
      </c>
      <c r="D44" s="48" t="s">
        <v>31</v>
      </c>
      <c r="E44" s="47" t="s">
        <v>8</v>
      </c>
      <c r="F44" s="49" t="s">
        <v>267</v>
      </c>
      <c r="G44" s="50" t="s">
        <v>267</v>
      </c>
      <c r="H44" s="49" t="s">
        <v>340</v>
      </c>
      <c r="I44" s="49" t="s">
        <v>341</v>
      </c>
      <c r="J44" s="49"/>
      <c r="K44" s="49"/>
      <c r="L44" s="51">
        <v>530</v>
      </c>
      <c r="M44" s="63"/>
      <c r="N44" s="51"/>
      <c r="O44" s="52">
        <f>SUM(Tabelle1334[[#This Row],[Tage]]*Tabelle1334[[#This Row],[Tagespreis]])</f>
        <v>0</v>
      </c>
      <c r="P44" s="49" t="s">
        <v>725</v>
      </c>
      <c r="Q44" s="53">
        <v>43622</v>
      </c>
      <c r="R44" s="49">
        <v>695582</v>
      </c>
      <c r="Z44" s="3" t="s">
        <v>60</v>
      </c>
    </row>
    <row r="45" spans="1:26" x14ac:dyDescent="0.25">
      <c r="A45" s="46">
        <v>24</v>
      </c>
      <c r="B45" s="47">
        <v>0</v>
      </c>
      <c r="C45" s="47" t="s">
        <v>30</v>
      </c>
      <c r="D45" s="48" t="s">
        <v>33</v>
      </c>
      <c r="E45" s="47" t="s">
        <v>8</v>
      </c>
      <c r="F45" s="49" t="s">
        <v>267</v>
      </c>
      <c r="G45" s="50" t="s">
        <v>267</v>
      </c>
      <c r="H45" s="49" t="s">
        <v>913</v>
      </c>
      <c r="I45" s="49" t="s">
        <v>914</v>
      </c>
      <c r="J45" s="49"/>
      <c r="K45" s="49"/>
      <c r="L45" s="51">
        <v>530</v>
      </c>
      <c r="M45" s="63"/>
      <c r="N45" s="51"/>
      <c r="O45" s="52">
        <f>SUM(Tabelle1334[[#This Row],[Tage]]*Tabelle1334[[#This Row],[Tagespreis]])</f>
        <v>0</v>
      </c>
      <c r="P45" s="49" t="s">
        <v>822</v>
      </c>
      <c r="Q45" s="53">
        <v>43619</v>
      </c>
      <c r="R45" s="49">
        <v>9</v>
      </c>
      <c r="Z45" s="3" t="s">
        <v>62</v>
      </c>
    </row>
    <row r="46" spans="1:26" x14ac:dyDescent="0.25">
      <c r="A46" s="46">
        <v>25</v>
      </c>
      <c r="B46" s="47">
        <v>0</v>
      </c>
      <c r="C46" s="47" t="s">
        <v>32</v>
      </c>
      <c r="D46" s="48" t="s">
        <v>35</v>
      </c>
      <c r="E46" s="47" t="s">
        <v>8</v>
      </c>
      <c r="F46" s="49" t="s">
        <v>267</v>
      </c>
      <c r="G46" s="50" t="s">
        <v>280</v>
      </c>
      <c r="H46" s="49" t="s">
        <v>344</v>
      </c>
      <c r="I46" s="49" t="s">
        <v>345</v>
      </c>
      <c r="J46" s="49"/>
      <c r="K46" s="49"/>
      <c r="L46" s="51">
        <v>415</v>
      </c>
      <c r="M46" s="63"/>
      <c r="N46" s="51"/>
      <c r="O46" s="52">
        <f>SUM(Tabelle1334[[#This Row],[Tage]]*Tabelle1334[[#This Row],[Tagespreis]])</f>
        <v>0</v>
      </c>
      <c r="P46" s="49" t="s">
        <v>725</v>
      </c>
      <c r="Q46" s="53">
        <v>43619</v>
      </c>
      <c r="R46" s="49">
        <v>13494740</v>
      </c>
      <c r="Z46" s="3" t="s">
        <v>63</v>
      </c>
    </row>
    <row r="47" spans="1:26" x14ac:dyDescent="0.25">
      <c r="A47" s="46">
        <v>25</v>
      </c>
      <c r="B47" s="47">
        <v>0</v>
      </c>
      <c r="C47" s="47" t="s">
        <v>32</v>
      </c>
      <c r="D47" s="48"/>
      <c r="E47" s="47" t="s">
        <v>9</v>
      </c>
      <c r="F47" s="49" t="s">
        <v>267</v>
      </c>
      <c r="G47" s="50" t="s">
        <v>280</v>
      </c>
      <c r="H47" s="49" t="s">
        <v>344</v>
      </c>
      <c r="I47" s="49" t="s">
        <v>347</v>
      </c>
      <c r="J47" s="49"/>
      <c r="K47" s="49"/>
      <c r="L47" s="51">
        <v>415</v>
      </c>
      <c r="M47" s="63"/>
      <c r="N47" s="51"/>
      <c r="O47" s="52">
        <f>SUM(Tabelle1334[[#This Row],[Tage]]*Tabelle1334[[#This Row],[Tagespreis]])</f>
        <v>0</v>
      </c>
      <c r="P47" s="49" t="s">
        <v>725</v>
      </c>
      <c r="Q47" s="53">
        <v>43620</v>
      </c>
      <c r="R47" s="49">
        <v>695536</v>
      </c>
      <c r="Z47" s="3"/>
    </row>
    <row r="48" spans="1:26" x14ac:dyDescent="0.25">
      <c r="A48" s="46">
        <v>26</v>
      </c>
      <c r="B48" s="47">
        <v>0</v>
      </c>
      <c r="C48" s="47" t="s">
        <v>34</v>
      </c>
      <c r="D48" s="48" t="s">
        <v>37</v>
      </c>
      <c r="E48" s="47" t="s">
        <v>8</v>
      </c>
      <c r="F48" s="49" t="s">
        <v>267</v>
      </c>
      <c r="G48" s="50" t="s">
        <v>280</v>
      </c>
      <c r="H48" s="49" t="s">
        <v>344</v>
      </c>
      <c r="I48" s="49" t="s">
        <v>760</v>
      </c>
      <c r="J48" s="49"/>
      <c r="K48" s="49"/>
      <c r="L48" s="51">
        <v>415</v>
      </c>
      <c r="M48" s="63"/>
      <c r="N48" s="51"/>
      <c r="O48" s="52">
        <f>SUM(Tabelle1334[[#This Row],[Tage]]*Tabelle1334[[#This Row],[Tagespreis]])</f>
        <v>0</v>
      </c>
      <c r="P48" s="49" t="s">
        <v>725</v>
      </c>
      <c r="Q48" s="53">
        <v>43619</v>
      </c>
      <c r="R48" s="49">
        <v>13494739</v>
      </c>
      <c r="Z48" s="3" t="s">
        <v>64</v>
      </c>
    </row>
    <row r="49" spans="1:26" x14ac:dyDescent="0.25">
      <c r="A49" s="46">
        <v>26</v>
      </c>
      <c r="B49" s="47">
        <v>0</v>
      </c>
      <c r="C49" s="47" t="s">
        <v>34</v>
      </c>
      <c r="D49" s="48"/>
      <c r="E49" s="47" t="s">
        <v>9</v>
      </c>
      <c r="F49" s="49" t="s">
        <v>267</v>
      </c>
      <c r="G49" s="50" t="s">
        <v>280</v>
      </c>
      <c r="H49" s="49" t="s">
        <v>344</v>
      </c>
      <c r="I49" s="49" t="s">
        <v>346</v>
      </c>
      <c r="J49" s="49"/>
      <c r="K49" s="49"/>
      <c r="L49" s="51">
        <v>415</v>
      </c>
      <c r="M49" s="63"/>
      <c r="N49" s="51"/>
      <c r="O49" s="52">
        <f>SUM(Tabelle1334[[#This Row],[Tage]]*Tabelle1334[[#This Row],[Tagespreis]])</f>
        <v>0</v>
      </c>
      <c r="P49" s="49" t="s">
        <v>725</v>
      </c>
      <c r="Q49" s="53">
        <v>43620</v>
      </c>
      <c r="R49" s="49">
        <v>695537</v>
      </c>
      <c r="Z49" s="3" t="s">
        <v>65</v>
      </c>
    </row>
    <row r="50" spans="1:26" x14ac:dyDescent="0.25">
      <c r="A50" s="46">
        <v>27</v>
      </c>
      <c r="B50" s="47">
        <v>0</v>
      </c>
      <c r="C50" s="47" t="s">
        <v>36</v>
      </c>
      <c r="D50" s="48" t="s">
        <v>39</v>
      </c>
      <c r="E50" s="47" t="s">
        <v>8</v>
      </c>
      <c r="F50" s="49" t="s">
        <v>267</v>
      </c>
      <c r="G50" s="50" t="s">
        <v>267</v>
      </c>
      <c r="H50" s="49" t="s">
        <v>348</v>
      </c>
      <c r="I50" s="49" t="s">
        <v>349</v>
      </c>
      <c r="J50" s="49"/>
      <c r="K50" s="49"/>
      <c r="L50" s="51">
        <v>530</v>
      </c>
      <c r="M50" s="63"/>
      <c r="N50" s="51"/>
      <c r="O50" s="52">
        <f>SUM(Tabelle1334[[#This Row],[Tage]]*Tabelle1334[[#This Row],[Tagespreis]])</f>
        <v>0</v>
      </c>
      <c r="P50" s="49" t="s">
        <v>725</v>
      </c>
      <c r="Q50" s="53">
        <v>43621</v>
      </c>
      <c r="R50" s="49">
        <v>695547</v>
      </c>
      <c r="Z50" s="3" t="s">
        <v>66</v>
      </c>
    </row>
    <row r="51" spans="1:26" x14ac:dyDescent="0.25">
      <c r="A51" s="46">
        <v>28</v>
      </c>
      <c r="B51" s="47">
        <v>0</v>
      </c>
      <c r="C51" s="47" t="s">
        <v>38</v>
      </c>
      <c r="D51" s="48" t="s">
        <v>41</v>
      </c>
      <c r="E51" s="47" t="s">
        <v>8</v>
      </c>
      <c r="F51" s="49" t="s">
        <v>280</v>
      </c>
      <c r="G51" s="50" t="s">
        <v>267</v>
      </c>
      <c r="H51" s="49"/>
      <c r="I51" s="49"/>
      <c r="J51" s="49"/>
      <c r="K51" s="49"/>
      <c r="L51" s="51"/>
      <c r="M51" s="63"/>
      <c r="N51" s="51"/>
      <c r="O51" s="52">
        <f>SUM(Tabelle1334[[#This Row],[Tage]]*Tabelle1334[[#This Row],[Tagespreis]])</f>
        <v>0</v>
      </c>
      <c r="P51" s="49"/>
      <c r="Q51" s="53"/>
      <c r="R51" s="49"/>
      <c r="Z51" s="3" t="s">
        <v>68</v>
      </c>
    </row>
    <row r="52" spans="1:26" x14ac:dyDescent="0.25">
      <c r="A52" s="46">
        <v>28</v>
      </c>
      <c r="B52" s="47">
        <v>0</v>
      </c>
      <c r="C52" s="47" t="s">
        <v>38</v>
      </c>
      <c r="D52" s="48"/>
      <c r="E52" s="47" t="s">
        <v>9</v>
      </c>
      <c r="F52" s="49" t="s">
        <v>280</v>
      </c>
      <c r="G52" s="50" t="s">
        <v>280</v>
      </c>
      <c r="H52" s="49"/>
      <c r="I52" s="49"/>
      <c r="J52" s="49"/>
      <c r="K52" s="49"/>
      <c r="L52" s="51"/>
      <c r="M52" s="63"/>
      <c r="N52" s="51"/>
      <c r="O52" s="52">
        <f>SUM(Tabelle1334[[#This Row],[Tage]]*Tabelle1334[[#This Row],[Tagespreis]])</f>
        <v>0</v>
      </c>
      <c r="P52" s="49"/>
      <c r="Q52" s="53"/>
      <c r="R52" s="49"/>
      <c r="Z52" s="3" t="s">
        <v>69</v>
      </c>
    </row>
    <row r="53" spans="1:26" x14ac:dyDescent="0.25">
      <c r="A53" s="46">
        <v>29</v>
      </c>
      <c r="B53" s="47">
        <v>0</v>
      </c>
      <c r="C53" s="47" t="s">
        <v>40</v>
      </c>
      <c r="D53" s="48" t="s">
        <v>43</v>
      </c>
      <c r="E53" s="47" t="s">
        <v>8</v>
      </c>
      <c r="F53" s="49" t="s">
        <v>267</v>
      </c>
      <c r="G53" s="50" t="s">
        <v>267</v>
      </c>
      <c r="H53" s="49" t="s">
        <v>352</v>
      </c>
      <c r="I53" s="49" t="s">
        <v>353</v>
      </c>
      <c r="J53" s="49"/>
      <c r="K53" s="49"/>
      <c r="L53" s="51">
        <v>530</v>
      </c>
      <c r="M53" s="63"/>
      <c r="N53" s="51"/>
      <c r="O53" s="52">
        <f>SUM(Tabelle1334[[#This Row],[Tage]]*Tabelle1334[[#This Row],[Tagespreis]])</f>
        <v>0</v>
      </c>
      <c r="P53" s="49" t="s">
        <v>725</v>
      </c>
      <c r="Q53" s="53">
        <v>43623</v>
      </c>
      <c r="R53" s="49">
        <v>695584</v>
      </c>
      <c r="Z53" s="3" t="s">
        <v>70</v>
      </c>
    </row>
    <row r="54" spans="1:26" x14ac:dyDescent="0.25">
      <c r="A54" s="46">
        <v>30</v>
      </c>
      <c r="B54" s="47">
        <v>0</v>
      </c>
      <c r="C54" s="47" t="s">
        <v>42</v>
      </c>
      <c r="D54" s="48" t="s">
        <v>45</v>
      </c>
      <c r="E54" s="47" t="s">
        <v>8</v>
      </c>
      <c r="F54" s="49" t="s">
        <v>267</v>
      </c>
      <c r="G54" s="50" t="s">
        <v>267</v>
      </c>
      <c r="H54" s="49" t="s">
        <v>354</v>
      </c>
      <c r="I54" s="49" t="s">
        <v>355</v>
      </c>
      <c r="J54" s="49"/>
      <c r="K54" s="49"/>
      <c r="L54" s="51">
        <v>530</v>
      </c>
      <c r="M54" s="63"/>
      <c r="N54" s="51"/>
      <c r="O54" s="52">
        <f>SUM(Tabelle1334[[#This Row],[Tage]]*Tabelle1334[[#This Row],[Tagespreis]])</f>
        <v>0</v>
      </c>
      <c r="P54" s="49" t="s">
        <v>725</v>
      </c>
      <c r="Q54" s="53">
        <v>43621</v>
      </c>
      <c r="R54" s="49">
        <v>695555</v>
      </c>
      <c r="Z54" s="3" t="s">
        <v>71</v>
      </c>
    </row>
    <row r="55" spans="1:26" x14ac:dyDescent="0.25">
      <c r="A55" s="46">
        <v>31</v>
      </c>
      <c r="B55" s="47">
        <v>0</v>
      </c>
      <c r="C55" s="47" t="s">
        <v>44</v>
      </c>
      <c r="D55" s="48"/>
      <c r="E55" s="47" t="s">
        <v>9</v>
      </c>
      <c r="F55" s="49" t="s">
        <v>267</v>
      </c>
      <c r="G55" s="50" t="s">
        <v>280</v>
      </c>
      <c r="H55" s="49" t="s">
        <v>957</v>
      </c>
      <c r="I55" s="49" t="s">
        <v>958</v>
      </c>
      <c r="J55" s="49"/>
      <c r="K55" s="51">
        <v>30</v>
      </c>
      <c r="L55" s="49"/>
      <c r="M55" s="63">
        <v>17</v>
      </c>
      <c r="N55" s="49">
        <v>15</v>
      </c>
      <c r="O55" s="52">
        <f>SUM(Tabelle1334[[#This Row],[Tage]]*Tabelle1334[[#This Row],[Tagespreis]])</f>
        <v>255</v>
      </c>
      <c r="P55" s="49" t="s">
        <v>822</v>
      </c>
      <c r="Q55" s="53">
        <v>43630</v>
      </c>
      <c r="R55" s="69" t="s">
        <v>959</v>
      </c>
      <c r="Z55" s="3" t="s">
        <v>72</v>
      </c>
    </row>
    <row r="56" spans="1:26" x14ac:dyDescent="0.25">
      <c r="A56" s="46">
        <v>31</v>
      </c>
      <c r="B56" s="47">
        <v>0</v>
      </c>
      <c r="C56" s="47" t="s">
        <v>44</v>
      </c>
      <c r="D56" s="48" t="s">
        <v>47</v>
      </c>
      <c r="E56" s="47" t="s">
        <v>8</v>
      </c>
      <c r="F56" s="49" t="s">
        <v>267</v>
      </c>
      <c r="G56" s="50" t="s">
        <v>280</v>
      </c>
      <c r="H56" s="49" t="s">
        <v>356</v>
      </c>
      <c r="I56" s="49" t="s">
        <v>357</v>
      </c>
      <c r="J56" s="49"/>
      <c r="K56" s="49"/>
      <c r="L56" s="51">
        <v>415</v>
      </c>
      <c r="M56" s="63"/>
      <c r="N56" s="51"/>
      <c r="O56" s="52">
        <f>SUM(Tabelle1334[[#This Row],[Tage]]*Tabelle1334[[#This Row],[Tagespreis]])</f>
        <v>0</v>
      </c>
      <c r="P56" s="49" t="s">
        <v>725</v>
      </c>
      <c r="Q56" s="53">
        <v>43620</v>
      </c>
      <c r="R56" s="49">
        <v>695515</v>
      </c>
      <c r="Z56" s="3" t="s">
        <v>73</v>
      </c>
    </row>
    <row r="57" spans="1:26" x14ac:dyDescent="0.25">
      <c r="A57" s="54">
        <v>32</v>
      </c>
      <c r="B57" s="48">
        <v>0</v>
      </c>
      <c r="C57" s="48" t="s">
        <v>46</v>
      </c>
      <c r="D57" s="48" t="s">
        <v>49</v>
      </c>
      <c r="E57" s="48" t="s">
        <v>8</v>
      </c>
      <c r="F57" s="55" t="s">
        <v>267</v>
      </c>
      <c r="G57" s="56" t="s">
        <v>267</v>
      </c>
      <c r="H57" s="55" t="s">
        <v>358</v>
      </c>
      <c r="I57" s="55" t="s">
        <v>359</v>
      </c>
      <c r="J57" s="55"/>
      <c r="K57" s="57">
        <v>30</v>
      </c>
      <c r="L57" s="57">
        <v>530</v>
      </c>
      <c r="M57" s="64"/>
      <c r="N57" s="57"/>
      <c r="O57" s="58">
        <f>SUM(Tabelle1334[[#This Row],[Tage]]*Tabelle1334[[#This Row],[Tagespreis]])</f>
        <v>0</v>
      </c>
      <c r="P57" s="55" t="s">
        <v>725</v>
      </c>
      <c r="Q57" s="59">
        <v>43599</v>
      </c>
      <c r="R57" s="55">
        <v>13494600</v>
      </c>
      <c r="Z57" s="3" t="s">
        <v>74</v>
      </c>
    </row>
    <row r="58" spans="1:26" x14ac:dyDescent="0.25">
      <c r="A58" s="46">
        <v>33</v>
      </c>
      <c r="B58" s="47">
        <v>0</v>
      </c>
      <c r="C58" s="47" t="s">
        <v>48</v>
      </c>
      <c r="D58" s="48" t="s">
        <v>51</v>
      </c>
      <c r="E58" s="47" t="s">
        <v>8</v>
      </c>
      <c r="F58" s="55" t="s">
        <v>267</v>
      </c>
      <c r="G58" s="50" t="s">
        <v>280</v>
      </c>
      <c r="H58" s="49" t="s">
        <v>360</v>
      </c>
      <c r="I58" s="49" t="s">
        <v>361</v>
      </c>
      <c r="J58" s="49"/>
      <c r="K58" s="49"/>
      <c r="L58" s="51">
        <v>415</v>
      </c>
      <c r="M58" s="63"/>
      <c r="N58" s="51"/>
      <c r="O58" s="52">
        <f>SUM(Tabelle1334[[#This Row],[Tage]]*Tabelle1334[[#This Row],[Tagespreis]])</f>
        <v>0</v>
      </c>
      <c r="P58" s="49" t="s">
        <v>725</v>
      </c>
      <c r="Q58" s="59">
        <v>43614</v>
      </c>
      <c r="R58" s="49">
        <v>13494648</v>
      </c>
      <c r="Z58" s="3" t="s">
        <v>75</v>
      </c>
    </row>
    <row r="59" spans="1:26" x14ac:dyDescent="0.25">
      <c r="A59" s="46">
        <v>33</v>
      </c>
      <c r="B59" s="47">
        <v>0</v>
      </c>
      <c r="C59" s="47" t="s">
        <v>48</v>
      </c>
      <c r="D59" s="48"/>
      <c r="E59" s="47" t="s">
        <v>9</v>
      </c>
      <c r="F59" s="55" t="s">
        <v>267</v>
      </c>
      <c r="G59" s="50" t="s">
        <v>280</v>
      </c>
      <c r="H59" s="49" t="s">
        <v>362</v>
      </c>
      <c r="I59" s="49" t="s">
        <v>363</v>
      </c>
      <c r="J59" s="49"/>
      <c r="K59" s="51">
        <v>30</v>
      </c>
      <c r="L59" s="51">
        <v>415</v>
      </c>
      <c r="M59" s="63"/>
      <c r="N59" s="51"/>
      <c r="O59" s="52">
        <f>SUM(Tabelle1334[[#This Row],[Tage]]*Tabelle1334[[#This Row],[Tagespreis]])</f>
        <v>0</v>
      </c>
      <c r="P59" s="49" t="s">
        <v>725</v>
      </c>
      <c r="Q59" s="53">
        <v>43614</v>
      </c>
      <c r="R59" s="49">
        <v>13494647</v>
      </c>
      <c r="Z59" s="3" t="s">
        <v>76</v>
      </c>
    </row>
    <row r="60" spans="1:26" x14ac:dyDescent="0.25">
      <c r="A60" s="46">
        <v>34</v>
      </c>
      <c r="B60" s="47">
        <v>0</v>
      </c>
      <c r="C60" s="47" t="s">
        <v>50</v>
      </c>
      <c r="D60" s="48" t="s">
        <v>53</v>
      </c>
      <c r="E60" s="47" t="s">
        <v>8</v>
      </c>
      <c r="F60" s="55" t="s">
        <v>267</v>
      </c>
      <c r="G60" s="50" t="s">
        <v>267</v>
      </c>
      <c r="H60" s="49" t="s">
        <v>364</v>
      </c>
      <c r="I60" s="49" t="s">
        <v>365</v>
      </c>
      <c r="J60" s="49"/>
      <c r="K60" s="49"/>
      <c r="L60" s="51">
        <v>530</v>
      </c>
      <c r="M60" s="63"/>
      <c r="N60" s="51"/>
      <c r="O60" s="52">
        <f>SUM(Tabelle1334[[#This Row],[Tage]]*Tabelle1334[[#This Row],[Tagespreis]])</f>
        <v>0</v>
      </c>
      <c r="P60" s="49" t="s">
        <v>725</v>
      </c>
      <c r="Q60" s="53">
        <v>43616</v>
      </c>
      <c r="R60" s="49">
        <v>13494670</v>
      </c>
      <c r="Z60" s="3" t="s">
        <v>77</v>
      </c>
    </row>
    <row r="61" spans="1:26" x14ac:dyDescent="0.25">
      <c r="A61" s="46">
        <v>35</v>
      </c>
      <c r="B61" s="47">
        <v>0</v>
      </c>
      <c r="C61" s="47" t="s">
        <v>52</v>
      </c>
      <c r="D61" s="48" t="s">
        <v>55</v>
      </c>
      <c r="E61" s="47" t="s">
        <v>8</v>
      </c>
      <c r="F61" s="55" t="s">
        <v>267</v>
      </c>
      <c r="G61" s="50" t="s">
        <v>267</v>
      </c>
      <c r="H61" s="49" t="s">
        <v>366</v>
      </c>
      <c r="I61" s="49" t="s">
        <v>367</v>
      </c>
      <c r="J61" s="49"/>
      <c r="K61" s="49"/>
      <c r="L61" s="51">
        <v>530</v>
      </c>
      <c r="M61" s="63"/>
      <c r="N61" s="51"/>
      <c r="O61" s="52">
        <f>SUM(Tabelle1334[[#This Row],[Tage]]*Tabelle1334[[#This Row],[Tagespreis]])</f>
        <v>0</v>
      </c>
      <c r="P61" s="49" t="s">
        <v>725</v>
      </c>
      <c r="Q61" s="53">
        <v>43616</v>
      </c>
      <c r="R61" s="49">
        <v>13494661</v>
      </c>
      <c r="Z61" s="3" t="s">
        <v>78</v>
      </c>
    </row>
    <row r="62" spans="1:26" x14ac:dyDescent="0.25">
      <c r="A62" s="46">
        <v>36</v>
      </c>
      <c r="B62" s="47">
        <v>0</v>
      </c>
      <c r="C62" s="47" t="s">
        <v>54</v>
      </c>
      <c r="D62" s="48" t="s">
        <v>57</v>
      </c>
      <c r="E62" s="47" t="s">
        <v>8</v>
      </c>
      <c r="F62" s="55" t="s">
        <v>267</v>
      </c>
      <c r="G62" s="50" t="s">
        <v>267</v>
      </c>
      <c r="H62" s="49" t="s">
        <v>368</v>
      </c>
      <c r="I62" s="49" t="s">
        <v>339</v>
      </c>
      <c r="J62" s="49"/>
      <c r="K62" s="49"/>
      <c r="L62" s="51">
        <v>530</v>
      </c>
      <c r="M62" s="63"/>
      <c r="N62" s="51"/>
      <c r="O62" s="52">
        <f>SUM(Tabelle1334[[#This Row],[Tage]]*Tabelle1334[[#This Row],[Tagespreis]])</f>
        <v>0</v>
      </c>
      <c r="P62" s="49" t="s">
        <v>822</v>
      </c>
      <c r="Q62" s="53">
        <v>43586</v>
      </c>
      <c r="R62" s="49">
        <v>6</v>
      </c>
      <c r="Z62" s="3" t="s">
        <v>79</v>
      </c>
    </row>
    <row r="63" spans="1:26" x14ac:dyDescent="0.25">
      <c r="A63" s="46">
        <v>37</v>
      </c>
      <c r="B63" s="47">
        <v>1</v>
      </c>
      <c r="C63" s="47" t="s">
        <v>56</v>
      </c>
      <c r="D63" s="48"/>
      <c r="E63" s="47" t="s">
        <v>8</v>
      </c>
      <c r="F63" s="55" t="s">
        <v>267</v>
      </c>
      <c r="G63" s="50" t="s">
        <v>280</v>
      </c>
      <c r="H63" s="49" t="s">
        <v>369</v>
      </c>
      <c r="I63" s="49" t="s">
        <v>370</v>
      </c>
      <c r="J63" s="49" t="s">
        <v>908</v>
      </c>
      <c r="K63" s="49"/>
      <c r="L63" s="51">
        <v>415</v>
      </c>
      <c r="M63" s="63"/>
      <c r="N63" s="51"/>
      <c r="O63" s="52">
        <f>SUM(Tabelle1334[[#This Row],[Tage]]*Tabelle1334[[#This Row],[Tagespreis]])</f>
        <v>0</v>
      </c>
      <c r="P63" s="49" t="s">
        <v>729</v>
      </c>
      <c r="Q63" s="53">
        <v>43623</v>
      </c>
      <c r="R63" s="49"/>
      <c r="Z63" s="3" t="s">
        <v>80</v>
      </c>
    </row>
    <row r="64" spans="1:26" x14ac:dyDescent="0.25">
      <c r="A64" s="46">
        <v>37</v>
      </c>
      <c r="B64" s="47">
        <v>1</v>
      </c>
      <c r="C64" s="47" t="s">
        <v>56</v>
      </c>
      <c r="D64" s="48"/>
      <c r="E64" s="47" t="s">
        <v>9</v>
      </c>
      <c r="F64" s="55" t="s">
        <v>267</v>
      </c>
      <c r="G64" s="50" t="s">
        <v>280</v>
      </c>
      <c r="H64" s="49" t="s">
        <v>371</v>
      </c>
      <c r="I64" s="49" t="s">
        <v>357</v>
      </c>
      <c r="J64" s="49" t="s">
        <v>908</v>
      </c>
      <c r="K64" s="49"/>
      <c r="L64" s="51">
        <v>415</v>
      </c>
      <c r="M64" s="63"/>
      <c r="N64" s="51"/>
      <c r="O64" s="52">
        <f>SUM(Tabelle1334[[#This Row],[Tage]]*Tabelle1334[[#This Row],[Tagespreis]])</f>
        <v>0</v>
      </c>
      <c r="P64" s="49" t="s">
        <v>729</v>
      </c>
      <c r="Q64" s="53">
        <v>43623</v>
      </c>
      <c r="R64" s="49"/>
      <c r="Z64" s="3" t="s">
        <v>81</v>
      </c>
    </row>
    <row r="65" spans="1:26" x14ac:dyDescent="0.25">
      <c r="A65" s="46">
        <v>38</v>
      </c>
      <c r="B65" s="47">
        <v>1</v>
      </c>
      <c r="C65" s="47" t="s">
        <v>58</v>
      </c>
      <c r="D65" s="48"/>
      <c r="E65" s="47" t="s">
        <v>8</v>
      </c>
      <c r="F65" s="55" t="s">
        <v>267</v>
      </c>
      <c r="G65" s="50" t="s">
        <v>267</v>
      </c>
      <c r="H65" s="49" t="s">
        <v>372</v>
      </c>
      <c r="I65" s="49" t="s">
        <v>373</v>
      </c>
      <c r="J65" s="49"/>
      <c r="K65" s="49"/>
      <c r="L65" s="51">
        <v>530</v>
      </c>
      <c r="M65" s="63"/>
      <c r="N65" s="51"/>
      <c r="O65" s="52">
        <f>SUM(Tabelle1334[[#This Row],[Tage]]*Tabelle1334[[#This Row],[Tagespreis]])</f>
        <v>0</v>
      </c>
      <c r="P65" s="49" t="s">
        <v>725</v>
      </c>
      <c r="Q65" s="53">
        <v>43620</v>
      </c>
      <c r="R65" s="49">
        <v>695506</v>
      </c>
      <c r="Z65" s="3" t="s">
        <v>82</v>
      </c>
    </row>
    <row r="66" spans="1:26" x14ac:dyDescent="0.25">
      <c r="A66" s="46">
        <v>39</v>
      </c>
      <c r="B66" s="47">
        <v>1</v>
      </c>
      <c r="C66" s="47" t="s">
        <v>59</v>
      </c>
      <c r="D66" s="48"/>
      <c r="E66" s="47" t="s">
        <v>8</v>
      </c>
      <c r="F66" s="55" t="s">
        <v>267</v>
      </c>
      <c r="G66" s="50" t="s">
        <v>280</v>
      </c>
      <c r="H66" s="49" t="s">
        <v>684</v>
      </c>
      <c r="I66" s="49" t="s">
        <v>787</v>
      </c>
      <c r="J66" s="49" t="s">
        <v>960</v>
      </c>
      <c r="K66" s="49"/>
      <c r="L66" s="51"/>
      <c r="M66" s="63">
        <v>7</v>
      </c>
      <c r="N66" s="51">
        <v>15</v>
      </c>
      <c r="O66" s="52">
        <f>SUM(Tabelle1334[[#This Row],[Tage]]*Tabelle1334[[#This Row],[Tagespreis]])</f>
        <v>105</v>
      </c>
      <c r="P66" s="49" t="s">
        <v>729</v>
      </c>
      <c r="Q66" s="53"/>
      <c r="R66" s="49"/>
      <c r="Z66" s="3" t="s">
        <v>83</v>
      </c>
    </row>
    <row r="67" spans="1:26" x14ac:dyDescent="0.25">
      <c r="A67" s="46">
        <v>39</v>
      </c>
      <c r="B67" s="47">
        <v>1</v>
      </c>
      <c r="C67" s="47" t="s">
        <v>59</v>
      </c>
      <c r="D67" s="48"/>
      <c r="E67" s="47" t="s">
        <v>9</v>
      </c>
      <c r="F67" s="55" t="s">
        <v>267</v>
      </c>
      <c r="G67" s="50" t="s">
        <v>280</v>
      </c>
      <c r="H67" s="49" t="s">
        <v>887</v>
      </c>
      <c r="I67" s="49" t="s">
        <v>887</v>
      </c>
      <c r="J67" s="49" t="s">
        <v>960</v>
      </c>
      <c r="K67" s="49"/>
      <c r="L67" s="51"/>
      <c r="M67" s="63">
        <v>7</v>
      </c>
      <c r="N67" s="51">
        <v>15</v>
      </c>
      <c r="O67" s="52">
        <f>SUM(Tabelle1334[[#This Row],[Tage]]*Tabelle1334[[#This Row],[Tagespreis]])</f>
        <v>105</v>
      </c>
      <c r="P67" s="49" t="s">
        <v>729</v>
      </c>
      <c r="Q67" s="53"/>
      <c r="R67" s="49"/>
      <c r="Z67" s="3" t="s">
        <v>84</v>
      </c>
    </row>
    <row r="68" spans="1:26" x14ac:dyDescent="0.25">
      <c r="A68" s="46">
        <v>40</v>
      </c>
      <c r="B68" s="47">
        <v>1</v>
      </c>
      <c r="C68" s="47" t="s">
        <v>60</v>
      </c>
      <c r="D68" s="48"/>
      <c r="E68" s="47" t="s">
        <v>8</v>
      </c>
      <c r="F68" s="55" t="s">
        <v>280</v>
      </c>
      <c r="G68" s="50" t="s">
        <v>280</v>
      </c>
      <c r="H68" s="49" t="s">
        <v>375</v>
      </c>
      <c r="I68" s="49" t="s">
        <v>339</v>
      </c>
      <c r="J68" s="49"/>
      <c r="K68" s="49"/>
      <c r="L68" s="51">
        <v>415</v>
      </c>
      <c r="M68" s="63"/>
      <c r="N68" s="51"/>
      <c r="O68" s="52">
        <f>SUM(Tabelle1334[[#This Row],[Tage]]*Tabelle1334[[#This Row],[Tagespreis]])</f>
        <v>0</v>
      </c>
      <c r="P68" s="49" t="s">
        <v>725</v>
      </c>
      <c r="Q68" s="53">
        <v>43619</v>
      </c>
      <c r="R68" s="49">
        <v>13494708</v>
      </c>
      <c r="Z68" s="3" t="s">
        <v>85</v>
      </c>
    </row>
    <row r="69" spans="1:26" x14ac:dyDescent="0.25">
      <c r="A69" s="46">
        <v>40</v>
      </c>
      <c r="B69" s="47">
        <v>1</v>
      </c>
      <c r="C69" s="47" t="s">
        <v>60</v>
      </c>
      <c r="D69" s="48"/>
      <c r="E69" s="47" t="s">
        <v>9</v>
      </c>
      <c r="F69" s="55" t="s">
        <v>267</v>
      </c>
      <c r="G69" s="50" t="s">
        <v>280</v>
      </c>
      <c r="H69" s="49" t="s">
        <v>376</v>
      </c>
      <c r="I69" s="49" t="s">
        <v>341</v>
      </c>
      <c r="J69" s="49"/>
      <c r="K69" s="49"/>
      <c r="L69" s="51">
        <v>415</v>
      </c>
      <c r="M69" s="63"/>
      <c r="N69" s="51"/>
      <c r="O69" s="52">
        <f>SUM(Tabelle1334[[#This Row],[Tage]]*Tabelle1334[[#This Row],[Tagespreis]])</f>
        <v>0</v>
      </c>
      <c r="P69" s="49" t="s">
        <v>725</v>
      </c>
      <c r="Q69" s="53">
        <v>43619</v>
      </c>
      <c r="R69" s="49">
        <v>13494709</v>
      </c>
      <c r="Z69" s="3" t="s">
        <v>86</v>
      </c>
    </row>
    <row r="70" spans="1:26" x14ac:dyDescent="0.25">
      <c r="A70" s="46">
        <v>40</v>
      </c>
      <c r="B70" s="47">
        <v>1</v>
      </c>
      <c r="C70" s="47" t="s">
        <v>60</v>
      </c>
      <c r="D70" s="48"/>
      <c r="E70" s="47" t="s">
        <v>266</v>
      </c>
      <c r="F70" s="55" t="s">
        <v>267</v>
      </c>
      <c r="G70" s="50" t="s">
        <v>280</v>
      </c>
      <c r="H70" s="49" t="s">
        <v>1018</v>
      </c>
      <c r="I70" s="49" t="s">
        <v>1019</v>
      </c>
      <c r="J70" s="49"/>
      <c r="K70" s="49"/>
      <c r="L70" s="51"/>
      <c r="M70" s="63">
        <v>3</v>
      </c>
      <c r="N70" s="51">
        <v>15</v>
      </c>
      <c r="O70" s="52">
        <f>SUM(Tabelle1334[[#This Row],[Tage]]*Tabelle1334[[#This Row],[Tagespreis]])</f>
        <v>45</v>
      </c>
      <c r="P70" s="49" t="s">
        <v>725</v>
      </c>
      <c r="Q70" s="53">
        <v>43644</v>
      </c>
      <c r="R70" s="49">
        <v>695669</v>
      </c>
      <c r="Z70" s="3" t="s">
        <v>87</v>
      </c>
    </row>
    <row r="71" spans="1:26" x14ac:dyDescent="0.25">
      <c r="A71" s="46">
        <v>41</v>
      </c>
      <c r="B71" s="47">
        <v>1</v>
      </c>
      <c r="C71" s="47" t="s">
        <v>61</v>
      </c>
      <c r="D71" s="48"/>
      <c r="E71" s="47" t="s">
        <v>8</v>
      </c>
      <c r="F71" s="49" t="s">
        <v>267</v>
      </c>
      <c r="G71" s="50" t="s">
        <v>280</v>
      </c>
      <c r="H71" s="49" t="s">
        <v>991</v>
      </c>
      <c r="I71" s="49" t="s">
        <v>992</v>
      </c>
      <c r="J71" s="49"/>
      <c r="K71" s="49"/>
      <c r="L71" s="51"/>
      <c r="M71" s="63">
        <v>14</v>
      </c>
      <c r="N71" s="51">
        <v>15</v>
      </c>
      <c r="O71" s="52">
        <f>SUM(Tabelle1334[[#This Row],[Tage]]*Tabelle1334[[#This Row],[Tagespreis]])</f>
        <v>210</v>
      </c>
      <c r="P71" s="49" t="s">
        <v>725</v>
      </c>
      <c r="Q71" s="53">
        <v>43633</v>
      </c>
      <c r="R71" s="49" t="s">
        <v>993</v>
      </c>
      <c r="Z71" s="3" t="s">
        <v>88</v>
      </c>
    </row>
    <row r="72" spans="1:26" x14ac:dyDescent="0.25">
      <c r="A72" s="46">
        <v>41</v>
      </c>
      <c r="B72" s="47">
        <v>1</v>
      </c>
      <c r="C72" s="47" t="s">
        <v>61</v>
      </c>
      <c r="D72" s="48"/>
      <c r="E72" s="47" t="s">
        <v>9</v>
      </c>
      <c r="F72" s="49" t="s">
        <v>267</v>
      </c>
      <c r="G72" s="50" t="s">
        <v>280</v>
      </c>
      <c r="H72" s="49" t="s">
        <v>662</v>
      </c>
      <c r="I72" s="49" t="s">
        <v>511</v>
      </c>
      <c r="J72" s="49"/>
      <c r="K72" s="49"/>
      <c r="L72" s="51">
        <v>415</v>
      </c>
      <c r="M72" s="63"/>
      <c r="N72" s="51"/>
      <c r="O72" s="52">
        <f>SUM(Tabelle1334[[#This Row],[Tage]]*Tabelle1334[[#This Row],[Tagespreis]])</f>
        <v>0</v>
      </c>
      <c r="P72" s="49" t="s">
        <v>725</v>
      </c>
      <c r="Q72" s="53">
        <v>43620</v>
      </c>
      <c r="R72" s="49">
        <v>695528</v>
      </c>
      <c r="Z72" s="3" t="s">
        <v>89</v>
      </c>
    </row>
    <row r="73" spans="1:26" x14ac:dyDescent="0.25">
      <c r="A73" s="46">
        <v>42</v>
      </c>
      <c r="B73" s="47">
        <v>1</v>
      </c>
      <c r="C73" s="47" t="s">
        <v>62</v>
      </c>
      <c r="D73" s="48"/>
      <c r="E73" s="47" t="s">
        <v>8</v>
      </c>
      <c r="F73" s="49" t="s">
        <v>267</v>
      </c>
      <c r="G73" s="50" t="s">
        <v>267</v>
      </c>
      <c r="H73" s="49" t="s">
        <v>931</v>
      </c>
      <c r="I73" s="49" t="s">
        <v>339</v>
      </c>
      <c r="J73" s="49"/>
      <c r="K73" s="49"/>
      <c r="L73" s="51"/>
      <c r="M73" s="63">
        <v>20</v>
      </c>
      <c r="N73" s="51">
        <v>20</v>
      </c>
      <c r="O73" s="52">
        <f>SUM(Tabelle1334[[#This Row],[Tage]]*Tabelle1334[[#This Row],[Tagespreis]])</f>
        <v>400</v>
      </c>
      <c r="P73" s="49" t="s">
        <v>725</v>
      </c>
      <c r="Q73" s="53">
        <v>43627</v>
      </c>
      <c r="R73" s="49">
        <v>695593</v>
      </c>
      <c r="Z73" s="3" t="s">
        <v>91</v>
      </c>
    </row>
    <row r="74" spans="1:26" x14ac:dyDescent="0.25">
      <c r="A74" s="46">
        <v>43</v>
      </c>
      <c r="B74" s="47">
        <v>1</v>
      </c>
      <c r="C74" s="47" t="s">
        <v>63</v>
      </c>
      <c r="D74" s="48"/>
      <c r="E74" s="47" t="s">
        <v>8</v>
      </c>
      <c r="F74" s="49" t="s">
        <v>280</v>
      </c>
      <c r="G74" s="50" t="s">
        <v>280</v>
      </c>
      <c r="H74" s="49"/>
      <c r="I74" s="49"/>
      <c r="J74" s="49"/>
      <c r="K74" s="49"/>
      <c r="L74" s="51"/>
      <c r="M74" s="63"/>
      <c r="N74" s="51"/>
      <c r="O74" s="52">
        <f>SUM(Tabelle1334[[#This Row],[Tage]]*Tabelle1334[[#This Row],[Tagespreis]])</f>
        <v>0</v>
      </c>
      <c r="P74" s="49"/>
      <c r="Q74" s="53"/>
      <c r="R74" s="49"/>
      <c r="Z74" s="3" t="s">
        <v>92</v>
      </c>
    </row>
    <row r="75" spans="1:26" x14ac:dyDescent="0.25">
      <c r="A75" s="46">
        <v>43</v>
      </c>
      <c r="B75" s="47">
        <v>1</v>
      </c>
      <c r="C75" s="47" t="s">
        <v>63</v>
      </c>
      <c r="D75" s="48"/>
      <c r="E75" s="47" t="s">
        <v>9</v>
      </c>
      <c r="F75" s="49" t="s">
        <v>280</v>
      </c>
      <c r="G75" s="50" t="s">
        <v>280</v>
      </c>
      <c r="H75" s="49"/>
      <c r="I75" s="49"/>
      <c r="J75" s="49"/>
      <c r="K75" s="49"/>
      <c r="L75" s="51"/>
      <c r="M75" s="63"/>
      <c r="N75" s="51"/>
      <c r="O75" s="52">
        <f>SUM(Tabelle1334[[#This Row],[Tage]]*Tabelle1334[[#This Row],[Tagespreis]])</f>
        <v>0</v>
      </c>
      <c r="P75" s="49"/>
      <c r="Q75" s="53"/>
      <c r="R75" s="49"/>
      <c r="Z75" s="3" t="s">
        <v>93</v>
      </c>
    </row>
    <row r="76" spans="1:26" x14ac:dyDescent="0.25">
      <c r="A76" s="46">
        <v>44</v>
      </c>
      <c r="B76" s="47">
        <v>1</v>
      </c>
      <c r="C76" s="47" t="s">
        <v>64</v>
      </c>
      <c r="D76" s="48"/>
      <c r="E76" s="47" t="s">
        <v>8</v>
      </c>
      <c r="F76" s="49" t="s">
        <v>267</v>
      </c>
      <c r="G76" s="50" t="s">
        <v>280</v>
      </c>
      <c r="H76" s="49" t="s">
        <v>617</v>
      </c>
      <c r="I76" s="49" t="s">
        <v>618</v>
      </c>
      <c r="J76" s="49"/>
      <c r="K76" s="51">
        <v>30</v>
      </c>
      <c r="L76" s="51">
        <v>415</v>
      </c>
      <c r="M76" s="63"/>
      <c r="N76" s="49"/>
      <c r="O76" s="52">
        <f>SUM(Tabelle1334[[#This Row],[Tage]]*Tabelle1334[[#This Row],[Tagespreis]])</f>
        <v>0</v>
      </c>
      <c r="P76" s="49" t="s">
        <v>725</v>
      </c>
      <c r="Q76" s="53">
        <v>43621</v>
      </c>
      <c r="R76" s="49">
        <v>695562</v>
      </c>
      <c r="Z76" s="3" t="s">
        <v>94</v>
      </c>
    </row>
    <row r="77" spans="1:26" x14ac:dyDescent="0.25">
      <c r="A77" s="46">
        <v>44</v>
      </c>
      <c r="B77" s="47">
        <v>1</v>
      </c>
      <c r="C77" s="47" t="s">
        <v>64</v>
      </c>
      <c r="D77" s="48"/>
      <c r="E77" s="47" t="s">
        <v>9</v>
      </c>
      <c r="F77" s="49" t="s">
        <v>267</v>
      </c>
      <c r="G77" s="50" t="s">
        <v>280</v>
      </c>
      <c r="H77" s="49" t="s">
        <v>619</v>
      </c>
      <c r="I77" s="49" t="s">
        <v>461</v>
      </c>
      <c r="J77" s="49"/>
      <c r="K77" s="51">
        <v>30</v>
      </c>
      <c r="L77" s="51">
        <v>415</v>
      </c>
      <c r="M77" s="63"/>
      <c r="N77" s="49"/>
      <c r="O77" s="52">
        <f>SUM(Tabelle1334[[#This Row],[Tage]]*Tabelle1334[[#This Row],[Tagespreis]])</f>
        <v>0</v>
      </c>
      <c r="P77" s="49" t="s">
        <v>725</v>
      </c>
      <c r="Q77" s="53">
        <v>43614</v>
      </c>
      <c r="R77" s="49">
        <v>13494646</v>
      </c>
      <c r="Z77" s="3" t="s">
        <v>95</v>
      </c>
    </row>
    <row r="78" spans="1:26" x14ac:dyDescent="0.25">
      <c r="A78" s="46">
        <v>45</v>
      </c>
      <c r="B78" s="47">
        <v>1</v>
      </c>
      <c r="C78" s="47" t="s">
        <v>65</v>
      </c>
      <c r="D78" s="48"/>
      <c r="E78" s="47" t="s">
        <v>8</v>
      </c>
      <c r="F78" s="49" t="s">
        <v>267</v>
      </c>
      <c r="G78" s="50" t="s">
        <v>267</v>
      </c>
      <c r="H78" s="49" t="s">
        <v>383</v>
      </c>
      <c r="I78" s="49" t="s">
        <v>384</v>
      </c>
      <c r="J78" s="49"/>
      <c r="K78" s="51">
        <v>30</v>
      </c>
      <c r="L78" s="51">
        <v>530</v>
      </c>
      <c r="M78" s="63"/>
      <c r="N78" s="51"/>
      <c r="O78" s="52">
        <f>SUM(Tabelle1334[[#This Row],[Tage]]*Tabelle1334[[#This Row],[Tagespreis]])</f>
        <v>0</v>
      </c>
      <c r="P78" s="49" t="s">
        <v>725</v>
      </c>
      <c r="Q78" s="53">
        <v>43617</v>
      </c>
      <c r="R78" s="49">
        <v>13494692</v>
      </c>
      <c r="Z78" s="3" t="s">
        <v>98</v>
      </c>
    </row>
    <row r="79" spans="1:26" x14ac:dyDescent="0.25">
      <c r="A79" s="46">
        <v>46</v>
      </c>
      <c r="B79" s="47">
        <v>1</v>
      </c>
      <c r="C79" s="47" t="s">
        <v>66</v>
      </c>
      <c r="D79" s="48"/>
      <c r="E79" s="47" t="s">
        <v>8</v>
      </c>
      <c r="F79" s="49" t="s">
        <v>267</v>
      </c>
      <c r="G79" s="50" t="s">
        <v>280</v>
      </c>
      <c r="H79" s="49" t="s">
        <v>385</v>
      </c>
      <c r="I79" s="49" t="s">
        <v>386</v>
      </c>
      <c r="J79" s="49"/>
      <c r="K79" s="49"/>
      <c r="L79" s="51">
        <v>415</v>
      </c>
      <c r="M79" s="63"/>
      <c r="N79" s="51"/>
      <c r="O79" s="52">
        <f>SUM(Tabelle1334[[#This Row],[Tage]]*Tabelle1334[[#This Row],[Tagespreis]])</f>
        <v>0</v>
      </c>
      <c r="P79" s="49" t="s">
        <v>725</v>
      </c>
      <c r="Q79" s="53">
        <v>43616</v>
      </c>
      <c r="R79" s="49">
        <v>13494660</v>
      </c>
      <c r="Z79" s="3" t="s">
        <v>99</v>
      </c>
    </row>
    <row r="80" spans="1:26" x14ac:dyDescent="0.25">
      <c r="A80" s="46">
        <v>46</v>
      </c>
      <c r="B80" s="47">
        <v>1</v>
      </c>
      <c r="C80" s="47" t="s">
        <v>66</v>
      </c>
      <c r="D80" s="48"/>
      <c r="E80" s="47" t="s">
        <v>9</v>
      </c>
      <c r="F80" s="49" t="s">
        <v>267</v>
      </c>
      <c r="G80" s="50" t="s">
        <v>280</v>
      </c>
      <c r="H80" s="49" t="s">
        <v>387</v>
      </c>
      <c r="I80" s="49" t="s">
        <v>388</v>
      </c>
      <c r="J80" s="49"/>
      <c r="K80" s="49"/>
      <c r="L80" s="51">
        <v>415</v>
      </c>
      <c r="M80" s="63"/>
      <c r="N80" s="51"/>
      <c r="O80" s="52">
        <f>SUM(Tabelle1334[[#This Row],[Tage]]*Tabelle1334[[#This Row],[Tagespreis]])</f>
        <v>0</v>
      </c>
      <c r="P80" s="49" t="s">
        <v>725</v>
      </c>
      <c r="Q80" s="53">
        <v>43613</v>
      </c>
      <c r="R80" s="49">
        <v>13494643</v>
      </c>
      <c r="Z80" s="3" t="s">
        <v>100</v>
      </c>
    </row>
    <row r="81" spans="1:26" x14ac:dyDescent="0.25">
      <c r="A81" s="46">
        <v>47</v>
      </c>
      <c r="B81" s="47">
        <v>1</v>
      </c>
      <c r="C81" s="47" t="s">
        <v>67</v>
      </c>
      <c r="D81" s="48"/>
      <c r="E81" s="47" t="s">
        <v>8</v>
      </c>
      <c r="F81" s="49" t="s">
        <v>267</v>
      </c>
      <c r="G81" s="50" t="s">
        <v>280</v>
      </c>
      <c r="H81" s="49" t="s">
        <v>350</v>
      </c>
      <c r="I81" s="49" t="s">
        <v>329</v>
      </c>
      <c r="J81" s="49"/>
      <c r="K81" s="49"/>
      <c r="L81" s="51">
        <v>415</v>
      </c>
      <c r="M81" s="63"/>
      <c r="N81" s="51"/>
      <c r="O81" s="52">
        <f>SUM(Tabelle1334[[#This Row],[Tage]]*Tabelle1334[[#This Row],[Tagespreis]])</f>
        <v>0</v>
      </c>
      <c r="P81" s="49" t="s">
        <v>725</v>
      </c>
      <c r="Q81" s="53">
        <v>43619</v>
      </c>
      <c r="R81" s="49">
        <v>13494750</v>
      </c>
      <c r="Z81" s="3" t="s">
        <v>102</v>
      </c>
    </row>
    <row r="82" spans="1:26" x14ac:dyDescent="0.25">
      <c r="A82" s="46">
        <v>47</v>
      </c>
      <c r="B82" s="47">
        <v>1</v>
      </c>
      <c r="C82" s="47" t="s">
        <v>67</v>
      </c>
      <c r="D82" s="48"/>
      <c r="E82" s="47" t="s">
        <v>9</v>
      </c>
      <c r="F82" s="49" t="s">
        <v>267</v>
      </c>
      <c r="G82" s="50" t="s">
        <v>280</v>
      </c>
      <c r="H82" s="49" t="s">
        <v>756</v>
      </c>
      <c r="I82" s="49" t="s">
        <v>656</v>
      </c>
      <c r="J82" s="49" t="s">
        <v>908</v>
      </c>
      <c r="K82" s="49"/>
      <c r="L82" s="51">
        <v>415</v>
      </c>
      <c r="M82" s="63"/>
      <c r="N82" s="51"/>
      <c r="O82" s="52">
        <f>SUM(Tabelle1334[[#This Row],[Tage]]*Tabelle1334[[#This Row],[Tagespreis]])</f>
        <v>0</v>
      </c>
      <c r="P82" s="49" t="s">
        <v>729</v>
      </c>
      <c r="Q82" s="53">
        <v>43623</v>
      </c>
      <c r="R82" s="49"/>
      <c r="Z82" s="3" t="s">
        <v>104</v>
      </c>
    </row>
    <row r="83" spans="1:26" x14ac:dyDescent="0.25">
      <c r="A83" s="46">
        <v>48</v>
      </c>
      <c r="B83" s="47">
        <v>1</v>
      </c>
      <c r="C83" s="47" t="s">
        <v>68</v>
      </c>
      <c r="D83" s="48"/>
      <c r="E83" s="47" t="s">
        <v>8</v>
      </c>
      <c r="F83" s="49" t="s">
        <v>280</v>
      </c>
      <c r="G83" s="50" t="s">
        <v>280</v>
      </c>
      <c r="H83" s="49"/>
      <c r="I83" s="49"/>
      <c r="J83" s="49"/>
      <c r="K83" s="49"/>
      <c r="L83" s="51"/>
      <c r="M83" s="63"/>
      <c r="N83" s="51"/>
      <c r="O83" s="52">
        <f>SUM(Tabelle1334[[#This Row],[Tage]]*Tabelle1334[[#This Row],[Tagespreis]])</f>
        <v>0</v>
      </c>
      <c r="P83" s="49"/>
      <c r="Q83" s="53"/>
      <c r="R83" s="49"/>
      <c r="Z83" s="3" t="s">
        <v>106</v>
      </c>
    </row>
    <row r="84" spans="1:26" x14ac:dyDescent="0.25">
      <c r="A84" s="46">
        <v>48</v>
      </c>
      <c r="B84" s="47">
        <v>1</v>
      </c>
      <c r="C84" s="47" t="s">
        <v>68</v>
      </c>
      <c r="D84" s="48"/>
      <c r="E84" s="47" t="s">
        <v>9</v>
      </c>
      <c r="F84" s="49" t="s">
        <v>280</v>
      </c>
      <c r="G84" s="50" t="s">
        <v>280</v>
      </c>
      <c r="H84" s="49"/>
      <c r="I84" s="49"/>
      <c r="J84" s="49"/>
      <c r="K84" s="49"/>
      <c r="L84" s="51"/>
      <c r="M84" s="63"/>
      <c r="N84" s="51"/>
      <c r="O84" s="52">
        <f>SUM(Tabelle1334[[#This Row],[Tage]]*Tabelle1334[[#This Row],[Tagespreis]])</f>
        <v>0</v>
      </c>
      <c r="P84" s="49"/>
      <c r="Q84" s="53"/>
      <c r="R84" s="49"/>
      <c r="Z84" s="3" t="s">
        <v>108</v>
      </c>
    </row>
    <row r="85" spans="1:26" x14ac:dyDescent="0.25">
      <c r="A85" s="46">
        <v>48</v>
      </c>
      <c r="B85" s="47">
        <v>1</v>
      </c>
      <c r="C85" s="47" t="s">
        <v>68</v>
      </c>
      <c r="D85" s="48"/>
      <c r="E85" s="47" t="s">
        <v>266</v>
      </c>
      <c r="F85" s="49" t="s">
        <v>280</v>
      </c>
      <c r="G85" s="50" t="s">
        <v>280</v>
      </c>
      <c r="H85" s="49"/>
      <c r="I85" s="49"/>
      <c r="J85" s="49"/>
      <c r="K85" s="49"/>
      <c r="L85" s="51"/>
      <c r="M85" s="63"/>
      <c r="N85" s="51"/>
      <c r="O85" s="52">
        <f>SUM(Tabelle1334[[#This Row],[Tage]]*Tabelle1334[[#This Row],[Tagespreis]])</f>
        <v>0</v>
      </c>
      <c r="P85" s="49"/>
      <c r="Q85" s="53"/>
      <c r="R85" s="49"/>
      <c r="Z85" s="3" t="s">
        <v>109</v>
      </c>
    </row>
    <row r="86" spans="1:26" x14ac:dyDescent="0.25">
      <c r="A86" s="46">
        <v>49</v>
      </c>
      <c r="B86" s="47">
        <v>1</v>
      </c>
      <c r="C86" s="47" t="s">
        <v>69</v>
      </c>
      <c r="D86" s="48"/>
      <c r="E86" s="47" t="s">
        <v>8</v>
      </c>
      <c r="F86" s="49" t="s">
        <v>267</v>
      </c>
      <c r="G86" s="50" t="s">
        <v>280</v>
      </c>
      <c r="H86" s="49" t="s">
        <v>396</v>
      </c>
      <c r="I86" s="49" t="s">
        <v>357</v>
      </c>
      <c r="J86" s="49"/>
      <c r="K86" s="49"/>
      <c r="L86" s="51">
        <v>415</v>
      </c>
      <c r="M86" s="63"/>
      <c r="N86" s="51"/>
      <c r="O86" s="52">
        <f>SUM(Tabelle1334[[#This Row],[Tage]]*Tabelle1334[[#This Row],[Tagespreis]])</f>
        <v>0</v>
      </c>
      <c r="P86" s="49" t="s">
        <v>725</v>
      </c>
      <c r="Q86" s="53">
        <v>43619</v>
      </c>
      <c r="R86" s="49">
        <v>13494729</v>
      </c>
      <c r="Z86" s="3" t="s">
        <v>110</v>
      </c>
    </row>
    <row r="87" spans="1:26" x14ac:dyDescent="0.25">
      <c r="A87" s="46">
        <v>49</v>
      </c>
      <c r="B87" s="47">
        <v>1</v>
      </c>
      <c r="C87" s="47" t="s">
        <v>69</v>
      </c>
      <c r="D87" s="48"/>
      <c r="E87" s="47" t="s">
        <v>9</v>
      </c>
      <c r="F87" s="49" t="s">
        <v>267</v>
      </c>
      <c r="G87" s="50" t="s">
        <v>280</v>
      </c>
      <c r="H87" s="49" t="s">
        <v>397</v>
      </c>
      <c r="I87" s="49" t="s">
        <v>355</v>
      </c>
      <c r="J87" s="49"/>
      <c r="K87" s="49"/>
      <c r="L87" s="51">
        <v>415</v>
      </c>
      <c r="M87" s="63"/>
      <c r="N87" s="51"/>
      <c r="O87" s="52">
        <f>SUM(Tabelle1334[[#This Row],[Tage]]*Tabelle1334[[#This Row],[Tagespreis]])</f>
        <v>0</v>
      </c>
      <c r="P87" s="49" t="s">
        <v>725</v>
      </c>
      <c r="Q87" s="53">
        <v>43621</v>
      </c>
      <c r="R87" s="49">
        <v>695563</v>
      </c>
      <c r="Z87" s="3" t="s">
        <v>111</v>
      </c>
    </row>
    <row r="88" spans="1:26" x14ac:dyDescent="0.25">
      <c r="A88" s="46">
        <v>49</v>
      </c>
      <c r="B88" s="47">
        <v>1</v>
      </c>
      <c r="C88" s="47" t="s">
        <v>69</v>
      </c>
      <c r="D88" s="48"/>
      <c r="E88" s="47" t="s">
        <v>266</v>
      </c>
      <c r="F88" s="49" t="s">
        <v>267</v>
      </c>
      <c r="G88" s="50" t="s">
        <v>280</v>
      </c>
      <c r="H88" s="49" t="s">
        <v>398</v>
      </c>
      <c r="I88" s="49" t="s">
        <v>399</v>
      </c>
      <c r="J88" s="49"/>
      <c r="K88" s="49"/>
      <c r="L88" s="51">
        <v>415</v>
      </c>
      <c r="M88" s="63"/>
      <c r="N88" s="51"/>
      <c r="O88" s="52">
        <f>SUM(Tabelle1334[[#This Row],[Tage]]*Tabelle1334[[#This Row],[Tagespreis]])</f>
        <v>0</v>
      </c>
      <c r="P88" s="49" t="s">
        <v>725</v>
      </c>
      <c r="Q88" s="53">
        <v>43621</v>
      </c>
      <c r="R88" s="49">
        <v>695564</v>
      </c>
      <c r="Z88" s="3" t="s">
        <v>112</v>
      </c>
    </row>
    <row r="89" spans="1:26" x14ac:dyDescent="0.25">
      <c r="A89" s="46">
        <v>50</v>
      </c>
      <c r="B89" s="47">
        <v>1</v>
      </c>
      <c r="C89" s="47" t="s">
        <v>70</v>
      </c>
      <c r="D89" s="48"/>
      <c r="E89" s="47" t="s">
        <v>8</v>
      </c>
      <c r="F89" s="49" t="s">
        <v>267</v>
      </c>
      <c r="G89" s="50" t="s">
        <v>280</v>
      </c>
      <c r="H89" s="49" t="s">
        <v>400</v>
      </c>
      <c r="I89" s="49" t="s">
        <v>401</v>
      </c>
      <c r="J89" s="49"/>
      <c r="K89" s="49"/>
      <c r="L89" s="51">
        <v>415</v>
      </c>
      <c r="M89" s="63"/>
      <c r="N89" s="51"/>
      <c r="O89" s="52">
        <f>SUM(Tabelle1334[[#This Row],[Tage]]*Tabelle1334[[#This Row],[Tagespreis]])</f>
        <v>0</v>
      </c>
      <c r="P89" s="49" t="s">
        <v>725</v>
      </c>
      <c r="Q89" s="53">
        <v>43617</v>
      </c>
      <c r="R89" s="49">
        <v>13494681</v>
      </c>
      <c r="Z89" s="3" t="s">
        <v>113</v>
      </c>
    </row>
    <row r="90" spans="1:26" x14ac:dyDescent="0.25">
      <c r="A90" s="46">
        <v>50</v>
      </c>
      <c r="B90" s="47">
        <v>1</v>
      </c>
      <c r="C90" s="47" t="s">
        <v>70</v>
      </c>
      <c r="D90" s="48"/>
      <c r="E90" s="47" t="s">
        <v>9</v>
      </c>
      <c r="F90" s="49" t="s">
        <v>267</v>
      </c>
      <c r="G90" s="50" t="s">
        <v>280</v>
      </c>
      <c r="H90" s="49" t="s">
        <v>402</v>
      </c>
      <c r="I90" s="49" t="s">
        <v>403</v>
      </c>
      <c r="J90" s="49"/>
      <c r="K90" s="49"/>
      <c r="L90" s="51">
        <v>415</v>
      </c>
      <c r="M90" s="63"/>
      <c r="N90" s="51"/>
      <c r="O90" s="52">
        <f>SUM(Tabelle1334[[#This Row],[Tage]]*Tabelle1334[[#This Row],[Tagespreis]])</f>
        <v>0</v>
      </c>
      <c r="P90" s="49" t="s">
        <v>725</v>
      </c>
      <c r="Q90" s="53">
        <v>43617</v>
      </c>
      <c r="R90" s="49">
        <v>13494682</v>
      </c>
      <c r="Z90" s="3" t="s">
        <v>114</v>
      </c>
    </row>
    <row r="91" spans="1:26" x14ac:dyDescent="0.25">
      <c r="A91" s="46">
        <v>51</v>
      </c>
      <c r="B91" s="47">
        <v>1</v>
      </c>
      <c r="C91" s="47" t="s">
        <v>71</v>
      </c>
      <c r="D91" s="48"/>
      <c r="E91" s="47" t="s">
        <v>8</v>
      </c>
      <c r="F91" s="49" t="s">
        <v>267</v>
      </c>
      <c r="G91" s="50" t="s">
        <v>280</v>
      </c>
      <c r="H91" s="49" t="s">
        <v>737</v>
      </c>
      <c r="I91" s="49" t="s">
        <v>956</v>
      </c>
      <c r="J91" s="49" t="s">
        <v>911</v>
      </c>
      <c r="K91" s="49"/>
      <c r="L91" s="51">
        <v>415</v>
      </c>
      <c r="M91" s="63"/>
      <c r="N91" s="51"/>
      <c r="O91" s="52">
        <f>SUM(Tabelle1334[[#This Row],[Tage]]*Tabelle1334[[#This Row],[Tagespreis]])</f>
        <v>0</v>
      </c>
      <c r="P91" s="49" t="s">
        <v>729</v>
      </c>
      <c r="Q91" s="53">
        <v>43609</v>
      </c>
      <c r="R91" s="49"/>
      <c r="Z91" s="3" t="s">
        <v>115</v>
      </c>
    </row>
    <row r="92" spans="1:26" x14ac:dyDescent="0.25">
      <c r="A92" s="46">
        <v>51</v>
      </c>
      <c r="B92" s="47">
        <v>1</v>
      </c>
      <c r="C92" s="47" t="s">
        <v>71</v>
      </c>
      <c r="D92" s="48"/>
      <c r="E92" s="47" t="s">
        <v>9</v>
      </c>
      <c r="F92" s="49" t="s">
        <v>267</v>
      </c>
      <c r="G92" s="50" t="s">
        <v>280</v>
      </c>
      <c r="H92" s="49" t="s">
        <v>887</v>
      </c>
      <c r="I92" s="49" t="s">
        <v>887</v>
      </c>
      <c r="J92" s="49" t="s">
        <v>911</v>
      </c>
      <c r="K92" s="49"/>
      <c r="L92" s="51">
        <v>415</v>
      </c>
      <c r="M92" s="63"/>
      <c r="N92" s="49"/>
      <c r="O92" s="52">
        <f>SUM(Tabelle1334[[#This Row],[Tage]]*Tabelle1334[[#This Row],[Tagespreis]])</f>
        <v>0</v>
      </c>
      <c r="P92" s="49" t="s">
        <v>729</v>
      </c>
      <c r="Q92" s="53">
        <v>43609</v>
      </c>
      <c r="R92" s="49"/>
      <c r="Z92" s="3" t="s">
        <v>116</v>
      </c>
    </row>
    <row r="93" spans="1:26" x14ac:dyDescent="0.25">
      <c r="A93" s="46">
        <v>52</v>
      </c>
      <c r="B93" s="47">
        <v>1</v>
      </c>
      <c r="C93" s="47" t="s">
        <v>72</v>
      </c>
      <c r="D93" s="48"/>
      <c r="E93" s="47" t="s">
        <v>8</v>
      </c>
      <c r="F93" s="49" t="s">
        <v>267</v>
      </c>
      <c r="G93" s="50" t="s">
        <v>280</v>
      </c>
      <c r="H93" s="49" t="s">
        <v>781</v>
      </c>
      <c r="I93" s="49" t="s">
        <v>782</v>
      </c>
      <c r="J93" s="49"/>
      <c r="K93" s="51">
        <v>30</v>
      </c>
      <c r="L93" s="51">
        <v>415</v>
      </c>
      <c r="M93" s="63"/>
      <c r="N93" s="51"/>
      <c r="O93" s="52">
        <f>SUM(Tabelle1334[[#This Row],[Tage]]*Tabelle1334[[#This Row],[Tagespreis]])</f>
        <v>0</v>
      </c>
      <c r="P93" s="49" t="s">
        <v>725</v>
      </c>
      <c r="Q93" s="53">
        <v>43616</v>
      </c>
      <c r="R93" s="49">
        <v>13494656</v>
      </c>
      <c r="Z93" s="3" t="s">
        <v>117</v>
      </c>
    </row>
    <row r="94" spans="1:26" x14ac:dyDescent="0.25">
      <c r="A94" s="46">
        <v>52</v>
      </c>
      <c r="B94" s="47">
        <v>1</v>
      </c>
      <c r="C94" s="47" t="s">
        <v>72</v>
      </c>
      <c r="D94" s="48"/>
      <c r="E94" s="47" t="s">
        <v>9</v>
      </c>
      <c r="F94" s="49" t="s">
        <v>267</v>
      </c>
      <c r="G94" s="50" t="s">
        <v>280</v>
      </c>
      <c r="H94" s="49" t="s">
        <v>406</v>
      </c>
      <c r="I94" s="49" t="s">
        <v>407</v>
      </c>
      <c r="J94" s="49"/>
      <c r="K94" s="49"/>
      <c r="L94" s="51">
        <v>415</v>
      </c>
      <c r="M94" s="63"/>
      <c r="N94" s="49"/>
      <c r="O94" s="52">
        <f>SUM(Tabelle1334[[#This Row],[Tage]]*Tabelle1334[[#This Row],[Tagespreis]])</f>
        <v>0</v>
      </c>
      <c r="P94" s="49" t="s">
        <v>725</v>
      </c>
      <c r="Q94" s="53">
        <v>43613</v>
      </c>
      <c r="R94" s="49">
        <v>13494639</v>
      </c>
      <c r="Z94" s="3" t="s">
        <v>118</v>
      </c>
    </row>
    <row r="95" spans="1:26" x14ac:dyDescent="0.25">
      <c r="A95" s="46">
        <v>53</v>
      </c>
      <c r="B95" s="47">
        <v>1</v>
      </c>
      <c r="C95" s="47" t="s">
        <v>73</v>
      </c>
      <c r="D95" s="48"/>
      <c r="E95" s="47" t="s">
        <v>8</v>
      </c>
      <c r="F95" s="49" t="s">
        <v>267</v>
      </c>
      <c r="G95" s="50" t="s">
        <v>280</v>
      </c>
      <c r="H95" s="49" t="s">
        <v>410</v>
      </c>
      <c r="I95" s="49" t="s">
        <v>967</v>
      </c>
      <c r="J95" s="49"/>
      <c r="K95" s="49"/>
      <c r="L95" s="51"/>
      <c r="M95" s="63">
        <v>13</v>
      </c>
      <c r="N95" s="51">
        <v>15</v>
      </c>
      <c r="O95" s="52">
        <f>SUM(Tabelle1334[[#This Row],[Tage]]*Tabelle1334[[#This Row],[Tagespreis]])</f>
        <v>195</v>
      </c>
      <c r="P95" s="49" t="s">
        <v>725</v>
      </c>
      <c r="Q95" s="53">
        <v>43603</v>
      </c>
      <c r="R95" s="49">
        <v>695611</v>
      </c>
      <c r="Z95" s="3" t="s">
        <v>119</v>
      </c>
    </row>
    <row r="96" spans="1:26" x14ac:dyDescent="0.25">
      <c r="A96" s="46">
        <v>53</v>
      </c>
      <c r="B96" s="47">
        <v>1</v>
      </c>
      <c r="C96" s="47" t="s">
        <v>73</v>
      </c>
      <c r="D96" s="48"/>
      <c r="E96" s="47" t="s">
        <v>9</v>
      </c>
      <c r="F96" s="49" t="s">
        <v>280</v>
      </c>
      <c r="G96" s="50" t="s">
        <v>280</v>
      </c>
      <c r="H96" s="49"/>
      <c r="I96" s="49"/>
      <c r="J96" s="49"/>
      <c r="K96" s="49"/>
      <c r="L96" s="51"/>
      <c r="M96" s="63"/>
      <c r="N96" s="51"/>
      <c r="O96" s="52">
        <f>SUM(Tabelle1334[[#This Row],[Tage]]*Tabelle1334[[#This Row],[Tagespreis]])</f>
        <v>0</v>
      </c>
      <c r="P96" s="49"/>
      <c r="Q96" s="53"/>
      <c r="R96" s="49"/>
      <c r="Z96" s="3" t="s">
        <v>120</v>
      </c>
    </row>
    <row r="97" spans="1:26" x14ac:dyDescent="0.25">
      <c r="A97" s="46">
        <v>54</v>
      </c>
      <c r="B97" s="47">
        <v>1</v>
      </c>
      <c r="C97" s="47" t="s">
        <v>74</v>
      </c>
      <c r="D97" s="48"/>
      <c r="E97" s="47" t="s">
        <v>8</v>
      </c>
      <c r="F97" s="49" t="s">
        <v>280</v>
      </c>
      <c r="G97" s="50" t="s">
        <v>280</v>
      </c>
      <c r="H97" s="49"/>
      <c r="I97" s="49"/>
      <c r="J97" s="49"/>
      <c r="K97" s="49"/>
      <c r="L97" s="51"/>
      <c r="M97" s="63"/>
      <c r="N97" s="51"/>
      <c r="O97" s="52">
        <f>SUM(Tabelle1334[[#This Row],[Tage]]*Tabelle1334[[#This Row],[Tagespreis]])</f>
        <v>0</v>
      </c>
      <c r="P97" s="49"/>
      <c r="Q97" s="53"/>
      <c r="R97" s="49"/>
      <c r="Z97" s="3" t="s">
        <v>121</v>
      </c>
    </row>
    <row r="98" spans="1:26" x14ac:dyDescent="0.25">
      <c r="A98" s="46">
        <v>54</v>
      </c>
      <c r="B98" s="47">
        <v>1</v>
      </c>
      <c r="C98" s="47" t="s">
        <v>74</v>
      </c>
      <c r="D98" s="48"/>
      <c r="E98" s="47" t="s">
        <v>9</v>
      </c>
      <c r="F98" s="49" t="s">
        <v>280</v>
      </c>
      <c r="G98" s="50" t="s">
        <v>280</v>
      </c>
      <c r="H98" s="49"/>
      <c r="I98" s="49"/>
      <c r="J98" s="49"/>
      <c r="K98" s="49"/>
      <c r="L98" s="49"/>
      <c r="M98" s="63"/>
      <c r="N98" s="49"/>
      <c r="O98" s="52">
        <f>SUM(Tabelle1334[[#This Row],[Tage]]*Tabelle1334[[#This Row],[Tagespreis]])</f>
        <v>0</v>
      </c>
      <c r="P98" s="49"/>
      <c r="Q98" s="53"/>
      <c r="R98" s="49"/>
      <c r="Z98" s="3" t="s">
        <v>122</v>
      </c>
    </row>
    <row r="99" spans="1:26" x14ac:dyDescent="0.25">
      <c r="A99" s="46">
        <v>55</v>
      </c>
      <c r="B99" s="47">
        <v>1</v>
      </c>
      <c r="C99" s="47" t="s">
        <v>75</v>
      </c>
      <c r="D99" s="48"/>
      <c r="E99" s="47" t="s">
        <v>8</v>
      </c>
      <c r="F99" s="49" t="s">
        <v>280</v>
      </c>
      <c r="G99" s="50" t="s">
        <v>280</v>
      </c>
      <c r="H99" s="49"/>
      <c r="I99" s="49"/>
      <c r="J99" s="49"/>
      <c r="K99" s="49"/>
      <c r="L99" s="51"/>
      <c r="M99" s="63"/>
      <c r="N99" s="51" t="s">
        <v>934</v>
      </c>
      <c r="O99" s="52"/>
      <c r="P99" s="49"/>
      <c r="Q99" s="53"/>
      <c r="R99" s="49"/>
      <c r="Z99" s="3" t="s">
        <v>123</v>
      </c>
    </row>
    <row r="100" spans="1:26" x14ac:dyDescent="0.25">
      <c r="A100" s="46">
        <v>55</v>
      </c>
      <c r="B100" s="47">
        <v>1</v>
      </c>
      <c r="C100" s="47" t="s">
        <v>75</v>
      </c>
      <c r="D100" s="48"/>
      <c r="E100" s="47" t="s">
        <v>9</v>
      </c>
      <c r="F100" s="49" t="s">
        <v>267</v>
      </c>
      <c r="G100" s="50" t="s">
        <v>280</v>
      </c>
      <c r="H100" s="49" t="s">
        <v>414</v>
      </c>
      <c r="I100" s="49" t="s">
        <v>413</v>
      </c>
      <c r="J100" s="49"/>
      <c r="K100" s="49"/>
      <c r="L100" s="51">
        <v>415</v>
      </c>
      <c r="M100" s="63"/>
      <c r="N100" s="51"/>
      <c r="O100" s="52">
        <v>0</v>
      </c>
      <c r="P100" s="49" t="s">
        <v>725</v>
      </c>
      <c r="Q100" s="53">
        <v>43613</v>
      </c>
      <c r="R100" s="49">
        <v>13494645</v>
      </c>
      <c r="Z100" s="3" t="s">
        <v>124</v>
      </c>
    </row>
    <row r="101" spans="1:26" x14ac:dyDescent="0.25">
      <c r="A101" s="46">
        <v>56</v>
      </c>
      <c r="B101" s="47">
        <v>1</v>
      </c>
      <c r="C101" s="47" t="s">
        <v>76</v>
      </c>
      <c r="D101" s="48"/>
      <c r="E101" s="47" t="s">
        <v>8</v>
      </c>
      <c r="F101" s="49" t="s">
        <v>267</v>
      </c>
      <c r="G101" s="50" t="s">
        <v>267</v>
      </c>
      <c r="H101" s="49" t="s">
        <v>415</v>
      </c>
      <c r="I101" s="49" t="s">
        <v>416</v>
      </c>
      <c r="J101" s="49"/>
      <c r="K101" s="49"/>
      <c r="L101" s="51">
        <v>530</v>
      </c>
      <c r="M101" s="63"/>
      <c r="N101" s="51"/>
      <c r="O101" s="52">
        <f>SUM(Tabelle1334[[#This Row],[Tage]]*Tabelle1334[[#This Row],[Tagespreis]])</f>
        <v>0</v>
      </c>
      <c r="P101" s="49" t="s">
        <v>725</v>
      </c>
      <c r="Q101" s="53">
        <v>43620</v>
      </c>
      <c r="R101" s="49">
        <v>695511</v>
      </c>
      <c r="Z101" s="3" t="s">
        <v>125</v>
      </c>
    </row>
    <row r="102" spans="1:26" x14ac:dyDescent="0.25">
      <c r="A102" s="46">
        <v>57</v>
      </c>
      <c r="B102" s="47">
        <v>1</v>
      </c>
      <c r="C102" s="47" t="s">
        <v>77</v>
      </c>
      <c r="D102" s="48"/>
      <c r="E102" s="47" t="s">
        <v>8</v>
      </c>
      <c r="F102" s="49" t="s">
        <v>267</v>
      </c>
      <c r="G102" s="50" t="s">
        <v>280</v>
      </c>
      <c r="H102" s="49" t="s">
        <v>976</v>
      </c>
      <c r="I102" s="49" t="s">
        <v>386</v>
      </c>
      <c r="J102" s="49"/>
      <c r="K102" s="49"/>
      <c r="L102" s="51"/>
      <c r="M102" s="63">
        <v>10</v>
      </c>
      <c r="N102" s="51">
        <v>15</v>
      </c>
      <c r="O102" s="52">
        <f>SUM(Tabelle1334[[#This Row],[Tage]]*Tabelle1334[[#This Row],[Tagespreis]])</f>
        <v>150</v>
      </c>
      <c r="P102" s="49" t="s">
        <v>725</v>
      </c>
      <c r="Q102" s="53">
        <v>43637</v>
      </c>
      <c r="R102" s="49">
        <v>695622</v>
      </c>
      <c r="Z102" s="3" t="s">
        <v>126</v>
      </c>
    </row>
    <row r="103" spans="1:26" x14ac:dyDescent="0.25">
      <c r="A103" s="46">
        <v>57</v>
      </c>
      <c r="B103" s="47">
        <v>1</v>
      </c>
      <c r="C103" s="47" t="s">
        <v>77</v>
      </c>
      <c r="D103" s="48"/>
      <c r="E103" s="47" t="s">
        <v>9</v>
      </c>
      <c r="F103" s="49" t="s">
        <v>267</v>
      </c>
      <c r="G103" s="50" t="s">
        <v>280</v>
      </c>
      <c r="H103" s="49" t="s">
        <v>419</v>
      </c>
      <c r="I103" s="49" t="s">
        <v>420</v>
      </c>
      <c r="J103" s="49"/>
      <c r="K103" s="49"/>
      <c r="L103" s="51">
        <v>415</v>
      </c>
      <c r="M103" s="63"/>
      <c r="N103" s="49"/>
      <c r="O103" s="52">
        <f>SUM(Tabelle1334[[#This Row],[Tage]]*Tabelle1334[[#This Row],[Tagespreis]])</f>
        <v>0</v>
      </c>
      <c r="P103" s="49" t="s">
        <v>725</v>
      </c>
      <c r="Q103" s="53">
        <v>43630</v>
      </c>
      <c r="R103" s="49">
        <v>695604</v>
      </c>
      <c r="Z103" s="3" t="s">
        <v>127</v>
      </c>
    </row>
    <row r="104" spans="1:26" x14ac:dyDescent="0.25">
      <c r="A104" s="46">
        <v>58</v>
      </c>
      <c r="B104" s="47">
        <v>1</v>
      </c>
      <c r="C104" s="47" t="s">
        <v>78</v>
      </c>
      <c r="D104" s="48"/>
      <c r="E104" s="47" t="s">
        <v>8</v>
      </c>
      <c r="F104" s="49" t="s">
        <v>267</v>
      </c>
      <c r="G104" s="50" t="s">
        <v>280</v>
      </c>
      <c r="H104" s="49" t="s">
        <v>860</v>
      </c>
      <c r="I104" s="49" t="s">
        <v>861</v>
      </c>
      <c r="J104" s="49" t="s">
        <v>907</v>
      </c>
      <c r="K104" s="49"/>
      <c r="L104" s="51">
        <v>415</v>
      </c>
      <c r="M104" s="63"/>
      <c r="N104" s="49"/>
      <c r="O104" s="52">
        <f>SUM(Tabelle1334[[#This Row],[Tage]]*Tabelle1334[[#This Row],[Tagespreis]])</f>
        <v>0</v>
      </c>
      <c r="P104" s="49" t="s">
        <v>729</v>
      </c>
      <c r="Q104" s="53">
        <v>43637</v>
      </c>
      <c r="R104" s="49"/>
      <c r="Z104" s="3" t="s">
        <v>129</v>
      </c>
    </row>
    <row r="105" spans="1:26" x14ac:dyDescent="0.25">
      <c r="A105" s="46">
        <v>58</v>
      </c>
      <c r="B105" s="47">
        <v>1</v>
      </c>
      <c r="C105" s="47" t="s">
        <v>78</v>
      </c>
      <c r="D105" s="48"/>
      <c r="E105" s="47" t="s">
        <v>9</v>
      </c>
      <c r="F105" s="49" t="s">
        <v>267</v>
      </c>
      <c r="G105" s="50" t="s">
        <v>280</v>
      </c>
      <c r="H105" s="49" t="s">
        <v>849</v>
      </c>
      <c r="I105" s="49" t="s">
        <v>862</v>
      </c>
      <c r="J105" s="49" t="s">
        <v>907</v>
      </c>
      <c r="K105" s="49"/>
      <c r="L105" s="51">
        <v>415</v>
      </c>
      <c r="M105" s="63"/>
      <c r="N105" s="49"/>
      <c r="O105" s="52">
        <f>SUM(Tabelle1334[[#This Row],[Tage]]*Tabelle1334[[#This Row],[Tagespreis]])</f>
        <v>0</v>
      </c>
      <c r="P105" s="49" t="s">
        <v>729</v>
      </c>
      <c r="Q105" s="53">
        <v>43637</v>
      </c>
      <c r="R105" s="49"/>
      <c r="Z105" s="3" t="s">
        <v>130</v>
      </c>
    </row>
    <row r="106" spans="1:26" x14ac:dyDescent="0.25">
      <c r="A106" s="46">
        <v>58</v>
      </c>
      <c r="B106" s="47">
        <v>1</v>
      </c>
      <c r="C106" s="47" t="s">
        <v>78</v>
      </c>
      <c r="D106" s="48"/>
      <c r="E106" s="47" t="s">
        <v>266</v>
      </c>
      <c r="F106" s="49" t="s">
        <v>267</v>
      </c>
      <c r="G106" s="50" t="s">
        <v>280</v>
      </c>
      <c r="H106" s="49" t="s">
        <v>863</v>
      </c>
      <c r="I106" s="49" t="s">
        <v>620</v>
      </c>
      <c r="J106" s="49" t="s">
        <v>907</v>
      </c>
      <c r="K106" s="49"/>
      <c r="L106" s="51">
        <v>415</v>
      </c>
      <c r="M106" s="63"/>
      <c r="N106" s="49"/>
      <c r="O106" s="52">
        <f>SUM(Tabelle1334[[#This Row],[Tage]]*Tabelle1334[[#This Row],[Tagespreis]])</f>
        <v>0</v>
      </c>
      <c r="P106" s="49" t="s">
        <v>729</v>
      </c>
      <c r="Q106" s="53">
        <v>43637</v>
      </c>
      <c r="R106" s="49"/>
      <c r="Z106" s="3" t="s">
        <v>131</v>
      </c>
    </row>
    <row r="107" spans="1:26" x14ac:dyDescent="0.25">
      <c r="A107" s="46">
        <v>58</v>
      </c>
      <c r="B107" s="47">
        <v>1</v>
      </c>
      <c r="C107" s="47" t="s">
        <v>78</v>
      </c>
      <c r="D107" s="48"/>
      <c r="E107" s="47" t="s">
        <v>281</v>
      </c>
      <c r="F107" s="49" t="s">
        <v>267</v>
      </c>
      <c r="G107" s="50" t="s">
        <v>280</v>
      </c>
      <c r="H107" s="49" t="s">
        <v>863</v>
      </c>
      <c r="I107" s="49" t="s">
        <v>864</v>
      </c>
      <c r="J107" s="49" t="s">
        <v>907</v>
      </c>
      <c r="K107" s="49"/>
      <c r="L107" s="51">
        <v>415</v>
      </c>
      <c r="M107" s="63"/>
      <c r="N107" s="49"/>
      <c r="O107" s="52">
        <f>SUM(Tabelle1334[[#This Row],[Tage]]*Tabelle1334[[#This Row],[Tagespreis]])</f>
        <v>0</v>
      </c>
      <c r="P107" s="49" t="s">
        <v>729</v>
      </c>
      <c r="Q107" s="53">
        <v>43637</v>
      </c>
      <c r="R107" s="49"/>
      <c r="Z107" s="3" t="s">
        <v>132</v>
      </c>
    </row>
    <row r="108" spans="1:26" x14ac:dyDescent="0.25">
      <c r="A108" s="46">
        <v>59</v>
      </c>
      <c r="B108" s="47">
        <v>1</v>
      </c>
      <c r="C108" s="47" t="s">
        <v>79</v>
      </c>
      <c r="D108" s="48"/>
      <c r="E108" s="47" t="s">
        <v>8</v>
      </c>
      <c r="F108" s="49" t="s">
        <v>267</v>
      </c>
      <c r="G108" s="50" t="s">
        <v>280</v>
      </c>
      <c r="H108" s="49" t="s">
        <v>865</v>
      </c>
      <c r="I108" s="49" t="s">
        <v>866</v>
      </c>
      <c r="J108" s="49" t="s">
        <v>907</v>
      </c>
      <c r="K108" s="49"/>
      <c r="L108" s="51">
        <v>415</v>
      </c>
      <c r="M108" s="63"/>
      <c r="N108" s="49"/>
      <c r="O108" s="52">
        <f>SUM(Tabelle1334[[#This Row],[Tage]]*Tabelle1334[[#This Row],[Tagespreis]])</f>
        <v>0</v>
      </c>
      <c r="P108" s="49" t="s">
        <v>729</v>
      </c>
      <c r="Q108" s="53">
        <v>43637</v>
      </c>
      <c r="R108" s="49"/>
      <c r="Z108" s="3" t="s">
        <v>133</v>
      </c>
    </row>
    <row r="109" spans="1:26" x14ac:dyDescent="0.25">
      <c r="A109" s="46">
        <v>59</v>
      </c>
      <c r="B109" s="47">
        <v>1</v>
      </c>
      <c r="C109" s="47" t="s">
        <v>79</v>
      </c>
      <c r="D109" s="48"/>
      <c r="E109" s="47" t="s">
        <v>9</v>
      </c>
      <c r="F109" s="49" t="s">
        <v>267</v>
      </c>
      <c r="G109" s="50" t="s">
        <v>280</v>
      </c>
      <c r="H109" s="49" t="s">
        <v>867</v>
      </c>
      <c r="I109" s="49" t="s">
        <v>868</v>
      </c>
      <c r="J109" s="49" t="s">
        <v>907</v>
      </c>
      <c r="K109" s="49"/>
      <c r="L109" s="51">
        <v>415</v>
      </c>
      <c r="M109" s="63"/>
      <c r="N109" s="49"/>
      <c r="O109" s="52">
        <f>SUM(Tabelle1334[[#This Row],[Tage]]*Tabelle1334[[#This Row],[Tagespreis]])</f>
        <v>0</v>
      </c>
      <c r="P109" s="49" t="s">
        <v>729</v>
      </c>
      <c r="Q109" s="53"/>
      <c r="R109" s="49"/>
      <c r="Z109" s="3" t="s">
        <v>134</v>
      </c>
    </row>
    <row r="110" spans="1:26" x14ac:dyDescent="0.25">
      <c r="A110" s="46">
        <v>59</v>
      </c>
      <c r="B110" s="47">
        <v>1</v>
      </c>
      <c r="C110" s="47" t="s">
        <v>79</v>
      </c>
      <c r="D110" s="48"/>
      <c r="E110" s="47" t="s">
        <v>266</v>
      </c>
      <c r="F110" s="49" t="s">
        <v>267</v>
      </c>
      <c r="G110" s="50" t="s">
        <v>280</v>
      </c>
      <c r="H110" s="49" t="s">
        <v>869</v>
      </c>
      <c r="I110" s="49" t="s">
        <v>870</v>
      </c>
      <c r="J110" s="49" t="s">
        <v>907</v>
      </c>
      <c r="K110" s="49"/>
      <c r="L110" s="51">
        <v>415</v>
      </c>
      <c r="M110" s="63"/>
      <c r="N110" s="49"/>
      <c r="O110" s="52">
        <f>SUM(Tabelle1334[[#This Row],[Tage]]*Tabelle1334[[#This Row],[Tagespreis]])</f>
        <v>0</v>
      </c>
      <c r="P110" s="49" t="s">
        <v>729</v>
      </c>
      <c r="Q110" s="53"/>
      <c r="R110" s="49"/>
      <c r="Z110" s="3" t="s">
        <v>135</v>
      </c>
    </row>
    <row r="111" spans="1:26" x14ac:dyDescent="0.25">
      <c r="A111" s="46">
        <v>59</v>
      </c>
      <c r="B111" s="47">
        <v>1</v>
      </c>
      <c r="C111" s="47" t="s">
        <v>79</v>
      </c>
      <c r="D111" s="48"/>
      <c r="E111" s="47" t="s">
        <v>281</v>
      </c>
      <c r="F111" s="49" t="s">
        <v>267</v>
      </c>
      <c r="G111" s="50" t="s">
        <v>280</v>
      </c>
      <c r="H111" s="49" t="s">
        <v>871</v>
      </c>
      <c r="I111" s="49" t="s">
        <v>872</v>
      </c>
      <c r="J111" s="49" t="s">
        <v>907</v>
      </c>
      <c r="K111" s="49"/>
      <c r="L111" s="51">
        <v>415</v>
      </c>
      <c r="M111" s="63"/>
      <c r="N111" s="49"/>
      <c r="O111" s="52">
        <f>SUM(Tabelle1334[[#This Row],[Tage]]*Tabelle1334[[#This Row],[Tagespreis]])</f>
        <v>0</v>
      </c>
      <c r="P111" s="49" t="s">
        <v>729</v>
      </c>
      <c r="Q111" s="53"/>
      <c r="R111" s="49"/>
      <c r="Z111" s="3" t="s">
        <v>136</v>
      </c>
    </row>
    <row r="112" spans="1:26" x14ac:dyDescent="0.25">
      <c r="A112" s="46">
        <v>60</v>
      </c>
      <c r="B112" s="47">
        <v>1</v>
      </c>
      <c r="C112" s="47" t="s">
        <v>80</v>
      </c>
      <c r="D112" s="48"/>
      <c r="E112" s="47" t="s">
        <v>8</v>
      </c>
      <c r="F112" s="49" t="s">
        <v>267</v>
      </c>
      <c r="G112" s="50" t="s">
        <v>280</v>
      </c>
      <c r="H112" s="49" t="s">
        <v>422</v>
      </c>
      <c r="I112" s="49" t="s">
        <v>423</v>
      </c>
      <c r="J112" s="49"/>
      <c r="K112" s="49"/>
      <c r="L112" s="51">
        <v>415</v>
      </c>
      <c r="M112" s="63"/>
      <c r="N112" s="51"/>
      <c r="O112" s="52">
        <f>SUM(Tabelle1334[[#This Row],[Tage]]*Tabelle1334[[#This Row],[Tagespreis]])</f>
        <v>0</v>
      </c>
      <c r="P112" s="49" t="s">
        <v>725</v>
      </c>
      <c r="Q112" s="53"/>
      <c r="R112" s="49"/>
      <c r="Z112" s="3" t="s">
        <v>137</v>
      </c>
    </row>
    <row r="113" spans="1:26" x14ac:dyDescent="0.25">
      <c r="A113" s="46">
        <v>60</v>
      </c>
      <c r="B113" s="47">
        <v>1</v>
      </c>
      <c r="C113" s="47" t="s">
        <v>80</v>
      </c>
      <c r="D113" s="48"/>
      <c r="E113" s="47" t="s">
        <v>9</v>
      </c>
      <c r="F113" s="49" t="s">
        <v>267</v>
      </c>
      <c r="G113" s="50" t="s">
        <v>280</v>
      </c>
      <c r="H113" s="49" t="s">
        <v>422</v>
      </c>
      <c r="I113" s="49" t="s">
        <v>424</v>
      </c>
      <c r="J113" s="49"/>
      <c r="K113" s="49"/>
      <c r="L113" s="51">
        <v>415</v>
      </c>
      <c r="M113" s="63"/>
      <c r="N113" s="51"/>
      <c r="O113" s="52">
        <f>SUM(Tabelle1334[[#This Row],[Tage]]*Tabelle1334[[#This Row],[Tagespreis]])</f>
        <v>0</v>
      </c>
      <c r="P113" s="49" t="s">
        <v>725</v>
      </c>
      <c r="Q113" s="53"/>
      <c r="R113" s="49"/>
      <c r="Z113" s="3" t="s">
        <v>138</v>
      </c>
    </row>
    <row r="114" spans="1:26" x14ac:dyDescent="0.25">
      <c r="A114" s="46">
        <v>61</v>
      </c>
      <c r="B114" s="47">
        <v>1</v>
      </c>
      <c r="C114" s="47" t="s">
        <v>81</v>
      </c>
      <c r="D114" s="48"/>
      <c r="E114" s="47" t="s">
        <v>8</v>
      </c>
      <c r="F114" s="49" t="s">
        <v>267</v>
      </c>
      <c r="G114" s="50" t="s">
        <v>280</v>
      </c>
      <c r="H114" s="49" t="s">
        <v>430</v>
      </c>
      <c r="I114" s="49" t="s">
        <v>431</v>
      </c>
      <c r="J114" s="49"/>
      <c r="K114" s="49"/>
      <c r="L114" s="51">
        <v>415</v>
      </c>
      <c r="M114" s="63"/>
      <c r="N114" s="51"/>
      <c r="O114" s="52">
        <f>SUM(Tabelle1334[[#This Row],[Tage]]*Tabelle1334[[#This Row],[Tagespreis]])</f>
        <v>0</v>
      </c>
      <c r="P114" s="49" t="s">
        <v>725</v>
      </c>
      <c r="Q114" s="53">
        <v>43617</v>
      </c>
      <c r="R114" s="49">
        <v>13494683</v>
      </c>
      <c r="Z114" s="3" t="s">
        <v>139</v>
      </c>
    </row>
    <row r="115" spans="1:26" x14ac:dyDescent="0.25">
      <c r="A115" s="46">
        <v>61</v>
      </c>
      <c r="B115" s="47">
        <v>1</v>
      </c>
      <c r="C115" s="47" t="s">
        <v>81</v>
      </c>
      <c r="D115" s="48"/>
      <c r="E115" s="47" t="s">
        <v>9</v>
      </c>
      <c r="F115" s="49" t="s">
        <v>267</v>
      </c>
      <c r="G115" s="50" t="s">
        <v>280</v>
      </c>
      <c r="H115" s="49" t="s">
        <v>438</v>
      </c>
      <c r="I115" s="49" t="s">
        <v>429</v>
      </c>
      <c r="J115" s="49"/>
      <c r="K115" s="51">
        <v>30</v>
      </c>
      <c r="L115" s="51">
        <v>415</v>
      </c>
      <c r="M115" s="63"/>
      <c r="N115" s="51"/>
      <c r="O115" s="52">
        <f>SUM(Tabelle1334[[#This Row],[Tage]]*Tabelle1334[[#This Row],[Tagespreis]])</f>
        <v>0</v>
      </c>
      <c r="P115" s="49" t="s">
        <v>725</v>
      </c>
      <c r="Q115" s="53">
        <v>43617</v>
      </c>
      <c r="R115" s="49">
        <v>13494684</v>
      </c>
      <c r="Z115" s="3" t="s">
        <v>140</v>
      </c>
    </row>
    <row r="116" spans="1:26" x14ac:dyDescent="0.25">
      <c r="A116" s="46">
        <v>62</v>
      </c>
      <c r="B116" s="47">
        <v>1</v>
      </c>
      <c r="C116" s="47" t="s">
        <v>82</v>
      </c>
      <c r="D116" s="48"/>
      <c r="E116" s="47" t="s">
        <v>8</v>
      </c>
      <c r="F116" s="49" t="s">
        <v>267</v>
      </c>
      <c r="G116" s="50" t="s">
        <v>280</v>
      </c>
      <c r="H116" s="49" t="s">
        <v>432</v>
      </c>
      <c r="I116" s="49" t="s">
        <v>433</v>
      </c>
      <c r="J116" s="49"/>
      <c r="K116" s="49"/>
      <c r="L116" s="51">
        <v>415</v>
      </c>
      <c r="M116" s="63"/>
      <c r="N116" s="51"/>
      <c r="O116" s="52">
        <f>SUM(Tabelle1334[[#This Row],[Tage]]*Tabelle1334[[#This Row],[Tagespreis]])</f>
        <v>0</v>
      </c>
      <c r="P116" s="49" t="s">
        <v>725</v>
      </c>
      <c r="Q116" s="53">
        <v>43620</v>
      </c>
      <c r="R116" s="49">
        <v>695508</v>
      </c>
      <c r="Z116" s="3" t="s">
        <v>141</v>
      </c>
    </row>
    <row r="117" spans="1:26" x14ac:dyDescent="0.25">
      <c r="A117" s="46">
        <v>62</v>
      </c>
      <c r="B117" s="47">
        <v>1</v>
      </c>
      <c r="C117" s="47" t="s">
        <v>82</v>
      </c>
      <c r="D117" s="48"/>
      <c r="E117" s="47" t="s">
        <v>9</v>
      </c>
      <c r="F117" s="49" t="s">
        <v>267</v>
      </c>
      <c r="G117" s="50" t="s">
        <v>280</v>
      </c>
      <c r="H117" s="49" t="s">
        <v>434</v>
      </c>
      <c r="I117" s="49" t="s">
        <v>435</v>
      </c>
      <c r="J117" s="49"/>
      <c r="K117" s="49"/>
      <c r="L117" s="51">
        <v>415</v>
      </c>
      <c r="M117" s="63"/>
      <c r="N117" s="49"/>
      <c r="O117" s="52">
        <f>SUM(Tabelle1334[[#This Row],[Tage]]*Tabelle1334[[#This Row],[Tagespreis]])</f>
        <v>0</v>
      </c>
      <c r="P117" s="49" t="s">
        <v>725</v>
      </c>
      <c r="Q117" s="53">
        <v>43620</v>
      </c>
      <c r="R117" s="49">
        <v>695507</v>
      </c>
      <c r="Z117" s="3" t="s">
        <v>142</v>
      </c>
    </row>
    <row r="118" spans="1:26" x14ac:dyDescent="0.25">
      <c r="A118" s="46">
        <v>63</v>
      </c>
      <c r="B118" s="47">
        <v>1</v>
      </c>
      <c r="C118" s="47" t="s">
        <v>83</v>
      </c>
      <c r="D118" s="48"/>
      <c r="E118" s="47" t="s">
        <v>8</v>
      </c>
      <c r="F118" s="49" t="s">
        <v>267</v>
      </c>
      <c r="G118" s="50" t="s">
        <v>280</v>
      </c>
      <c r="H118" s="49" t="s">
        <v>439</v>
      </c>
      <c r="I118" s="49" t="s">
        <v>440</v>
      </c>
      <c r="J118" s="49"/>
      <c r="K118" s="49"/>
      <c r="L118" s="51">
        <v>415</v>
      </c>
      <c r="M118" s="63"/>
      <c r="N118" s="51"/>
      <c r="O118" s="52">
        <f>SUM(Tabelle1334[[#This Row],[Tage]]*Tabelle1334[[#This Row],[Tagespreis]])</f>
        <v>0</v>
      </c>
      <c r="P118" s="49" t="s">
        <v>725</v>
      </c>
      <c r="Q118" s="53">
        <v>43621</v>
      </c>
      <c r="R118" s="49">
        <v>695559</v>
      </c>
      <c r="Z118" s="3" t="s">
        <v>143</v>
      </c>
    </row>
    <row r="119" spans="1:26" x14ac:dyDescent="0.25">
      <c r="A119" s="46">
        <v>63</v>
      </c>
      <c r="B119" s="47">
        <v>1</v>
      </c>
      <c r="C119" s="47" t="s">
        <v>83</v>
      </c>
      <c r="D119" s="48"/>
      <c r="E119" s="47" t="s">
        <v>9</v>
      </c>
      <c r="F119" s="49" t="s">
        <v>267</v>
      </c>
      <c r="G119" s="50" t="s">
        <v>280</v>
      </c>
      <c r="H119" s="49" t="s">
        <v>436</v>
      </c>
      <c r="I119" s="49" t="s">
        <v>437</v>
      </c>
      <c r="J119" s="49"/>
      <c r="K119" s="49"/>
      <c r="L119" s="51">
        <v>415</v>
      </c>
      <c r="M119" s="63"/>
      <c r="N119" s="51"/>
      <c r="O119" s="52">
        <f>SUM(Tabelle1334[[#This Row],[Tage]]*Tabelle1334[[#This Row],[Tagespreis]])</f>
        <v>0</v>
      </c>
      <c r="P119" s="49" t="s">
        <v>725</v>
      </c>
      <c r="Q119" s="53">
        <v>43617</v>
      </c>
      <c r="R119" s="49">
        <v>13494679</v>
      </c>
      <c r="Z119" s="3" t="s">
        <v>144</v>
      </c>
    </row>
    <row r="120" spans="1:26" x14ac:dyDescent="0.25">
      <c r="A120" s="46">
        <v>64</v>
      </c>
      <c r="B120" s="47">
        <v>1</v>
      </c>
      <c r="C120" s="47" t="s">
        <v>84</v>
      </c>
      <c r="D120" s="48"/>
      <c r="E120" s="47" t="s">
        <v>9</v>
      </c>
      <c r="F120" s="49" t="s">
        <v>267</v>
      </c>
      <c r="G120" s="50" t="s">
        <v>280</v>
      </c>
      <c r="H120" s="49" t="s">
        <v>827</v>
      </c>
      <c r="I120" s="49" t="s">
        <v>828</v>
      </c>
      <c r="J120" s="49"/>
      <c r="K120" s="49"/>
      <c r="L120" s="51">
        <v>415</v>
      </c>
      <c r="M120" s="63"/>
      <c r="N120" s="51"/>
      <c r="O120" s="52">
        <f>SUM(Tabelle1334[[#This Row],[Tage]]*Tabelle1334[[#This Row],[Tagespreis]])</f>
        <v>0</v>
      </c>
      <c r="P120" s="49" t="s">
        <v>725</v>
      </c>
      <c r="Q120" s="53">
        <v>43617</v>
      </c>
      <c r="R120" s="49">
        <v>13494677</v>
      </c>
      <c r="Z120" s="3" t="s">
        <v>145</v>
      </c>
    </row>
    <row r="121" spans="1:26" ht="13.9" customHeight="1" x14ac:dyDescent="0.25">
      <c r="A121" s="46">
        <v>64</v>
      </c>
      <c r="B121" s="47">
        <v>1</v>
      </c>
      <c r="C121" s="47" t="s">
        <v>84</v>
      </c>
      <c r="D121" s="48"/>
      <c r="E121" s="47" t="s">
        <v>8</v>
      </c>
      <c r="F121" s="49" t="s">
        <v>267</v>
      </c>
      <c r="G121" s="50" t="s">
        <v>280</v>
      </c>
      <c r="H121" s="49" t="s">
        <v>441</v>
      </c>
      <c r="I121" s="49" t="s">
        <v>442</v>
      </c>
      <c r="J121" s="49"/>
      <c r="K121" s="49"/>
      <c r="L121" s="51">
        <v>415</v>
      </c>
      <c r="M121" s="63"/>
      <c r="N121" s="51"/>
      <c r="O121" s="52">
        <f>SUM(Tabelle1334[[#This Row],[Tage]]*Tabelle1334[[#This Row],[Tagespreis]])</f>
        <v>0</v>
      </c>
      <c r="P121" s="49" t="s">
        <v>725</v>
      </c>
      <c r="Q121" s="53">
        <v>43617</v>
      </c>
      <c r="R121" s="49">
        <v>13494689</v>
      </c>
      <c r="Z121" s="3" t="s">
        <v>146</v>
      </c>
    </row>
    <row r="122" spans="1:26" x14ac:dyDescent="0.25">
      <c r="A122" s="46">
        <v>65</v>
      </c>
      <c r="B122" s="47">
        <v>1</v>
      </c>
      <c r="C122" s="47" t="s">
        <v>85</v>
      </c>
      <c r="D122" s="48"/>
      <c r="E122" s="47" t="s">
        <v>8</v>
      </c>
      <c r="F122" s="49" t="s">
        <v>267</v>
      </c>
      <c r="G122" s="50" t="s">
        <v>267</v>
      </c>
      <c r="H122" s="49" t="s">
        <v>444</v>
      </c>
      <c r="I122" s="49" t="s">
        <v>445</v>
      </c>
      <c r="J122" s="49"/>
      <c r="K122" s="49"/>
      <c r="L122" s="51">
        <v>530</v>
      </c>
      <c r="M122" s="63"/>
      <c r="N122" s="51"/>
      <c r="O122" s="52">
        <f>SUM(Tabelle1334[[#This Row],[Tage]]*Tabelle1334[[#This Row],[Tagespreis]])</f>
        <v>0</v>
      </c>
      <c r="P122" s="49" t="s">
        <v>725</v>
      </c>
      <c r="Q122" s="53">
        <v>43616</v>
      </c>
      <c r="R122" s="49">
        <v>13494649</v>
      </c>
      <c r="Z122" s="3" t="s">
        <v>147</v>
      </c>
    </row>
    <row r="123" spans="1:26" x14ac:dyDescent="0.25">
      <c r="A123" s="46">
        <v>66</v>
      </c>
      <c r="B123" s="47">
        <v>1</v>
      </c>
      <c r="C123" s="47" t="s">
        <v>86</v>
      </c>
      <c r="D123" s="48"/>
      <c r="E123" s="47" t="s">
        <v>8</v>
      </c>
      <c r="F123" s="49" t="s">
        <v>267</v>
      </c>
      <c r="G123" s="50" t="s">
        <v>280</v>
      </c>
      <c r="H123" s="49" t="s">
        <v>446</v>
      </c>
      <c r="I123" s="49" t="s">
        <v>447</v>
      </c>
      <c r="J123" s="49"/>
      <c r="K123" s="49"/>
      <c r="L123" s="51">
        <v>415</v>
      </c>
      <c r="M123" s="63"/>
      <c r="N123" s="51"/>
      <c r="O123" s="52">
        <f>SUM(Tabelle1334[[#This Row],[Tage]]*Tabelle1334[[#This Row],[Tagespreis]])</f>
        <v>0</v>
      </c>
      <c r="P123" s="49" t="s">
        <v>725</v>
      </c>
      <c r="Q123" s="53">
        <v>43627</v>
      </c>
      <c r="R123" s="49">
        <v>695595</v>
      </c>
      <c r="Z123" s="3" t="s">
        <v>149</v>
      </c>
    </row>
    <row r="124" spans="1:26" x14ac:dyDescent="0.25">
      <c r="A124" s="46">
        <v>66</v>
      </c>
      <c r="B124" s="47">
        <v>1</v>
      </c>
      <c r="C124" s="47" t="s">
        <v>86</v>
      </c>
      <c r="D124" s="48"/>
      <c r="E124" s="47" t="s">
        <v>9</v>
      </c>
      <c r="F124" s="49" t="s">
        <v>267</v>
      </c>
      <c r="G124" s="50" t="s">
        <v>280</v>
      </c>
      <c r="H124" s="49" t="s">
        <v>448</v>
      </c>
      <c r="I124" s="49" t="s">
        <v>449</v>
      </c>
      <c r="J124" s="49"/>
      <c r="K124" s="49"/>
      <c r="L124" s="51">
        <v>415</v>
      </c>
      <c r="M124" s="63"/>
      <c r="N124" s="51"/>
      <c r="O124" s="52">
        <f>SUM(Tabelle1334[[#This Row],[Tage]]*Tabelle1334[[#This Row],[Tagespreis]])</f>
        <v>0</v>
      </c>
      <c r="P124" s="49" t="s">
        <v>725</v>
      </c>
      <c r="Q124" s="53">
        <v>43620</v>
      </c>
      <c r="R124" s="49">
        <v>695535</v>
      </c>
      <c r="Z124" s="3" t="s">
        <v>150</v>
      </c>
    </row>
    <row r="125" spans="1:26" x14ac:dyDescent="0.25">
      <c r="A125" s="46">
        <v>66</v>
      </c>
      <c r="B125" s="47">
        <v>1</v>
      </c>
      <c r="C125" s="47" t="s">
        <v>86</v>
      </c>
      <c r="D125" s="48"/>
      <c r="E125" s="47" t="s">
        <v>266</v>
      </c>
      <c r="F125" s="49" t="s">
        <v>267</v>
      </c>
      <c r="G125" s="50" t="s">
        <v>280</v>
      </c>
      <c r="H125" s="49" t="s">
        <v>450</v>
      </c>
      <c r="I125" s="49" t="s">
        <v>517</v>
      </c>
      <c r="J125" s="49"/>
      <c r="K125" s="49"/>
      <c r="L125" s="51">
        <v>415</v>
      </c>
      <c r="M125" s="63"/>
      <c r="N125" s="51"/>
      <c r="O125" s="52">
        <f>SUM(Tabelle1334[[#This Row],[Tage]]*Tabelle1334[[#This Row],[Tagespreis]])</f>
        <v>0</v>
      </c>
      <c r="P125" s="49" t="s">
        <v>725</v>
      </c>
      <c r="Q125" s="53">
        <v>43621</v>
      </c>
      <c r="R125" s="49">
        <v>695566</v>
      </c>
      <c r="Z125" s="3" t="s">
        <v>151</v>
      </c>
    </row>
    <row r="126" spans="1:26" x14ac:dyDescent="0.25">
      <c r="A126" s="46">
        <v>67</v>
      </c>
      <c r="B126" s="47">
        <v>1</v>
      </c>
      <c r="C126" s="47" t="s">
        <v>87</v>
      </c>
      <c r="D126" s="48"/>
      <c r="E126" s="47" t="s">
        <v>8</v>
      </c>
      <c r="F126" s="49" t="s">
        <v>267</v>
      </c>
      <c r="G126" s="50" t="s">
        <v>280</v>
      </c>
      <c r="H126" s="49" t="s">
        <v>733</v>
      </c>
      <c r="I126" s="49" t="s">
        <v>734</v>
      </c>
      <c r="J126" s="49"/>
      <c r="K126" s="49"/>
      <c r="L126" s="51">
        <v>415</v>
      </c>
      <c r="M126" s="63"/>
      <c r="N126" s="51"/>
      <c r="O126" s="52">
        <f>SUM(Tabelle1334[[#This Row],[Tage]]*Tabelle1334[[#This Row],[Tagespreis]])</f>
        <v>0</v>
      </c>
      <c r="P126" s="49" t="s">
        <v>725</v>
      </c>
      <c r="Q126" s="53">
        <v>43617</v>
      </c>
      <c r="R126" s="49">
        <v>13494687</v>
      </c>
      <c r="Z126" s="3" t="s">
        <v>152</v>
      </c>
    </row>
    <row r="127" spans="1:26" x14ac:dyDescent="0.25">
      <c r="A127" s="46">
        <v>67</v>
      </c>
      <c r="B127" s="47">
        <v>1</v>
      </c>
      <c r="C127" s="47" t="s">
        <v>87</v>
      </c>
      <c r="D127" s="48"/>
      <c r="E127" s="47" t="s">
        <v>9</v>
      </c>
      <c r="F127" s="49" t="s">
        <v>267</v>
      </c>
      <c r="G127" s="50" t="s">
        <v>280</v>
      </c>
      <c r="H127" s="49" t="s">
        <v>735</v>
      </c>
      <c r="I127" s="49" t="s">
        <v>736</v>
      </c>
      <c r="J127" s="49"/>
      <c r="K127" s="49"/>
      <c r="L127" s="51">
        <v>415</v>
      </c>
      <c r="M127" s="63"/>
      <c r="N127" s="51"/>
      <c r="O127" s="52">
        <f>SUM(Tabelle1334[[#This Row],[Tage]]*Tabelle1334[[#This Row],[Tagespreis]])</f>
        <v>0</v>
      </c>
      <c r="P127" s="49" t="s">
        <v>725</v>
      </c>
      <c r="Q127" s="53">
        <v>43622</v>
      </c>
      <c r="R127" s="49">
        <v>695580</v>
      </c>
      <c r="Z127" s="3" t="s">
        <v>153</v>
      </c>
    </row>
    <row r="128" spans="1:26" x14ac:dyDescent="0.25">
      <c r="A128" s="46">
        <v>68</v>
      </c>
      <c r="B128" s="47">
        <v>1</v>
      </c>
      <c r="C128" s="47" t="s">
        <v>88</v>
      </c>
      <c r="D128" s="48"/>
      <c r="E128" s="47" t="s">
        <v>8</v>
      </c>
      <c r="F128" s="49" t="s">
        <v>267</v>
      </c>
      <c r="G128" s="50" t="s">
        <v>280</v>
      </c>
      <c r="H128" s="49" t="s">
        <v>808</v>
      </c>
      <c r="I128" s="49" t="s">
        <v>483</v>
      </c>
      <c r="J128" s="49"/>
      <c r="K128" s="49"/>
      <c r="L128" s="51">
        <v>415</v>
      </c>
      <c r="M128" s="63"/>
      <c r="N128" s="49"/>
      <c r="O128" s="52">
        <f>SUM(Tabelle1334[[#This Row],[Tage]]*Tabelle1334[[#This Row],[Tagespreis]])</f>
        <v>0</v>
      </c>
      <c r="P128" s="49" t="s">
        <v>725</v>
      </c>
      <c r="Q128" s="53">
        <v>43612</v>
      </c>
      <c r="R128" s="49">
        <v>13494632</v>
      </c>
      <c r="Z128" s="3" t="s">
        <v>154</v>
      </c>
    </row>
    <row r="129" spans="1:26" x14ac:dyDescent="0.25">
      <c r="A129" s="46">
        <v>68</v>
      </c>
      <c r="B129" s="47">
        <v>1</v>
      </c>
      <c r="C129" s="47" t="s">
        <v>88</v>
      </c>
      <c r="D129" s="48"/>
      <c r="E129" s="47" t="s">
        <v>9</v>
      </c>
      <c r="F129" s="49" t="s">
        <v>267</v>
      </c>
      <c r="G129" s="50" t="s">
        <v>280</v>
      </c>
      <c r="H129" s="49" t="s">
        <v>806</v>
      </c>
      <c r="I129" s="49" t="s">
        <v>807</v>
      </c>
      <c r="J129" s="49"/>
      <c r="K129" s="49"/>
      <c r="L129" s="51">
        <v>415</v>
      </c>
      <c r="M129" s="63"/>
      <c r="N129" s="49"/>
      <c r="O129" s="52">
        <f>SUM(Tabelle1334[[#This Row],[Tage]]*Tabelle1334[[#This Row],[Tagespreis]])</f>
        <v>0</v>
      </c>
      <c r="P129" s="49" t="s">
        <v>725</v>
      </c>
      <c r="Q129" s="53">
        <v>43612</v>
      </c>
      <c r="R129" s="49">
        <v>13494633</v>
      </c>
      <c r="Z129" s="3" t="s">
        <v>155</v>
      </c>
    </row>
    <row r="130" spans="1:26" x14ac:dyDescent="0.25">
      <c r="A130" s="46">
        <v>69</v>
      </c>
      <c r="B130" s="47">
        <v>1</v>
      </c>
      <c r="C130" s="47" t="s">
        <v>89</v>
      </c>
      <c r="D130" s="48"/>
      <c r="E130" s="47" t="s">
        <v>8</v>
      </c>
      <c r="F130" s="49" t="s">
        <v>267</v>
      </c>
      <c r="G130" s="50" t="s">
        <v>280</v>
      </c>
      <c r="H130" s="49" t="s">
        <v>873</v>
      </c>
      <c r="I130" s="49" t="s">
        <v>874</v>
      </c>
      <c r="J130" s="49" t="s">
        <v>907</v>
      </c>
      <c r="K130" s="49"/>
      <c r="L130" s="51">
        <v>415</v>
      </c>
      <c r="M130" s="63"/>
      <c r="N130" s="49"/>
      <c r="O130" s="52">
        <f>SUM(Tabelle1334[[#This Row],[Tage]]*Tabelle1334[[#This Row],[Tagespreis]])</f>
        <v>0</v>
      </c>
      <c r="P130" s="49" t="s">
        <v>729</v>
      </c>
      <c r="Q130" s="53"/>
      <c r="R130" s="49"/>
      <c r="Z130" s="3" t="s">
        <v>156</v>
      </c>
    </row>
    <row r="131" spans="1:26" x14ac:dyDescent="0.25">
      <c r="A131" s="46">
        <v>69</v>
      </c>
      <c r="B131" s="47">
        <v>1</v>
      </c>
      <c r="C131" s="47" t="s">
        <v>89</v>
      </c>
      <c r="D131" s="48"/>
      <c r="E131" s="47" t="s">
        <v>9</v>
      </c>
      <c r="F131" s="49" t="s">
        <v>267</v>
      </c>
      <c r="G131" s="50" t="s">
        <v>280</v>
      </c>
      <c r="H131" s="49" t="s">
        <v>875</v>
      </c>
      <c r="I131" s="49" t="s">
        <v>876</v>
      </c>
      <c r="J131" s="49" t="s">
        <v>907</v>
      </c>
      <c r="K131" s="49"/>
      <c r="L131" s="51">
        <v>415</v>
      </c>
      <c r="M131" s="63"/>
      <c r="N131" s="49"/>
      <c r="O131" s="52">
        <f>SUM(Tabelle1334[[#This Row],[Tage]]*Tabelle1334[[#This Row],[Tagespreis]])</f>
        <v>0</v>
      </c>
      <c r="P131" s="49" t="s">
        <v>729</v>
      </c>
      <c r="Q131" s="53"/>
      <c r="R131" s="49"/>
      <c r="Z131" s="3" t="s">
        <v>157</v>
      </c>
    </row>
    <row r="132" spans="1:26" x14ac:dyDescent="0.25">
      <c r="A132" s="46">
        <v>70</v>
      </c>
      <c r="B132" s="47">
        <v>1</v>
      </c>
      <c r="C132" s="47" t="s">
        <v>90</v>
      </c>
      <c r="D132" s="48"/>
      <c r="E132" s="47" t="s">
        <v>8</v>
      </c>
      <c r="F132" s="49" t="s">
        <v>267</v>
      </c>
      <c r="G132" s="50" t="s">
        <v>267</v>
      </c>
      <c r="H132" s="49" t="s">
        <v>905</v>
      </c>
      <c r="I132" s="49" t="s">
        <v>291</v>
      </c>
      <c r="J132" s="49" t="s">
        <v>901</v>
      </c>
      <c r="K132" s="49"/>
      <c r="L132" s="51">
        <v>480</v>
      </c>
      <c r="M132" s="63"/>
      <c r="N132" s="49"/>
      <c r="O132" s="52">
        <f>SUM(Tabelle1334[[#This Row],[Tage]]*Tabelle1334[[#This Row],[Tagespreis]])</f>
        <v>0</v>
      </c>
      <c r="P132" s="49" t="s">
        <v>729</v>
      </c>
      <c r="Q132" s="53">
        <v>43644</v>
      </c>
      <c r="R132" s="49"/>
      <c r="Z132" s="3" t="s">
        <v>158</v>
      </c>
    </row>
    <row r="133" spans="1:26" x14ac:dyDescent="0.25">
      <c r="A133" s="46">
        <v>71</v>
      </c>
      <c r="B133" s="47">
        <v>1</v>
      </c>
      <c r="C133" s="47" t="s">
        <v>91</v>
      </c>
      <c r="D133" s="48"/>
      <c r="E133" s="47" t="s">
        <v>8</v>
      </c>
      <c r="F133" s="49" t="s">
        <v>267</v>
      </c>
      <c r="G133" s="50" t="s">
        <v>267</v>
      </c>
      <c r="H133" s="49" t="s">
        <v>904</v>
      </c>
      <c r="I133" s="49" t="s">
        <v>285</v>
      </c>
      <c r="J133" s="49" t="s">
        <v>901</v>
      </c>
      <c r="K133" s="49"/>
      <c r="L133" s="51">
        <v>480</v>
      </c>
      <c r="M133" s="63"/>
      <c r="N133" s="49"/>
      <c r="O133" s="52">
        <f>SUM(Tabelle1334[[#This Row],[Tage]]*Tabelle1334[[#This Row],[Tagespreis]])</f>
        <v>0</v>
      </c>
      <c r="P133" s="49" t="s">
        <v>729</v>
      </c>
      <c r="Q133" s="53">
        <v>43644</v>
      </c>
      <c r="R133" s="49"/>
      <c r="Z133" s="3" t="s">
        <v>159</v>
      </c>
    </row>
    <row r="134" spans="1:26" x14ac:dyDescent="0.25">
      <c r="A134" s="46">
        <v>72</v>
      </c>
      <c r="B134" s="47">
        <v>1</v>
      </c>
      <c r="C134" s="47" t="s">
        <v>92</v>
      </c>
      <c r="D134" s="48"/>
      <c r="E134" s="47" t="s">
        <v>8</v>
      </c>
      <c r="F134" s="49" t="s">
        <v>267</v>
      </c>
      <c r="G134" s="50" t="s">
        <v>280</v>
      </c>
      <c r="H134" s="49" t="s">
        <v>939</v>
      </c>
      <c r="I134" s="49" t="s">
        <v>940</v>
      </c>
      <c r="J134" s="49"/>
      <c r="K134" s="51">
        <v>30</v>
      </c>
      <c r="L134" s="51">
        <v>415</v>
      </c>
      <c r="M134" s="63">
        <v>19</v>
      </c>
      <c r="N134" s="51">
        <v>15</v>
      </c>
      <c r="O134" s="52">
        <f>SUM(Tabelle1334[[#This Row],[Tage]]*Tabelle1334[[#This Row],[Tagespreis]])</f>
        <v>285</v>
      </c>
      <c r="P134" s="49" t="s">
        <v>725</v>
      </c>
      <c r="Q134" s="53">
        <v>43623</v>
      </c>
      <c r="R134" s="49" t="s">
        <v>941</v>
      </c>
      <c r="Z134" s="3" t="s">
        <v>160</v>
      </c>
    </row>
    <row r="135" spans="1:26" x14ac:dyDescent="0.25">
      <c r="A135" s="46">
        <v>72</v>
      </c>
      <c r="B135" s="47">
        <v>1</v>
      </c>
      <c r="C135" s="47" t="s">
        <v>92</v>
      </c>
      <c r="D135" s="48"/>
      <c r="E135" s="47" t="s">
        <v>9</v>
      </c>
      <c r="F135" s="49" t="s">
        <v>267</v>
      </c>
      <c r="G135" s="50" t="s">
        <v>280</v>
      </c>
      <c r="H135" s="49" t="s">
        <v>454</v>
      </c>
      <c r="I135" s="49" t="s">
        <v>455</v>
      </c>
      <c r="J135" s="49"/>
      <c r="K135" s="49"/>
      <c r="L135" s="51">
        <v>415</v>
      </c>
      <c r="M135" s="63"/>
      <c r="N135" s="51"/>
      <c r="O135" s="52">
        <f>SUM(Tabelle1334[[#This Row],[Tage]]*Tabelle1334[[#This Row],[Tagespreis]])</f>
        <v>0</v>
      </c>
      <c r="P135" s="49" t="s">
        <v>725</v>
      </c>
      <c r="Q135" s="53">
        <v>43619</v>
      </c>
      <c r="R135" s="49">
        <v>13494741</v>
      </c>
      <c r="Z135" s="3" t="s">
        <v>161</v>
      </c>
    </row>
    <row r="136" spans="1:26" x14ac:dyDescent="0.25">
      <c r="A136" s="46">
        <v>73</v>
      </c>
      <c r="B136" s="47">
        <v>1</v>
      </c>
      <c r="C136" s="47" t="s">
        <v>93</v>
      </c>
      <c r="D136" s="48"/>
      <c r="E136" s="47" t="s">
        <v>9</v>
      </c>
      <c r="F136" s="49" t="s">
        <v>280</v>
      </c>
      <c r="G136" s="50" t="s">
        <v>280</v>
      </c>
      <c r="H136" s="49"/>
      <c r="I136" s="49"/>
      <c r="J136" s="49"/>
      <c r="K136" s="49"/>
      <c r="L136" s="51"/>
      <c r="M136" s="63"/>
      <c r="N136" s="51"/>
      <c r="O136" s="52">
        <f>SUM(Tabelle1334[[#This Row],[Tage]]*Tabelle1334[[#This Row],[Tagespreis]])</f>
        <v>0</v>
      </c>
      <c r="P136" s="49"/>
      <c r="Q136" s="53"/>
      <c r="R136" s="49"/>
      <c r="Z136" s="3" t="s">
        <v>162</v>
      </c>
    </row>
    <row r="137" spans="1:26" x14ac:dyDescent="0.25">
      <c r="A137" s="46">
        <v>73</v>
      </c>
      <c r="B137" s="47">
        <v>1</v>
      </c>
      <c r="C137" s="47" t="s">
        <v>93</v>
      </c>
      <c r="D137" s="48"/>
      <c r="E137" s="47" t="s">
        <v>8</v>
      </c>
      <c r="F137" s="49" t="s">
        <v>267</v>
      </c>
      <c r="G137" s="50" t="s">
        <v>280</v>
      </c>
      <c r="H137" s="49" t="s">
        <v>877</v>
      </c>
      <c r="I137" s="49" t="s">
        <v>878</v>
      </c>
      <c r="J137" s="49" t="s">
        <v>907</v>
      </c>
      <c r="K137" s="49"/>
      <c r="L137" s="51">
        <v>415</v>
      </c>
      <c r="M137" s="63"/>
      <c r="N137" s="51"/>
      <c r="O137" s="52">
        <f>SUM(Tabelle1334[[#This Row],[Tage]]*Tabelle1334[[#This Row],[Tagespreis]])</f>
        <v>0</v>
      </c>
      <c r="P137" s="49" t="s">
        <v>729</v>
      </c>
      <c r="Q137" s="53"/>
      <c r="R137" s="49"/>
      <c r="Z137" s="3" t="s">
        <v>163</v>
      </c>
    </row>
    <row r="138" spans="1:26" x14ac:dyDescent="0.25">
      <c r="A138" s="46">
        <v>73</v>
      </c>
      <c r="B138" s="47">
        <v>1</v>
      </c>
      <c r="C138" s="48" t="s">
        <v>93</v>
      </c>
      <c r="D138" s="48"/>
      <c r="E138" s="47" t="s">
        <v>9</v>
      </c>
      <c r="F138" s="49" t="s">
        <v>267</v>
      </c>
      <c r="G138" s="50" t="s">
        <v>280</v>
      </c>
      <c r="H138" s="49"/>
      <c r="I138" s="49"/>
      <c r="J138" s="49" t="s">
        <v>907</v>
      </c>
      <c r="K138" s="49"/>
      <c r="L138" s="51">
        <v>415</v>
      </c>
      <c r="M138" s="63"/>
      <c r="N138" s="51"/>
      <c r="O138" s="52">
        <f>SUM(Tabelle1334[[#This Row],[Tage]]*Tabelle1334[[#This Row],[Tagespreis]])</f>
        <v>0</v>
      </c>
      <c r="P138" s="49" t="s">
        <v>729</v>
      </c>
      <c r="Q138" s="53"/>
      <c r="R138" s="49"/>
      <c r="Z138" s="3"/>
    </row>
    <row r="139" spans="1:26" x14ac:dyDescent="0.25">
      <c r="A139" s="46">
        <v>74</v>
      </c>
      <c r="B139" s="47">
        <v>1</v>
      </c>
      <c r="C139" s="47" t="s">
        <v>94</v>
      </c>
      <c r="D139" s="48"/>
      <c r="E139" s="47" t="s">
        <v>9</v>
      </c>
      <c r="F139" s="49" t="s">
        <v>267</v>
      </c>
      <c r="G139" s="50" t="s">
        <v>280</v>
      </c>
      <c r="H139" s="49" t="s">
        <v>458</v>
      </c>
      <c r="I139" s="49" t="s">
        <v>459</v>
      </c>
      <c r="J139" s="49"/>
      <c r="K139" s="49"/>
      <c r="L139" s="51">
        <v>400</v>
      </c>
      <c r="M139" s="63"/>
      <c r="N139" s="51"/>
      <c r="O139" s="52">
        <f>SUM(Tabelle1334[[#This Row],[Tage]]*Tabelle1334[[#This Row],[Tagespreis]])</f>
        <v>0</v>
      </c>
      <c r="P139" s="49" t="s">
        <v>729</v>
      </c>
      <c r="Q139" s="53">
        <v>43641</v>
      </c>
      <c r="R139" s="49"/>
      <c r="Z139" s="3" t="s">
        <v>164</v>
      </c>
    </row>
    <row r="140" spans="1:26" x14ac:dyDescent="0.25">
      <c r="A140" s="46">
        <v>74</v>
      </c>
      <c r="B140" s="47">
        <v>1</v>
      </c>
      <c r="C140" s="47" t="s">
        <v>94</v>
      </c>
      <c r="D140" s="48"/>
      <c r="E140" s="47" t="s">
        <v>8</v>
      </c>
      <c r="F140" s="49" t="s">
        <v>267</v>
      </c>
      <c r="G140" s="50" t="s">
        <v>280</v>
      </c>
      <c r="H140" s="49" t="s">
        <v>456</v>
      </c>
      <c r="I140" s="49" t="s">
        <v>457</v>
      </c>
      <c r="J140" s="49"/>
      <c r="K140" s="51">
        <v>30</v>
      </c>
      <c r="L140" s="51">
        <v>415</v>
      </c>
      <c r="M140" s="63"/>
      <c r="N140" s="51"/>
      <c r="O140" s="52">
        <f>SUM(Tabelle1334[[#This Row],[Tage]]*Tabelle1334[[#This Row],[Tagespreis]])</f>
        <v>0</v>
      </c>
      <c r="P140" s="49" t="s">
        <v>725</v>
      </c>
      <c r="Q140" s="53">
        <v>43620</v>
      </c>
      <c r="R140" s="49">
        <v>695531</v>
      </c>
      <c r="Z140" s="3" t="s">
        <v>165</v>
      </c>
    </row>
    <row r="141" spans="1:26" x14ac:dyDescent="0.25">
      <c r="A141" s="46">
        <v>75</v>
      </c>
      <c r="B141" s="47">
        <v>1</v>
      </c>
      <c r="C141" s="47" t="s">
        <v>95</v>
      </c>
      <c r="D141" s="48"/>
      <c r="E141" s="47" t="s">
        <v>8</v>
      </c>
      <c r="F141" s="49" t="s">
        <v>280</v>
      </c>
      <c r="G141" s="50" t="s">
        <v>280</v>
      </c>
      <c r="H141" s="49"/>
      <c r="I141" s="49"/>
      <c r="J141" s="49"/>
      <c r="K141" s="49"/>
      <c r="L141" s="49"/>
      <c r="M141" s="63"/>
      <c r="N141" s="49"/>
      <c r="O141" s="52">
        <f>SUM(Tabelle1334[[#This Row],[Tage]]*Tabelle1334[[#This Row],[Tagespreis]])</f>
        <v>0</v>
      </c>
      <c r="P141" s="49"/>
      <c r="Q141" s="53"/>
      <c r="R141" s="49"/>
      <c r="Z141" s="3" t="s">
        <v>166</v>
      </c>
    </row>
    <row r="142" spans="1:26" x14ac:dyDescent="0.25">
      <c r="A142" s="46">
        <v>75</v>
      </c>
      <c r="B142" s="47">
        <v>1</v>
      </c>
      <c r="C142" s="47" t="s">
        <v>95</v>
      </c>
      <c r="D142" s="48"/>
      <c r="E142" s="47" t="s">
        <v>9</v>
      </c>
      <c r="F142" s="49" t="s">
        <v>280</v>
      </c>
      <c r="G142" s="50" t="s">
        <v>280</v>
      </c>
      <c r="H142" s="49"/>
      <c r="I142" s="49"/>
      <c r="J142" s="49"/>
      <c r="K142" s="49"/>
      <c r="L142" s="49"/>
      <c r="M142" s="63"/>
      <c r="N142" s="49"/>
      <c r="O142" s="52">
        <f>SUM(Tabelle1334[[#This Row],[Tage]]*Tabelle1334[[#This Row],[Tagespreis]])</f>
        <v>0</v>
      </c>
      <c r="P142" s="49"/>
      <c r="Q142" s="53"/>
      <c r="R142" s="49"/>
      <c r="Z142" s="3" t="s">
        <v>167</v>
      </c>
    </row>
    <row r="143" spans="1:26" x14ac:dyDescent="0.25">
      <c r="A143" s="46">
        <v>75</v>
      </c>
      <c r="B143" s="47">
        <v>1</v>
      </c>
      <c r="C143" s="47" t="s">
        <v>95</v>
      </c>
      <c r="D143" s="48"/>
      <c r="E143" s="47" t="s">
        <v>266</v>
      </c>
      <c r="F143" s="49" t="s">
        <v>280</v>
      </c>
      <c r="G143" s="50" t="s">
        <v>280</v>
      </c>
      <c r="H143" s="49"/>
      <c r="I143" s="49"/>
      <c r="J143" s="49"/>
      <c r="K143" s="49"/>
      <c r="L143" s="49"/>
      <c r="M143" s="63"/>
      <c r="N143" s="49"/>
      <c r="O143" s="52">
        <f>SUM(Tabelle1334[[#This Row],[Tage]]*Tabelle1334[[#This Row],[Tagespreis]])</f>
        <v>0</v>
      </c>
      <c r="P143" s="49"/>
      <c r="Q143" s="53"/>
      <c r="R143" s="49"/>
      <c r="Z143" s="3" t="s">
        <v>168</v>
      </c>
    </row>
    <row r="144" spans="1:26" x14ac:dyDescent="0.25">
      <c r="A144" s="46">
        <v>76</v>
      </c>
      <c r="B144" s="47">
        <v>1</v>
      </c>
      <c r="C144" s="47" t="s">
        <v>96</v>
      </c>
      <c r="D144" s="48"/>
      <c r="E144" s="47" t="s">
        <v>8</v>
      </c>
      <c r="F144" s="49" t="s">
        <v>267</v>
      </c>
      <c r="G144" s="50" t="s">
        <v>280</v>
      </c>
      <c r="H144" s="49" t="s">
        <v>460</v>
      </c>
      <c r="I144" s="49" t="s">
        <v>461</v>
      </c>
      <c r="J144" s="49"/>
      <c r="K144" s="51">
        <v>30</v>
      </c>
      <c r="L144" s="51">
        <v>415</v>
      </c>
      <c r="M144" s="63"/>
      <c r="N144" s="51"/>
      <c r="O144" s="52">
        <f>SUM(Tabelle1334[[#This Row],[Tage]]*Tabelle1334[[#This Row],[Tagespreis]])</f>
        <v>0</v>
      </c>
      <c r="P144" s="49" t="s">
        <v>725</v>
      </c>
      <c r="Q144" s="53">
        <v>43619</v>
      </c>
      <c r="R144" s="49">
        <v>13494748</v>
      </c>
      <c r="Z144" s="3" t="s">
        <v>170</v>
      </c>
    </row>
    <row r="145" spans="1:26" x14ac:dyDescent="0.25">
      <c r="A145" s="46">
        <v>76</v>
      </c>
      <c r="B145" s="47">
        <v>1</v>
      </c>
      <c r="C145" s="47" t="s">
        <v>96</v>
      </c>
      <c r="D145" s="48"/>
      <c r="E145" s="47" t="s">
        <v>9</v>
      </c>
      <c r="F145" s="49" t="s">
        <v>267</v>
      </c>
      <c r="G145" s="50" t="s">
        <v>280</v>
      </c>
      <c r="H145" s="49" t="s">
        <v>462</v>
      </c>
      <c r="I145" s="49" t="s">
        <v>463</v>
      </c>
      <c r="J145" s="49"/>
      <c r="K145" s="49"/>
      <c r="L145" s="51">
        <v>415</v>
      </c>
      <c r="M145" s="63"/>
      <c r="N145" s="49"/>
      <c r="O145" s="52">
        <f>SUM(Tabelle1334[[#This Row],[Tage]]*Tabelle1334[[#This Row],[Tagespreis]])</f>
        <v>0</v>
      </c>
      <c r="P145" s="49" t="s">
        <v>725</v>
      </c>
      <c r="Q145" s="53">
        <v>43619</v>
      </c>
      <c r="R145" s="49">
        <v>13494749</v>
      </c>
      <c r="Z145" s="3" t="s">
        <v>171</v>
      </c>
    </row>
    <row r="146" spans="1:26" x14ac:dyDescent="0.25">
      <c r="A146" s="46">
        <v>77</v>
      </c>
      <c r="B146" s="47">
        <v>1</v>
      </c>
      <c r="C146" s="47" t="s">
        <v>97</v>
      </c>
      <c r="D146" s="48"/>
      <c r="E146" s="47" t="s">
        <v>8</v>
      </c>
      <c r="F146" s="49" t="s">
        <v>267</v>
      </c>
      <c r="G146" s="50" t="s">
        <v>280</v>
      </c>
      <c r="H146" s="49" t="s">
        <v>464</v>
      </c>
      <c r="I146" s="49" t="s">
        <v>465</v>
      </c>
      <c r="J146" s="49"/>
      <c r="K146" s="49"/>
      <c r="L146" s="51">
        <v>415</v>
      </c>
      <c r="M146" s="63"/>
      <c r="N146" s="51"/>
      <c r="O146" s="52">
        <f>SUM(Tabelle1334[[#This Row],[Tage]]*Tabelle1334[[#This Row],[Tagespreis]])</f>
        <v>0</v>
      </c>
      <c r="P146" s="49" t="s">
        <v>725</v>
      </c>
      <c r="Q146" s="53">
        <v>43616</v>
      </c>
      <c r="R146" s="49">
        <v>13494665</v>
      </c>
      <c r="Z146" s="3" t="s">
        <v>172</v>
      </c>
    </row>
    <row r="147" spans="1:26" x14ac:dyDescent="0.25">
      <c r="A147" s="46">
        <v>77</v>
      </c>
      <c r="B147" s="47">
        <v>1</v>
      </c>
      <c r="C147" s="47" t="s">
        <v>97</v>
      </c>
      <c r="D147" s="48"/>
      <c r="E147" s="47" t="s">
        <v>9</v>
      </c>
      <c r="F147" s="49" t="s">
        <v>267</v>
      </c>
      <c r="G147" s="50" t="s">
        <v>280</v>
      </c>
      <c r="H147" s="49" t="s">
        <v>765</v>
      </c>
      <c r="I147" s="49" t="s">
        <v>766</v>
      </c>
      <c r="J147" s="49"/>
      <c r="K147" s="49"/>
      <c r="L147" s="51">
        <v>415</v>
      </c>
      <c r="M147" s="63"/>
      <c r="N147" s="51"/>
      <c r="O147" s="52">
        <f>SUM(Tabelle1334[[#This Row],[Tage]]*Tabelle1334[[#This Row],[Tagespreis]])</f>
        <v>0</v>
      </c>
      <c r="P147" s="49" t="s">
        <v>725</v>
      </c>
      <c r="Q147" s="53">
        <v>43617</v>
      </c>
      <c r="R147" s="49">
        <v>13494675</v>
      </c>
      <c r="Z147" s="3" t="s">
        <v>173</v>
      </c>
    </row>
    <row r="148" spans="1:26" x14ac:dyDescent="0.25">
      <c r="A148" s="46">
        <v>78</v>
      </c>
      <c r="B148" s="47">
        <v>1</v>
      </c>
      <c r="C148" s="47" t="s">
        <v>98</v>
      </c>
      <c r="D148" s="48"/>
      <c r="E148" s="47" t="s">
        <v>8</v>
      </c>
      <c r="F148" s="49" t="s">
        <v>267</v>
      </c>
      <c r="G148" s="50" t="s">
        <v>280</v>
      </c>
      <c r="H148" s="49" t="s">
        <v>468</v>
      </c>
      <c r="I148" s="49" t="s">
        <v>469</v>
      </c>
      <c r="J148" s="49"/>
      <c r="K148" s="49"/>
      <c r="L148" s="51">
        <v>415</v>
      </c>
      <c r="M148" s="63"/>
      <c r="N148" s="51"/>
      <c r="O148" s="52">
        <f>SUM(Tabelle1334[[#This Row],[Tage]]*Tabelle1334[[#This Row],[Tagespreis]])</f>
        <v>0</v>
      </c>
      <c r="P148" s="49" t="s">
        <v>725</v>
      </c>
      <c r="Q148" s="53">
        <v>43620</v>
      </c>
      <c r="R148" s="49">
        <v>695523</v>
      </c>
      <c r="Z148" s="3" t="s">
        <v>174</v>
      </c>
    </row>
    <row r="149" spans="1:26" x14ac:dyDescent="0.25">
      <c r="A149" s="46">
        <v>78</v>
      </c>
      <c r="B149" s="47">
        <v>1</v>
      </c>
      <c r="C149" s="47" t="s">
        <v>98</v>
      </c>
      <c r="D149" s="48"/>
      <c r="E149" s="47" t="s">
        <v>9</v>
      </c>
      <c r="F149" s="49" t="s">
        <v>267</v>
      </c>
      <c r="G149" s="50" t="s">
        <v>280</v>
      </c>
      <c r="H149" s="49" t="s">
        <v>470</v>
      </c>
      <c r="I149" s="49" t="s">
        <v>467</v>
      </c>
      <c r="J149" s="49"/>
      <c r="K149" s="49"/>
      <c r="L149" s="51">
        <v>415</v>
      </c>
      <c r="M149" s="63"/>
      <c r="N149" s="49"/>
      <c r="O149" s="52">
        <f>SUM(Tabelle1334[[#This Row],[Tage]]*Tabelle1334[[#This Row],[Tagespreis]])</f>
        <v>0</v>
      </c>
      <c r="P149" s="49" t="s">
        <v>725</v>
      </c>
      <c r="Q149" s="53">
        <v>43619</v>
      </c>
      <c r="R149" s="49">
        <v>13494718</v>
      </c>
      <c r="Z149" s="3" t="s">
        <v>175</v>
      </c>
    </row>
    <row r="150" spans="1:26" x14ac:dyDescent="0.25">
      <c r="A150" s="46">
        <v>79</v>
      </c>
      <c r="B150" s="47">
        <v>1</v>
      </c>
      <c r="C150" s="47" t="s">
        <v>99</v>
      </c>
      <c r="D150" s="48" t="s">
        <v>101</v>
      </c>
      <c r="E150" s="47" t="s">
        <v>8</v>
      </c>
      <c r="F150" s="49" t="s">
        <v>267</v>
      </c>
      <c r="G150" s="50" t="s">
        <v>267</v>
      </c>
      <c r="H150" s="49" t="s">
        <v>954</v>
      </c>
      <c r="I150" s="49" t="s">
        <v>955</v>
      </c>
      <c r="J150" s="49"/>
      <c r="K150" s="51"/>
      <c r="L150" s="51"/>
      <c r="M150" s="63">
        <v>16</v>
      </c>
      <c r="N150" s="51">
        <v>20</v>
      </c>
      <c r="O150" s="52">
        <f>SUM(Tabelle1334[[#This Row],[Tage]]*Tabelle1334[[#This Row],[Tagespreis]])</f>
        <v>320</v>
      </c>
      <c r="P150" s="49" t="s">
        <v>725</v>
      </c>
      <c r="Q150" s="53">
        <v>43630</v>
      </c>
      <c r="R150" s="49">
        <v>695606</v>
      </c>
      <c r="Z150" s="3" t="s">
        <v>176</v>
      </c>
    </row>
    <row r="151" spans="1:26" x14ac:dyDescent="0.25">
      <c r="A151" s="46">
        <v>80</v>
      </c>
      <c r="B151" s="47">
        <v>1</v>
      </c>
      <c r="C151" s="47" t="s">
        <v>100</v>
      </c>
      <c r="D151" s="48" t="s">
        <v>103</v>
      </c>
      <c r="E151" s="47" t="s">
        <v>8</v>
      </c>
      <c r="F151" s="49" t="s">
        <v>267</v>
      </c>
      <c r="G151" s="50" t="s">
        <v>280</v>
      </c>
      <c r="H151" s="49"/>
      <c r="I151" s="49" t="s">
        <v>306</v>
      </c>
      <c r="J151" s="49" t="s">
        <v>909</v>
      </c>
      <c r="K151" s="49"/>
      <c r="L151" s="51">
        <v>415</v>
      </c>
      <c r="M151" s="63"/>
      <c r="N151" s="51"/>
      <c r="O151" s="52">
        <f>SUM(Tabelle1334[[#This Row],[Tage]]*Tabelle1334[[#This Row],[Tagespreis]])</f>
        <v>0</v>
      </c>
      <c r="P151" s="49" t="s">
        <v>729</v>
      </c>
      <c r="Q151" s="53">
        <v>43616</v>
      </c>
      <c r="R151" s="49"/>
      <c r="Z151" s="3" t="s">
        <v>178</v>
      </c>
    </row>
    <row r="152" spans="1:26" x14ac:dyDescent="0.25">
      <c r="A152" s="46">
        <v>80</v>
      </c>
      <c r="B152" s="47">
        <v>1</v>
      </c>
      <c r="C152" s="47" t="s">
        <v>100</v>
      </c>
      <c r="D152" s="48"/>
      <c r="E152" s="47" t="s">
        <v>9</v>
      </c>
      <c r="F152" s="49" t="s">
        <v>267</v>
      </c>
      <c r="G152" s="50" t="s">
        <v>280</v>
      </c>
      <c r="H152" s="49"/>
      <c r="I152" s="49" t="s">
        <v>306</v>
      </c>
      <c r="J152" s="49" t="s">
        <v>909</v>
      </c>
      <c r="K152" s="49"/>
      <c r="L152" s="51">
        <v>415</v>
      </c>
      <c r="M152" s="63"/>
      <c r="N152" s="51"/>
      <c r="O152" s="52">
        <f>SUM(Tabelle1334[[#This Row],[Tage]]*Tabelle1334[[#This Row],[Tagespreis]])</f>
        <v>0</v>
      </c>
      <c r="P152" s="49" t="s">
        <v>729</v>
      </c>
      <c r="Q152" s="53">
        <v>43616</v>
      </c>
      <c r="R152" s="49"/>
      <c r="Z152" s="3" t="s">
        <v>179</v>
      </c>
    </row>
    <row r="153" spans="1:26" x14ac:dyDescent="0.25">
      <c r="A153" s="46">
        <v>81</v>
      </c>
      <c r="B153" s="47">
        <v>1</v>
      </c>
      <c r="C153" s="47" t="s">
        <v>102</v>
      </c>
      <c r="D153" s="48" t="s">
        <v>105</v>
      </c>
      <c r="E153" s="47" t="s">
        <v>8</v>
      </c>
      <c r="F153" s="49" t="s">
        <v>267</v>
      </c>
      <c r="G153" s="50" t="s">
        <v>280</v>
      </c>
      <c r="H153" s="49" t="s">
        <v>624</v>
      </c>
      <c r="I153" s="49" t="s">
        <v>625</v>
      </c>
      <c r="J153" s="49"/>
      <c r="K153" s="49"/>
      <c r="L153" s="51">
        <v>415</v>
      </c>
      <c r="M153" s="63"/>
      <c r="N153" s="51"/>
      <c r="O153" s="52">
        <f>SUM(Tabelle1334[[#This Row],[Tage]]*Tabelle1334[[#This Row],[Tagespreis]])</f>
        <v>0</v>
      </c>
      <c r="P153" s="49" t="s">
        <v>725</v>
      </c>
      <c r="Q153" s="53">
        <v>43616</v>
      </c>
      <c r="R153" s="49">
        <v>13494659</v>
      </c>
      <c r="Z153" s="3" t="s">
        <v>180</v>
      </c>
    </row>
    <row r="154" spans="1:26" x14ac:dyDescent="0.25">
      <c r="A154" s="46">
        <v>81</v>
      </c>
      <c r="B154" s="47">
        <v>1</v>
      </c>
      <c r="C154" s="47" t="s">
        <v>102</v>
      </c>
      <c r="D154" s="48"/>
      <c r="E154" s="47" t="s">
        <v>9</v>
      </c>
      <c r="F154" s="49" t="s">
        <v>267</v>
      </c>
      <c r="G154" s="50" t="s">
        <v>280</v>
      </c>
      <c r="H154" s="49" t="s">
        <v>626</v>
      </c>
      <c r="I154" s="49" t="s">
        <v>627</v>
      </c>
      <c r="J154" s="49"/>
      <c r="K154" s="49"/>
      <c r="L154" s="51">
        <v>415</v>
      </c>
      <c r="M154" s="63"/>
      <c r="N154" s="51"/>
      <c r="O154" s="52">
        <f>SUM(Tabelle1334[[#This Row],[Tage]]*Tabelle1334[[#This Row],[Tagespreis]])</f>
        <v>0</v>
      </c>
      <c r="P154" s="49" t="s">
        <v>725</v>
      </c>
      <c r="Q154" s="53">
        <v>43619</v>
      </c>
      <c r="R154" s="49">
        <v>13494702</v>
      </c>
      <c r="Z154" s="3" t="s">
        <v>181</v>
      </c>
    </row>
    <row r="155" spans="1:26" x14ac:dyDescent="0.25">
      <c r="A155" s="46">
        <v>82</v>
      </c>
      <c r="B155" s="47">
        <v>1</v>
      </c>
      <c r="C155" s="47" t="s">
        <v>104</v>
      </c>
      <c r="D155" s="48" t="s">
        <v>107</v>
      </c>
      <c r="E155" s="47" t="s">
        <v>8</v>
      </c>
      <c r="F155" s="49" t="s">
        <v>267</v>
      </c>
      <c r="G155" s="50" t="s">
        <v>280</v>
      </c>
      <c r="H155" s="49" t="s">
        <v>472</v>
      </c>
      <c r="I155" s="49" t="s">
        <v>473</v>
      </c>
      <c r="J155" s="49"/>
      <c r="K155" s="51">
        <v>30</v>
      </c>
      <c r="L155" s="51">
        <v>415</v>
      </c>
      <c r="M155" s="63"/>
      <c r="N155" s="51"/>
      <c r="O155" s="52">
        <f>SUM(Tabelle1334[[#This Row],[Tage]]*Tabelle1334[[#This Row],[Tagespreis]])</f>
        <v>0</v>
      </c>
      <c r="P155" s="49" t="s">
        <v>725</v>
      </c>
      <c r="Q155" s="53">
        <v>43617</v>
      </c>
      <c r="R155" s="49">
        <v>13494676</v>
      </c>
      <c r="Z155" s="3" t="s">
        <v>182</v>
      </c>
    </row>
    <row r="156" spans="1:26" x14ac:dyDescent="0.25">
      <c r="A156" s="46">
        <v>82</v>
      </c>
      <c r="B156" s="47">
        <v>1</v>
      </c>
      <c r="C156" s="47" t="s">
        <v>104</v>
      </c>
      <c r="D156" s="48"/>
      <c r="E156" s="47" t="s">
        <v>9</v>
      </c>
      <c r="F156" s="49" t="s">
        <v>267</v>
      </c>
      <c r="G156" s="50" t="s">
        <v>280</v>
      </c>
      <c r="H156" s="49" t="s">
        <v>648</v>
      </c>
      <c r="I156" s="49" t="s">
        <v>649</v>
      </c>
      <c r="J156" s="49"/>
      <c r="K156" s="49"/>
      <c r="L156" s="51">
        <v>415</v>
      </c>
      <c r="M156" s="63"/>
      <c r="N156" s="51"/>
      <c r="O156" s="52">
        <f>SUM(Tabelle1334[[#This Row],[Tage]]*Tabelle1334[[#This Row],[Tagespreis]])</f>
        <v>0</v>
      </c>
      <c r="P156" s="49" t="s">
        <v>725</v>
      </c>
      <c r="Q156" s="53">
        <v>43616</v>
      </c>
      <c r="R156" s="49">
        <v>13494662</v>
      </c>
      <c r="Z156" s="3" t="s">
        <v>183</v>
      </c>
    </row>
    <row r="157" spans="1:26" x14ac:dyDescent="0.25">
      <c r="A157" s="46">
        <v>83</v>
      </c>
      <c r="B157" s="47">
        <v>1</v>
      </c>
      <c r="C157" s="47" t="s">
        <v>106</v>
      </c>
      <c r="D157" s="48"/>
      <c r="E157" s="47" t="s">
        <v>9</v>
      </c>
      <c r="F157" s="49" t="s">
        <v>280</v>
      </c>
      <c r="G157" s="50" t="s">
        <v>280</v>
      </c>
      <c r="H157" s="49"/>
      <c r="I157" s="49"/>
      <c r="J157" s="49"/>
      <c r="K157" s="49"/>
      <c r="L157" s="51"/>
      <c r="M157" s="63"/>
      <c r="N157" s="49"/>
      <c r="O157" s="52">
        <f>SUM(Tabelle1334[[#This Row],[Tage]]*Tabelle1334[[#This Row],[Tagespreis]])</f>
        <v>0</v>
      </c>
      <c r="P157" s="49"/>
      <c r="Q157" s="53"/>
      <c r="R157" s="49"/>
      <c r="Z157" s="3" t="s">
        <v>184</v>
      </c>
    </row>
    <row r="158" spans="1:26" x14ac:dyDescent="0.25">
      <c r="A158" s="46">
        <v>83</v>
      </c>
      <c r="B158" s="47">
        <v>1</v>
      </c>
      <c r="C158" s="47" t="s">
        <v>106</v>
      </c>
      <c r="D158" s="48"/>
      <c r="E158" s="47" t="s">
        <v>8</v>
      </c>
      <c r="F158" s="49" t="s">
        <v>267</v>
      </c>
      <c r="G158" s="50" t="s">
        <v>280</v>
      </c>
      <c r="H158" s="49" t="s">
        <v>989</v>
      </c>
      <c r="I158" s="49" t="s">
        <v>425</v>
      </c>
      <c r="J158" s="49"/>
      <c r="K158" s="51"/>
      <c r="L158" s="51">
        <v>400</v>
      </c>
      <c r="M158" s="63"/>
      <c r="N158" s="51"/>
      <c r="O158" s="52"/>
      <c r="P158" s="49" t="s">
        <v>729</v>
      </c>
      <c r="Q158" s="53">
        <v>43641</v>
      </c>
      <c r="R158" s="49"/>
      <c r="Z158" s="3" t="s">
        <v>185</v>
      </c>
    </row>
    <row r="159" spans="1:26" x14ac:dyDescent="0.25">
      <c r="A159" s="46">
        <v>84</v>
      </c>
      <c r="B159" s="47">
        <v>1</v>
      </c>
      <c r="C159" s="47" t="s">
        <v>108</v>
      </c>
      <c r="D159" s="48"/>
      <c r="E159" s="47" t="s">
        <v>8</v>
      </c>
      <c r="F159" s="49" t="s">
        <v>267</v>
      </c>
      <c r="G159" s="50" t="s">
        <v>267</v>
      </c>
      <c r="H159" s="49" t="s">
        <v>932</v>
      </c>
      <c r="I159" s="49" t="s">
        <v>933</v>
      </c>
      <c r="J159" s="49"/>
      <c r="K159" s="51">
        <v>30</v>
      </c>
      <c r="L159" s="49"/>
      <c r="M159" s="63">
        <v>20</v>
      </c>
      <c r="N159" s="51">
        <v>20</v>
      </c>
      <c r="O159" s="52">
        <f>SUM(Tabelle1334[[#This Row],[Tage]]*Tabelle1334[[#This Row],[Tagespreis]])</f>
        <v>400</v>
      </c>
      <c r="P159" s="49" t="s">
        <v>725</v>
      </c>
      <c r="Q159" s="53">
        <v>43627</v>
      </c>
      <c r="R159" s="49">
        <v>695590</v>
      </c>
      <c r="Z159" s="3" t="s">
        <v>186</v>
      </c>
    </row>
    <row r="160" spans="1:26" x14ac:dyDescent="0.25">
      <c r="A160" s="46">
        <v>84</v>
      </c>
      <c r="B160" s="47">
        <v>1</v>
      </c>
      <c r="C160" s="47" t="s">
        <v>108</v>
      </c>
      <c r="D160" s="48"/>
      <c r="E160" s="47" t="s">
        <v>9</v>
      </c>
      <c r="F160" s="49" t="s">
        <v>280</v>
      </c>
      <c r="G160" s="50" t="s">
        <v>280</v>
      </c>
      <c r="H160" s="49"/>
      <c r="I160" s="49"/>
      <c r="J160" s="49"/>
      <c r="K160" s="49"/>
      <c r="L160" s="49"/>
      <c r="M160" s="63"/>
      <c r="N160" s="49"/>
      <c r="O160" s="52">
        <f>SUM(Tabelle1334[[#This Row],[Tage]]*Tabelle1334[[#This Row],[Tagespreis]])</f>
        <v>0</v>
      </c>
      <c r="P160" s="49"/>
      <c r="Q160" s="53"/>
      <c r="R160" s="49"/>
      <c r="Z160" s="3" t="s">
        <v>187</v>
      </c>
    </row>
    <row r="161" spans="1:26" x14ac:dyDescent="0.25">
      <c r="A161" s="46">
        <v>85</v>
      </c>
      <c r="B161" s="47">
        <v>1</v>
      </c>
      <c r="C161" s="47" t="s">
        <v>109</v>
      </c>
      <c r="D161" s="48"/>
      <c r="E161" s="47" t="s">
        <v>8</v>
      </c>
      <c r="F161" s="49" t="s">
        <v>267</v>
      </c>
      <c r="G161" s="50" t="s">
        <v>267</v>
      </c>
      <c r="H161" s="49" t="s">
        <v>426</v>
      </c>
      <c r="I161" s="49" t="s">
        <v>427</v>
      </c>
      <c r="J161" s="49"/>
      <c r="K161" s="51">
        <v>30</v>
      </c>
      <c r="L161" s="51">
        <v>530</v>
      </c>
      <c r="M161" s="63"/>
      <c r="N161" s="51"/>
      <c r="O161" s="52">
        <f>SUM(Tabelle1334[[#This Row],[Tage]]*Tabelle1334[[#This Row],[Tagespreis]])</f>
        <v>0</v>
      </c>
      <c r="P161" s="49" t="s">
        <v>725</v>
      </c>
      <c r="Q161" s="53">
        <v>43621</v>
      </c>
      <c r="R161" s="49">
        <v>695571</v>
      </c>
      <c r="Z161" s="3" t="s">
        <v>188</v>
      </c>
    </row>
    <row r="162" spans="1:26" x14ac:dyDescent="0.25">
      <c r="A162" s="46">
        <v>86</v>
      </c>
      <c r="B162" s="47">
        <v>1</v>
      </c>
      <c r="C162" s="47" t="s">
        <v>110</v>
      </c>
      <c r="D162" s="48"/>
      <c r="E162" s="47" t="s">
        <v>8</v>
      </c>
      <c r="F162" s="49" t="s">
        <v>267</v>
      </c>
      <c r="G162" s="50" t="s">
        <v>280</v>
      </c>
      <c r="H162" s="49" t="s">
        <v>980</v>
      </c>
      <c r="I162" s="49" t="s">
        <v>967</v>
      </c>
      <c r="J162" s="49"/>
      <c r="K162" s="49"/>
      <c r="L162" s="51">
        <v>415</v>
      </c>
      <c r="M162" s="63"/>
      <c r="N162" s="51"/>
      <c r="O162" s="52">
        <f>SUM(Tabelle1334[[#This Row],[Tage]]*Tabelle1334[[#This Row],[Tagespreis]])</f>
        <v>0</v>
      </c>
      <c r="P162" s="49" t="s">
        <v>725</v>
      </c>
      <c r="Q162" s="53">
        <v>43619</v>
      </c>
      <c r="R162" s="49">
        <v>134945724</v>
      </c>
      <c r="Z162" s="3" t="s">
        <v>189</v>
      </c>
    </row>
    <row r="163" spans="1:26" x14ac:dyDescent="0.25">
      <c r="A163" s="46">
        <v>86</v>
      </c>
      <c r="B163" s="47">
        <v>1</v>
      </c>
      <c r="C163" s="47" t="s">
        <v>110</v>
      </c>
      <c r="D163" s="48"/>
      <c r="E163" s="47" t="s">
        <v>9</v>
      </c>
      <c r="F163" s="49" t="s">
        <v>267</v>
      </c>
      <c r="G163" s="50" t="s">
        <v>280</v>
      </c>
      <c r="H163" s="49" t="s">
        <v>981</v>
      </c>
      <c r="I163" s="49" t="s">
        <v>982</v>
      </c>
      <c r="J163" s="49"/>
      <c r="K163" s="49"/>
      <c r="L163" s="51">
        <v>415</v>
      </c>
      <c r="M163" s="63"/>
      <c r="N163" s="49"/>
      <c r="O163" s="52">
        <f>SUM(Tabelle1334[[#This Row],[Tage]]*Tabelle1334[[#This Row],[Tagespreis]])</f>
        <v>0</v>
      </c>
      <c r="P163" s="49" t="s">
        <v>725</v>
      </c>
      <c r="Q163" s="53">
        <v>43619</v>
      </c>
      <c r="R163" s="49">
        <v>13494725</v>
      </c>
      <c r="Z163" s="3" t="s">
        <v>190</v>
      </c>
    </row>
    <row r="164" spans="1:26" x14ac:dyDescent="0.25">
      <c r="A164" s="46">
        <v>87</v>
      </c>
      <c r="B164" s="47">
        <v>1</v>
      </c>
      <c r="C164" s="47" t="s">
        <v>111</v>
      </c>
      <c r="D164" s="48"/>
      <c r="E164" s="47" t="s">
        <v>8</v>
      </c>
      <c r="F164" s="49" t="s">
        <v>267</v>
      </c>
      <c r="G164" s="50" t="s">
        <v>280</v>
      </c>
      <c r="H164" s="49" t="s">
        <v>478</v>
      </c>
      <c r="I164" s="49" t="s">
        <v>479</v>
      </c>
      <c r="J164" s="49"/>
      <c r="K164" s="49"/>
      <c r="L164" s="51">
        <v>415</v>
      </c>
      <c r="M164" s="63"/>
      <c r="N164" s="51"/>
      <c r="O164" s="52">
        <f>SUM(Tabelle1334[[#This Row],[Tage]]*Tabelle1334[[#This Row],[Tagespreis]])</f>
        <v>0</v>
      </c>
      <c r="P164" s="49" t="s">
        <v>725</v>
      </c>
      <c r="Q164" s="53">
        <v>43628</v>
      </c>
      <c r="R164" s="49">
        <v>695598</v>
      </c>
      <c r="Z164" s="3" t="s">
        <v>191</v>
      </c>
    </row>
    <row r="165" spans="1:26" x14ac:dyDescent="0.25">
      <c r="A165" s="46">
        <v>87</v>
      </c>
      <c r="B165" s="47">
        <v>1</v>
      </c>
      <c r="C165" s="47" t="s">
        <v>111</v>
      </c>
      <c r="D165" s="48"/>
      <c r="E165" s="47" t="s">
        <v>9</v>
      </c>
      <c r="F165" s="49" t="s">
        <v>267</v>
      </c>
      <c r="G165" s="50" t="s">
        <v>280</v>
      </c>
      <c r="H165" s="49" t="s">
        <v>480</v>
      </c>
      <c r="I165" s="49" t="s">
        <v>481</v>
      </c>
      <c r="J165" s="49"/>
      <c r="K165" s="51">
        <v>30</v>
      </c>
      <c r="L165" s="51">
        <v>415</v>
      </c>
      <c r="M165" s="63"/>
      <c r="N165" s="51"/>
      <c r="O165" s="52">
        <f>SUM(Tabelle1334[[#This Row],[Tage]]*Tabelle1334[[#This Row],[Tagespreis]])</f>
        <v>0</v>
      </c>
      <c r="P165" s="49" t="s">
        <v>725</v>
      </c>
      <c r="Q165" s="53">
        <v>43617</v>
      </c>
      <c r="R165" s="49">
        <v>13494680</v>
      </c>
      <c r="Z165" s="3" t="s">
        <v>192</v>
      </c>
    </row>
    <row r="166" spans="1:26" x14ac:dyDescent="0.25">
      <c r="A166" s="46">
        <v>88</v>
      </c>
      <c r="B166" s="47">
        <v>1</v>
      </c>
      <c r="C166" s="47" t="s">
        <v>112</v>
      </c>
      <c r="D166" s="48"/>
      <c r="E166" s="47" t="s">
        <v>8</v>
      </c>
      <c r="F166" s="49" t="s">
        <v>267</v>
      </c>
      <c r="G166" s="50" t="s">
        <v>280</v>
      </c>
      <c r="H166" s="49" t="s">
        <v>905</v>
      </c>
      <c r="I166" s="49" t="s">
        <v>924</v>
      </c>
      <c r="J166" s="49" t="s">
        <v>925</v>
      </c>
      <c r="K166" s="49"/>
      <c r="L166" s="49"/>
      <c r="M166" s="63"/>
      <c r="N166" s="49"/>
      <c r="O166" s="52">
        <f>SUM(Tabelle1334[[#This Row],[Tage]]*Tabelle1334[[#This Row],[Tagespreis]])</f>
        <v>0</v>
      </c>
      <c r="P166" s="49"/>
      <c r="Q166" s="53"/>
      <c r="R166" s="49"/>
      <c r="Z166" s="3" t="s">
        <v>194</v>
      </c>
    </row>
    <row r="167" spans="1:26" x14ac:dyDescent="0.25">
      <c r="A167" s="46">
        <v>89</v>
      </c>
      <c r="B167" s="47">
        <v>1</v>
      </c>
      <c r="C167" s="47" t="s">
        <v>113</v>
      </c>
      <c r="D167" s="48"/>
      <c r="E167" s="47" t="s">
        <v>8</v>
      </c>
      <c r="F167" s="49" t="s">
        <v>280</v>
      </c>
      <c r="G167" s="50" t="s">
        <v>280</v>
      </c>
      <c r="H167" s="49"/>
      <c r="I167" s="49"/>
      <c r="J167" s="49"/>
      <c r="K167" s="49"/>
      <c r="L167" s="49"/>
      <c r="M167" s="63"/>
      <c r="N167" s="49"/>
      <c r="O167" s="52">
        <f>SUM(Tabelle1334[[#This Row],[Tage]]*Tabelle1334[[#This Row],[Tagespreis]])</f>
        <v>0</v>
      </c>
      <c r="P167" s="49"/>
      <c r="Q167" s="53"/>
      <c r="R167" s="49"/>
      <c r="Z167" s="3" t="s">
        <v>196</v>
      </c>
    </row>
    <row r="168" spans="1:26" x14ac:dyDescent="0.25">
      <c r="A168" s="46">
        <v>89</v>
      </c>
      <c r="B168" s="47">
        <v>1</v>
      </c>
      <c r="C168" s="47" t="s">
        <v>113</v>
      </c>
      <c r="D168" s="48"/>
      <c r="E168" s="47" t="s">
        <v>9</v>
      </c>
      <c r="F168" s="49" t="s">
        <v>280</v>
      </c>
      <c r="G168" s="50" t="s">
        <v>280</v>
      </c>
      <c r="H168" s="49"/>
      <c r="I168" s="49"/>
      <c r="J168" s="49"/>
      <c r="K168" s="49"/>
      <c r="L168" s="49"/>
      <c r="M168" s="63"/>
      <c r="N168" s="49"/>
      <c r="O168" s="52">
        <f>SUM(Tabelle1334[[#This Row],[Tage]]*Tabelle1334[[#This Row],[Tagespreis]])</f>
        <v>0</v>
      </c>
      <c r="P168" s="49"/>
      <c r="Q168" s="53"/>
      <c r="R168" s="49"/>
      <c r="Z168" s="3" t="s">
        <v>197</v>
      </c>
    </row>
    <row r="169" spans="1:26" x14ac:dyDescent="0.25">
      <c r="A169" s="46">
        <v>89</v>
      </c>
      <c r="B169" s="47">
        <v>1</v>
      </c>
      <c r="C169" s="47" t="s">
        <v>113</v>
      </c>
      <c r="D169" s="48"/>
      <c r="E169" s="47" t="s">
        <v>266</v>
      </c>
      <c r="F169" s="49" t="s">
        <v>280</v>
      </c>
      <c r="G169" s="50" t="s">
        <v>280</v>
      </c>
      <c r="H169" s="49"/>
      <c r="I169" s="49"/>
      <c r="J169" s="49"/>
      <c r="K169" s="49"/>
      <c r="L169" s="49"/>
      <c r="M169" s="63"/>
      <c r="N169" s="49"/>
      <c r="O169" s="52">
        <f>SUM(Tabelle1334[[#This Row],[Tage]]*Tabelle1334[[#This Row],[Tagespreis]])</f>
        <v>0</v>
      </c>
      <c r="P169" s="49"/>
      <c r="Q169" s="53"/>
      <c r="R169" s="49"/>
      <c r="Z169" s="3" t="s">
        <v>198</v>
      </c>
    </row>
    <row r="170" spans="1:26" x14ac:dyDescent="0.25">
      <c r="A170" s="46">
        <v>90</v>
      </c>
      <c r="B170" s="47">
        <v>1</v>
      </c>
      <c r="C170" s="47" t="s">
        <v>114</v>
      </c>
      <c r="D170" s="48"/>
      <c r="E170" s="47" t="s">
        <v>8</v>
      </c>
      <c r="F170" s="49" t="s">
        <v>267</v>
      </c>
      <c r="G170" s="50" t="s">
        <v>280</v>
      </c>
      <c r="H170" s="49" t="s">
        <v>425</v>
      </c>
      <c r="I170" s="49" t="s">
        <v>482</v>
      </c>
      <c r="J170" s="49"/>
      <c r="K170" s="49"/>
      <c r="L170" s="51">
        <v>415</v>
      </c>
      <c r="M170" s="63"/>
      <c r="N170" s="51"/>
      <c r="O170" s="52">
        <f>SUM(Tabelle1334[[#This Row],[Tage]]*Tabelle1334[[#This Row],[Tagespreis]])</f>
        <v>0</v>
      </c>
      <c r="P170" s="49" t="s">
        <v>725</v>
      </c>
      <c r="Q170" s="53">
        <v>43616</v>
      </c>
      <c r="R170" s="49">
        <v>13494668</v>
      </c>
      <c r="Z170" s="3" t="s">
        <v>199</v>
      </c>
    </row>
    <row r="171" spans="1:26" x14ac:dyDescent="0.25">
      <c r="A171" s="46">
        <v>90</v>
      </c>
      <c r="B171" s="47">
        <v>1</v>
      </c>
      <c r="C171" s="47" t="s">
        <v>114</v>
      </c>
      <c r="D171" s="48"/>
      <c r="E171" s="47" t="s">
        <v>9</v>
      </c>
      <c r="F171" s="49" t="s">
        <v>267</v>
      </c>
      <c r="G171" s="50" t="s">
        <v>280</v>
      </c>
      <c r="H171" s="49" t="s">
        <v>425</v>
      </c>
      <c r="I171" s="49" t="s">
        <v>483</v>
      </c>
      <c r="J171" s="49"/>
      <c r="K171" s="49"/>
      <c r="L171" s="51">
        <v>415</v>
      </c>
      <c r="M171" s="63"/>
      <c r="N171" s="51"/>
      <c r="O171" s="52">
        <f>SUM(Tabelle1334[[#This Row],[Tage]]*Tabelle1334[[#This Row],[Tagespreis]])</f>
        <v>0</v>
      </c>
      <c r="P171" s="49" t="s">
        <v>725</v>
      </c>
      <c r="Q171" s="53">
        <v>43616</v>
      </c>
      <c r="R171" s="49">
        <v>13494669</v>
      </c>
      <c r="Z171" s="3" t="s">
        <v>200</v>
      </c>
    </row>
    <row r="172" spans="1:26" x14ac:dyDescent="0.25">
      <c r="A172" s="46">
        <v>91</v>
      </c>
      <c r="B172" s="47">
        <v>1</v>
      </c>
      <c r="C172" s="47" t="s">
        <v>115</v>
      </c>
      <c r="D172" s="48"/>
      <c r="E172" s="47" t="s">
        <v>8</v>
      </c>
      <c r="F172" s="49" t="s">
        <v>267</v>
      </c>
      <c r="G172" s="50" t="s">
        <v>280</v>
      </c>
      <c r="H172" s="49" t="s">
        <v>486</v>
      </c>
      <c r="I172" s="49" t="s">
        <v>487</v>
      </c>
      <c r="J172" s="49"/>
      <c r="K172" s="51">
        <v>30</v>
      </c>
      <c r="L172" s="51">
        <v>415</v>
      </c>
      <c r="M172" s="63"/>
      <c r="N172" s="49"/>
      <c r="O172" s="52">
        <f>SUM(Tabelle1334[[#This Row],[Tage]]*Tabelle1334[[#This Row],[Tagespreis]])</f>
        <v>0</v>
      </c>
      <c r="P172" s="49" t="s">
        <v>725</v>
      </c>
      <c r="Q172" s="53">
        <v>43616</v>
      </c>
      <c r="R172" s="49">
        <v>13494652</v>
      </c>
      <c r="Z172" s="3" t="s">
        <v>201</v>
      </c>
    </row>
    <row r="173" spans="1:26" x14ac:dyDescent="0.25">
      <c r="A173" s="46">
        <v>91</v>
      </c>
      <c r="B173" s="47">
        <v>1</v>
      </c>
      <c r="C173" s="47" t="s">
        <v>115</v>
      </c>
      <c r="D173" s="48"/>
      <c r="E173" s="47" t="s">
        <v>9</v>
      </c>
      <c r="F173" s="49" t="s">
        <v>267</v>
      </c>
      <c r="G173" s="50" t="s">
        <v>280</v>
      </c>
      <c r="H173" s="49" t="s">
        <v>486</v>
      </c>
      <c r="I173" s="49" t="s">
        <v>367</v>
      </c>
      <c r="J173" s="49"/>
      <c r="K173" s="49"/>
      <c r="L173" s="51">
        <v>415</v>
      </c>
      <c r="M173" s="63"/>
      <c r="N173" s="49"/>
      <c r="O173" s="52">
        <f>SUM(Tabelle1334[[#This Row],[Tage]]*Tabelle1334[[#This Row],[Tagespreis]])</f>
        <v>0</v>
      </c>
      <c r="P173" s="49" t="s">
        <v>725</v>
      </c>
      <c r="Q173" s="53">
        <v>43616</v>
      </c>
      <c r="R173" s="49">
        <v>13494651</v>
      </c>
      <c r="Z173" s="3" t="s">
        <v>202</v>
      </c>
    </row>
    <row r="174" spans="1:26" x14ac:dyDescent="0.25">
      <c r="A174" s="46">
        <v>92</v>
      </c>
      <c r="B174" s="47">
        <v>1</v>
      </c>
      <c r="C174" s="47" t="s">
        <v>116</v>
      </c>
      <c r="D174" s="48"/>
      <c r="E174" s="47" t="s">
        <v>9</v>
      </c>
      <c r="F174" s="49" t="s">
        <v>267</v>
      </c>
      <c r="G174" s="50" t="s">
        <v>280</v>
      </c>
      <c r="H174" s="49" t="s">
        <v>979</v>
      </c>
      <c r="I174" s="49" t="s">
        <v>953</v>
      </c>
      <c r="J174" s="49"/>
      <c r="K174" s="51"/>
      <c r="L174" s="51"/>
      <c r="M174" s="63">
        <v>7</v>
      </c>
      <c r="N174" s="51">
        <v>15</v>
      </c>
      <c r="O174" s="52">
        <f>SUM(Tabelle1334[[#This Row],[Tage]]*Tabelle1334[[#This Row],[Tagespreis]])</f>
        <v>105</v>
      </c>
      <c r="P174" s="49" t="s">
        <v>725</v>
      </c>
      <c r="Q174" s="53">
        <v>43640</v>
      </c>
      <c r="R174" s="49">
        <v>695626</v>
      </c>
      <c r="Z174" s="3" t="s">
        <v>205</v>
      </c>
    </row>
    <row r="175" spans="1:26" x14ac:dyDescent="0.25">
      <c r="A175" s="46">
        <v>92</v>
      </c>
      <c r="B175" s="47">
        <v>1</v>
      </c>
      <c r="C175" s="47" t="s">
        <v>116</v>
      </c>
      <c r="D175" s="48"/>
      <c r="E175" s="47" t="s">
        <v>8</v>
      </c>
      <c r="F175" s="49" t="s">
        <v>267</v>
      </c>
      <c r="G175" s="50" t="s">
        <v>280</v>
      </c>
      <c r="H175" s="49" t="s">
        <v>825</v>
      </c>
      <c r="I175" s="49" t="s">
        <v>471</v>
      </c>
      <c r="J175" s="49"/>
      <c r="K175" s="49"/>
      <c r="L175" s="51">
        <v>415</v>
      </c>
      <c r="M175" s="63"/>
      <c r="N175" s="51"/>
      <c r="O175" s="52">
        <f>SUM(Tabelle1334[[#This Row],[Tage]]*Tabelle1334[[#This Row],[Tagespreis]])</f>
        <v>0</v>
      </c>
      <c r="P175" s="49"/>
      <c r="Q175" s="53">
        <v>43617</v>
      </c>
      <c r="R175" s="49">
        <v>13494697</v>
      </c>
      <c r="Z175" s="3" t="s">
        <v>206</v>
      </c>
    </row>
    <row r="176" spans="1:26" x14ac:dyDescent="0.25">
      <c r="A176" s="46">
        <v>93</v>
      </c>
      <c r="B176" s="47">
        <v>1</v>
      </c>
      <c r="C176" s="47" t="s">
        <v>117</v>
      </c>
      <c r="D176" s="48"/>
      <c r="E176" s="47" t="s">
        <v>8</v>
      </c>
      <c r="F176" s="49" t="s">
        <v>267</v>
      </c>
      <c r="G176" s="50" t="s">
        <v>280</v>
      </c>
      <c r="H176" s="49" t="s">
        <v>1180</v>
      </c>
      <c r="I176" s="49" t="s">
        <v>511</v>
      </c>
      <c r="J176" s="49" t="s">
        <v>1046</v>
      </c>
      <c r="K176" s="49"/>
      <c r="L176" s="49"/>
      <c r="M176" s="63">
        <v>22</v>
      </c>
      <c r="N176" s="51">
        <v>15</v>
      </c>
      <c r="O176" s="52">
        <f>SUM(Tabelle1334[[#This Row],[Tage]]*Tabelle1334[[#This Row],[Tagespreis]])</f>
        <v>330</v>
      </c>
      <c r="P176" s="49" t="s">
        <v>729</v>
      </c>
      <c r="Q176" s="53"/>
      <c r="R176" s="49"/>
      <c r="Z176" s="3" t="s">
        <v>207</v>
      </c>
    </row>
    <row r="177" spans="1:26" x14ac:dyDescent="0.25">
      <c r="A177" s="46">
        <v>93</v>
      </c>
      <c r="B177" s="47">
        <v>1</v>
      </c>
      <c r="C177" s="47" t="s">
        <v>117</v>
      </c>
      <c r="D177" s="48"/>
      <c r="E177" s="47" t="s">
        <v>9</v>
      </c>
      <c r="F177" s="49" t="s">
        <v>267</v>
      </c>
      <c r="G177" s="50" t="s">
        <v>280</v>
      </c>
      <c r="H177" s="49" t="s">
        <v>1154</v>
      </c>
      <c r="I177" s="49" t="s">
        <v>1062</v>
      </c>
      <c r="J177" s="49" t="s">
        <v>1046</v>
      </c>
      <c r="K177" s="49"/>
      <c r="L177" s="49"/>
      <c r="M177" s="63">
        <v>22</v>
      </c>
      <c r="N177" s="51">
        <v>15</v>
      </c>
      <c r="O177" s="52">
        <f>SUM(Tabelle1334[[#This Row],[Tage]]*Tabelle1334[[#This Row],[Tagespreis]])</f>
        <v>330</v>
      </c>
      <c r="P177" s="49" t="s">
        <v>729</v>
      </c>
      <c r="Q177" s="53"/>
      <c r="R177" s="49"/>
      <c r="Z177" s="3" t="s">
        <v>208</v>
      </c>
    </row>
    <row r="178" spans="1:26" x14ac:dyDescent="0.25">
      <c r="A178" s="46">
        <v>93</v>
      </c>
      <c r="B178" s="47">
        <v>1</v>
      </c>
      <c r="C178" s="48" t="s">
        <v>117</v>
      </c>
      <c r="D178" s="48"/>
      <c r="E178" s="47" t="s">
        <v>8</v>
      </c>
      <c r="F178" s="49" t="s">
        <v>280</v>
      </c>
      <c r="G178" s="50" t="s">
        <v>280</v>
      </c>
      <c r="H178" s="49"/>
      <c r="I178" s="49"/>
      <c r="J178" s="49"/>
      <c r="K178" s="49"/>
      <c r="L178" s="51"/>
      <c r="M178" s="63"/>
      <c r="N178" s="51"/>
      <c r="O178" s="52">
        <f>SUM(Tabelle1334[[#This Row],[Tage]]*Tabelle1334[[#This Row],[Tagespreis]])</f>
        <v>0</v>
      </c>
      <c r="P178" s="49"/>
      <c r="Q178" s="53"/>
      <c r="R178" s="49"/>
      <c r="Z178" s="3" t="s">
        <v>209</v>
      </c>
    </row>
    <row r="179" spans="1:26" x14ac:dyDescent="0.25">
      <c r="A179" s="46">
        <v>93</v>
      </c>
      <c r="B179" s="47">
        <v>1</v>
      </c>
      <c r="C179" s="48" t="s">
        <v>117</v>
      </c>
      <c r="D179" s="48"/>
      <c r="E179" s="47" t="s">
        <v>9</v>
      </c>
      <c r="F179" s="49" t="s">
        <v>280</v>
      </c>
      <c r="G179" s="50" t="s">
        <v>280</v>
      </c>
      <c r="H179" s="49"/>
      <c r="I179" s="49"/>
      <c r="J179" s="49"/>
      <c r="K179" s="49"/>
      <c r="L179" s="51"/>
      <c r="M179" s="63"/>
      <c r="N179" s="51"/>
      <c r="O179" s="52">
        <f>SUM(Tabelle1334[[#This Row],[Tage]]*Tabelle1334[[#This Row],[Tagespreis]])</f>
        <v>0</v>
      </c>
      <c r="P179" s="49"/>
      <c r="Q179" s="53"/>
      <c r="R179" s="49"/>
      <c r="Z179" s="3" t="s">
        <v>210</v>
      </c>
    </row>
    <row r="180" spans="1:26" x14ac:dyDescent="0.25">
      <c r="A180" s="46">
        <v>94</v>
      </c>
      <c r="B180" s="47">
        <v>1</v>
      </c>
      <c r="C180" s="47" t="s">
        <v>118</v>
      </c>
      <c r="D180" s="48"/>
      <c r="E180" s="47" t="s">
        <v>8</v>
      </c>
      <c r="F180" s="49" t="s">
        <v>280</v>
      </c>
      <c r="G180" s="50" t="s">
        <v>280</v>
      </c>
      <c r="H180" s="49"/>
      <c r="I180" s="49"/>
      <c r="J180" s="49"/>
      <c r="K180" s="49"/>
      <c r="L180" s="51"/>
      <c r="M180" s="63"/>
      <c r="N180" s="51"/>
      <c r="O180" s="52">
        <f>SUM(Tabelle1334[[#This Row],[Tage]]*Tabelle1334[[#This Row],[Tagespreis]])</f>
        <v>0</v>
      </c>
      <c r="P180" s="49"/>
      <c r="Q180" s="53"/>
      <c r="R180" s="49"/>
      <c r="Z180" s="3"/>
    </row>
    <row r="181" spans="1:26" x14ac:dyDescent="0.25">
      <c r="A181" s="46">
        <v>94</v>
      </c>
      <c r="B181" s="47">
        <v>1</v>
      </c>
      <c r="C181" s="47" t="s">
        <v>118</v>
      </c>
      <c r="D181" s="48"/>
      <c r="E181" s="47" t="s">
        <v>9</v>
      </c>
      <c r="F181" s="49" t="s">
        <v>280</v>
      </c>
      <c r="G181" s="50" t="s">
        <v>280</v>
      </c>
      <c r="H181" s="49"/>
      <c r="I181" s="49"/>
      <c r="J181" s="49"/>
      <c r="K181" s="49"/>
      <c r="L181" s="51"/>
      <c r="M181" s="63"/>
      <c r="N181" s="51"/>
      <c r="O181" s="52">
        <f>SUM(Tabelle1334[[#This Row],[Tage]]*Tabelle1334[[#This Row],[Tagespreis]])</f>
        <v>0</v>
      </c>
      <c r="P181" s="49"/>
      <c r="Q181" s="53"/>
      <c r="R181" s="49"/>
      <c r="Z181" s="3"/>
    </row>
    <row r="182" spans="1:26" x14ac:dyDescent="0.25">
      <c r="A182" s="46">
        <v>94</v>
      </c>
      <c r="B182" s="47">
        <v>1</v>
      </c>
      <c r="C182" s="48" t="s">
        <v>118</v>
      </c>
      <c r="D182" s="48"/>
      <c r="E182" s="47" t="s">
        <v>8</v>
      </c>
      <c r="F182" s="49" t="s">
        <v>280</v>
      </c>
      <c r="G182" s="50" t="s">
        <v>280</v>
      </c>
      <c r="H182" s="49"/>
      <c r="I182" s="49"/>
      <c r="J182" s="49" t="s">
        <v>907</v>
      </c>
      <c r="K182" s="49"/>
      <c r="L182" s="51"/>
      <c r="M182" s="63"/>
      <c r="N182" s="51"/>
      <c r="O182" s="52">
        <f>SUM(Tabelle1334[[#This Row],[Tage]]*Tabelle1334[[#This Row],[Tagespreis]])</f>
        <v>0</v>
      </c>
      <c r="P182" s="49" t="s">
        <v>729</v>
      </c>
      <c r="Q182" s="53"/>
      <c r="R182" s="49"/>
      <c r="Z182" s="3"/>
    </row>
    <row r="183" spans="1:26" x14ac:dyDescent="0.25">
      <c r="A183" s="46">
        <v>94</v>
      </c>
      <c r="B183" s="47">
        <v>1</v>
      </c>
      <c r="C183" s="48" t="s">
        <v>118</v>
      </c>
      <c r="D183" s="48"/>
      <c r="E183" s="47" t="s">
        <v>9</v>
      </c>
      <c r="F183" s="49" t="s">
        <v>280</v>
      </c>
      <c r="G183" s="50" t="s">
        <v>280</v>
      </c>
      <c r="H183" s="49"/>
      <c r="I183" s="49"/>
      <c r="J183" s="49" t="s">
        <v>907</v>
      </c>
      <c r="K183" s="49"/>
      <c r="L183" s="51"/>
      <c r="M183" s="63"/>
      <c r="N183" s="51"/>
      <c r="O183" s="52">
        <f>SUM(Tabelle1334[[#This Row],[Tage]]*Tabelle1334[[#This Row],[Tagespreis]])</f>
        <v>0</v>
      </c>
      <c r="P183" s="49" t="s">
        <v>729</v>
      </c>
      <c r="Q183" s="53"/>
      <c r="R183" s="49"/>
      <c r="Z183" s="3"/>
    </row>
    <row r="184" spans="1:26" x14ac:dyDescent="0.25">
      <c r="A184" s="46">
        <v>94</v>
      </c>
      <c r="B184" s="47">
        <v>1</v>
      </c>
      <c r="C184" s="48" t="s">
        <v>118</v>
      </c>
      <c r="D184" s="48"/>
      <c r="E184" s="47" t="s">
        <v>266</v>
      </c>
      <c r="F184" s="49" t="s">
        <v>280</v>
      </c>
      <c r="G184" s="50" t="s">
        <v>280</v>
      </c>
      <c r="H184" s="49"/>
      <c r="I184" s="49"/>
      <c r="J184" s="49" t="s">
        <v>907</v>
      </c>
      <c r="K184" s="49"/>
      <c r="L184" s="51"/>
      <c r="M184" s="63"/>
      <c r="N184" s="51"/>
      <c r="O184" s="52">
        <f>SUM(Tabelle1334[[#This Row],[Tage]]*Tabelle1334[[#This Row],[Tagespreis]])</f>
        <v>0</v>
      </c>
      <c r="P184" s="49" t="s">
        <v>729</v>
      </c>
      <c r="Q184" s="53"/>
      <c r="R184" s="49"/>
      <c r="Z184" s="3"/>
    </row>
    <row r="185" spans="1:26" x14ac:dyDescent="0.25">
      <c r="A185" s="46">
        <v>94</v>
      </c>
      <c r="B185" s="47">
        <v>1</v>
      </c>
      <c r="C185" s="48" t="s">
        <v>118</v>
      </c>
      <c r="D185" s="48"/>
      <c r="E185" s="47" t="s">
        <v>281</v>
      </c>
      <c r="F185" s="49" t="s">
        <v>280</v>
      </c>
      <c r="G185" s="50" t="s">
        <v>280</v>
      </c>
      <c r="H185" s="49"/>
      <c r="I185" s="49"/>
      <c r="J185" s="49" t="s">
        <v>907</v>
      </c>
      <c r="K185" s="49"/>
      <c r="L185" s="51"/>
      <c r="M185" s="63"/>
      <c r="N185" s="51"/>
      <c r="O185" s="52">
        <f>SUM(Tabelle1334[[#This Row],[Tage]]*Tabelle1334[[#This Row],[Tagespreis]])</f>
        <v>0</v>
      </c>
      <c r="P185" s="49" t="s">
        <v>729</v>
      </c>
      <c r="Q185" s="53"/>
      <c r="R185" s="49"/>
      <c r="Z185" s="3"/>
    </row>
    <row r="186" spans="1:26" x14ac:dyDescent="0.25">
      <c r="A186" s="46">
        <v>95</v>
      </c>
      <c r="B186" s="47">
        <v>1</v>
      </c>
      <c r="C186" s="47" t="s">
        <v>119</v>
      </c>
      <c r="D186" s="48"/>
      <c r="E186" s="47" t="s">
        <v>8</v>
      </c>
      <c r="F186" s="49" t="s">
        <v>267</v>
      </c>
      <c r="G186" s="50" t="s">
        <v>280</v>
      </c>
      <c r="H186" s="49" t="s">
        <v>488</v>
      </c>
      <c r="I186" s="49" t="s">
        <v>489</v>
      </c>
      <c r="J186" s="49"/>
      <c r="K186" s="49"/>
      <c r="L186" s="51">
        <v>415</v>
      </c>
      <c r="M186" s="63"/>
      <c r="N186" s="51"/>
      <c r="O186" s="52">
        <f>SUM(Tabelle1334[[#This Row],[Tage]]*Tabelle1334[[#This Row],[Tagespreis]])</f>
        <v>0</v>
      </c>
      <c r="P186" s="49" t="s">
        <v>725</v>
      </c>
      <c r="Q186" s="53">
        <v>43617</v>
      </c>
      <c r="R186" s="49">
        <v>13494686</v>
      </c>
      <c r="Z186" s="3" t="s">
        <v>211</v>
      </c>
    </row>
    <row r="187" spans="1:26" x14ac:dyDescent="0.25">
      <c r="A187" s="46">
        <v>95</v>
      </c>
      <c r="B187" s="47">
        <v>1</v>
      </c>
      <c r="C187" s="47" t="s">
        <v>119</v>
      </c>
      <c r="D187" s="48"/>
      <c r="E187" s="47" t="s">
        <v>9</v>
      </c>
      <c r="F187" s="49" t="s">
        <v>267</v>
      </c>
      <c r="G187" s="50" t="s">
        <v>280</v>
      </c>
      <c r="H187" s="49" t="s">
        <v>490</v>
      </c>
      <c r="I187" s="49" t="s">
        <v>491</v>
      </c>
      <c r="J187" s="49"/>
      <c r="K187" s="49"/>
      <c r="L187" s="51">
        <v>415</v>
      </c>
      <c r="M187" s="63"/>
      <c r="N187" s="51"/>
      <c r="O187" s="52">
        <f>SUM(Tabelle1334[[#This Row],[Tage]]*Tabelle1334[[#This Row],[Tagespreis]])</f>
        <v>0</v>
      </c>
      <c r="P187" s="49" t="s">
        <v>725</v>
      </c>
      <c r="Q187" s="53">
        <v>43630</v>
      </c>
      <c r="R187" s="49">
        <v>695603</v>
      </c>
      <c r="Z187" s="3" t="s">
        <v>212</v>
      </c>
    </row>
    <row r="188" spans="1:26" x14ac:dyDescent="0.25">
      <c r="A188" s="46">
        <v>96</v>
      </c>
      <c r="B188" s="47">
        <v>1</v>
      </c>
      <c r="C188" s="47" t="s">
        <v>120</v>
      </c>
      <c r="D188" s="48"/>
      <c r="E188" s="47" t="s">
        <v>8</v>
      </c>
      <c r="F188" s="49" t="s">
        <v>267</v>
      </c>
      <c r="G188" s="50" t="s">
        <v>267</v>
      </c>
      <c r="H188" s="49" t="s">
        <v>492</v>
      </c>
      <c r="I188" s="49" t="s">
        <v>493</v>
      </c>
      <c r="J188" s="49"/>
      <c r="K188" s="51">
        <v>30</v>
      </c>
      <c r="L188" s="51">
        <v>530</v>
      </c>
      <c r="M188" s="63"/>
      <c r="N188" s="51"/>
      <c r="O188" s="52">
        <f>SUM(Tabelle1334[[#This Row],[Tage]]*Tabelle1334[[#This Row],[Tagespreis]])</f>
        <v>0</v>
      </c>
      <c r="P188" s="49" t="s">
        <v>725</v>
      </c>
      <c r="Q188" s="53">
        <v>43620</v>
      </c>
      <c r="R188" s="49">
        <v>695522</v>
      </c>
      <c r="Z188" s="3" t="s">
        <v>213</v>
      </c>
    </row>
    <row r="189" spans="1:26" x14ac:dyDescent="0.25">
      <c r="A189" s="46">
        <v>97</v>
      </c>
      <c r="B189" s="47">
        <v>1</v>
      </c>
      <c r="C189" s="47" t="s">
        <v>121</v>
      </c>
      <c r="D189" s="48"/>
      <c r="E189" s="47" t="s">
        <v>8</v>
      </c>
      <c r="F189" s="49" t="s">
        <v>280</v>
      </c>
      <c r="G189" s="50" t="s">
        <v>280</v>
      </c>
      <c r="H189" s="49"/>
      <c r="I189" s="49"/>
      <c r="J189" s="49"/>
      <c r="K189" s="49"/>
      <c r="L189" s="49"/>
      <c r="M189" s="63"/>
      <c r="N189" s="51"/>
      <c r="O189" s="52">
        <f>SUM(Tabelle1334[[#This Row],[Tage]]*Tabelle1334[[#This Row],[Tagespreis]])</f>
        <v>0</v>
      </c>
      <c r="P189" s="49"/>
      <c r="Q189" s="53"/>
      <c r="R189" s="49"/>
      <c r="Z189" s="3" t="s">
        <v>214</v>
      </c>
    </row>
    <row r="190" spans="1:26" x14ac:dyDescent="0.25">
      <c r="A190" s="46">
        <v>97</v>
      </c>
      <c r="B190" s="47">
        <v>1</v>
      </c>
      <c r="C190" s="47" t="s">
        <v>121</v>
      </c>
      <c r="D190" s="48"/>
      <c r="E190" s="47" t="s">
        <v>9</v>
      </c>
      <c r="F190" s="49" t="s">
        <v>280</v>
      </c>
      <c r="G190" s="50" t="s">
        <v>280</v>
      </c>
      <c r="H190" s="49"/>
      <c r="I190" s="49"/>
      <c r="J190" s="49"/>
      <c r="K190" s="49"/>
      <c r="L190" s="49"/>
      <c r="M190" s="63"/>
      <c r="N190" s="51"/>
      <c r="O190" s="52">
        <f>SUM(Tabelle1334[[#This Row],[Tage]]*Tabelle1334[[#This Row],[Tagespreis]])</f>
        <v>0</v>
      </c>
      <c r="P190" s="49"/>
      <c r="Q190" s="53"/>
      <c r="R190" s="49"/>
      <c r="Z190" s="3" t="s">
        <v>215</v>
      </c>
    </row>
    <row r="191" spans="1:26" x14ac:dyDescent="0.25">
      <c r="A191" s="46">
        <v>98</v>
      </c>
      <c r="B191" s="47">
        <v>1</v>
      </c>
      <c r="C191" s="47" t="s">
        <v>122</v>
      </c>
      <c r="D191" s="48"/>
      <c r="E191" s="47" t="s">
        <v>8</v>
      </c>
      <c r="F191" s="49" t="s">
        <v>267</v>
      </c>
      <c r="G191" s="50" t="s">
        <v>280</v>
      </c>
      <c r="H191" s="49" t="s">
        <v>961</v>
      </c>
      <c r="I191" s="49" t="s">
        <v>840</v>
      </c>
      <c r="J191" s="49" t="s">
        <v>960</v>
      </c>
      <c r="K191" s="49"/>
      <c r="L191" s="49"/>
      <c r="M191" s="63">
        <v>17</v>
      </c>
      <c r="N191" s="51">
        <v>15</v>
      </c>
      <c r="O191" s="52">
        <f>SUM(Tabelle1334[[#This Row],[Tage]]*Tabelle1334[[#This Row],[Tagespreis]])</f>
        <v>255</v>
      </c>
      <c r="P191" s="49" t="s">
        <v>729</v>
      </c>
      <c r="Q191" s="53"/>
      <c r="R191" s="49"/>
      <c r="Z191" s="3" t="s">
        <v>216</v>
      </c>
    </row>
    <row r="192" spans="1:26" x14ac:dyDescent="0.25">
      <c r="A192" s="46">
        <v>98</v>
      </c>
      <c r="B192" s="47">
        <v>1</v>
      </c>
      <c r="C192" s="47" t="s">
        <v>122</v>
      </c>
      <c r="D192" s="48"/>
      <c r="E192" s="47" t="s">
        <v>9</v>
      </c>
      <c r="F192" s="49" t="s">
        <v>267</v>
      </c>
      <c r="G192" s="50" t="s">
        <v>280</v>
      </c>
      <c r="H192" s="49" t="s">
        <v>962</v>
      </c>
      <c r="I192" s="49" t="s">
        <v>963</v>
      </c>
      <c r="J192" s="49" t="s">
        <v>960</v>
      </c>
      <c r="K192" s="49"/>
      <c r="L192" s="49"/>
      <c r="M192" s="63">
        <v>17</v>
      </c>
      <c r="N192" s="51">
        <v>15</v>
      </c>
      <c r="O192" s="52">
        <f>SUM(Tabelle1334[[#This Row],[Tage]]*Tabelle1334[[#This Row],[Tagespreis]])</f>
        <v>255</v>
      </c>
      <c r="P192" s="49" t="s">
        <v>729</v>
      </c>
      <c r="Q192" s="53"/>
      <c r="R192" s="49"/>
      <c r="Z192" s="3" t="s">
        <v>217</v>
      </c>
    </row>
    <row r="193" spans="1:26" x14ac:dyDescent="0.25">
      <c r="A193" s="46">
        <v>99</v>
      </c>
      <c r="B193" s="47">
        <v>1</v>
      </c>
      <c r="C193" s="47" t="s">
        <v>123</v>
      </c>
      <c r="D193" s="48"/>
      <c r="E193" s="47" t="s">
        <v>8</v>
      </c>
      <c r="F193" s="49" t="s">
        <v>267</v>
      </c>
      <c r="G193" s="50" t="s">
        <v>280</v>
      </c>
      <c r="H193" s="49" t="s">
        <v>497</v>
      </c>
      <c r="I193" s="49" t="s">
        <v>384</v>
      </c>
      <c r="J193" s="49"/>
      <c r="K193" s="51">
        <v>30</v>
      </c>
      <c r="L193" s="51">
        <v>415</v>
      </c>
      <c r="M193" s="63"/>
      <c r="N193" s="51"/>
      <c r="O193" s="52">
        <f>SUM(Tabelle1334[[#This Row],[Tage]]*Tabelle1334[[#This Row],[Tagespreis]])</f>
        <v>0</v>
      </c>
      <c r="P193" s="49" t="s">
        <v>822</v>
      </c>
      <c r="Q193" s="53">
        <v>43619</v>
      </c>
      <c r="R193" s="49">
        <v>7</v>
      </c>
      <c r="Z193" s="3" t="s">
        <v>218</v>
      </c>
    </row>
    <row r="194" spans="1:26" x14ac:dyDescent="0.25">
      <c r="A194" s="46">
        <v>99</v>
      </c>
      <c r="B194" s="47">
        <v>1</v>
      </c>
      <c r="C194" s="47" t="s">
        <v>123</v>
      </c>
      <c r="D194" s="48"/>
      <c r="E194" s="47" t="s">
        <v>9</v>
      </c>
      <c r="F194" s="49" t="s">
        <v>267</v>
      </c>
      <c r="G194" s="50" t="s">
        <v>280</v>
      </c>
      <c r="H194" s="49" t="s">
        <v>497</v>
      </c>
      <c r="I194" s="49" t="s">
        <v>618</v>
      </c>
      <c r="J194" s="49"/>
      <c r="K194" s="51"/>
      <c r="L194" s="51">
        <v>415</v>
      </c>
      <c r="M194" s="63"/>
      <c r="N194" s="49"/>
      <c r="O194" s="52">
        <f>SUM(Tabelle1334[[#This Row],[Tage]]*Tabelle1334[[#This Row],[Tagespreis]])</f>
        <v>0</v>
      </c>
      <c r="P194" s="49" t="s">
        <v>725</v>
      </c>
      <c r="Q194" s="53">
        <v>43619</v>
      </c>
      <c r="R194" s="49">
        <v>13494705</v>
      </c>
      <c r="Z194" s="3" t="s">
        <v>219</v>
      </c>
    </row>
    <row r="195" spans="1:26" x14ac:dyDescent="0.25">
      <c r="A195" s="46">
        <v>100</v>
      </c>
      <c r="B195" s="47">
        <v>1</v>
      </c>
      <c r="C195" s="47" t="s">
        <v>124</v>
      </c>
      <c r="D195" s="48"/>
      <c r="E195" s="47" t="s">
        <v>8</v>
      </c>
      <c r="F195" s="49" t="s">
        <v>267</v>
      </c>
      <c r="G195" s="50" t="s">
        <v>280</v>
      </c>
      <c r="H195" s="49" t="s">
        <v>498</v>
      </c>
      <c r="I195" s="49" t="s">
        <v>499</v>
      </c>
      <c r="J195" s="49"/>
      <c r="K195" s="49"/>
      <c r="L195" s="51">
        <v>415</v>
      </c>
      <c r="M195" s="63"/>
      <c r="N195" s="51"/>
      <c r="O195" s="52">
        <f>SUM(Tabelle1334[[#This Row],[Tage]]*Tabelle1334[[#This Row],[Tagespreis]])</f>
        <v>0</v>
      </c>
      <c r="P195" s="49" t="s">
        <v>725</v>
      </c>
      <c r="Q195" s="53">
        <v>43619</v>
      </c>
      <c r="R195" s="49">
        <v>13494703</v>
      </c>
      <c r="Z195" s="3" t="s">
        <v>220</v>
      </c>
    </row>
    <row r="196" spans="1:26" x14ac:dyDescent="0.25">
      <c r="A196" s="46">
        <v>100</v>
      </c>
      <c r="B196" s="47">
        <v>1</v>
      </c>
      <c r="C196" s="47" t="s">
        <v>124</v>
      </c>
      <c r="D196" s="48"/>
      <c r="E196" s="47" t="s">
        <v>9</v>
      </c>
      <c r="F196" s="49" t="s">
        <v>267</v>
      </c>
      <c r="G196" s="50" t="s">
        <v>280</v>
      </c>
      <c r="H196" s="49" t="s">
        <v>494</v>
      </c>
      <c r="I196" s="49" t="s">
        <v>912</v>
      </c>
      <c r="J196" s="49"/>
      <c r="K196" s="51">
        <v>30</v>
      </c>
      <c r="L196" s="51">
        <v>415</v>
      </c>
      <c r="M196" s="63"/>
      <c r="N196" s="51"/>
      <c r="O196" s="52">
        <f>SUM(Tabelle1334[[#This Row],[Tage]]*Tabelle1334[[#This Row],[Tagespreis]])</f>
        <v>0</v>
      </c>
      <c r="P196" s="49" t="s">
        <v>725</v>
      </c>
      <c r="Q196" s="53">
        <v>43619</v>
      </c>
      <c r="R196" s="49">
        <v>13494727</v>
      </c>
      <c r="Z196" s="3" t="s">
        <v>221</v>
      </c>
    </row>
    <row r="197" spans="1:26" x14ac:dyDescent="0.25">
      <c r="A197" s="46">
        <v>101</v>
      </c>
      <c r="B197" s="47">
        <v>1</v>
      </c>
      <c r="C197" s="47" t="s">
        <v>125</v>
      </c>
      <c r="D197" s="48"/>
      <c r="E197" s="47" t="s">
        <v>8</v>
      </c>
      <c r="F197" s="49" t="s">
        <v>267</v>
      </c>
      <c r="G197" s="50" t="s">
        <v>280</v>
      </c>
      <c r="H197" s="49" t="s">
        <v>500</v>
      </c>
      <c r="I197" s="49" t="s">
        <v>501</v>
      </c>
      <c r="J197" s="49"/>
      <c r="K197" s="49"/>
      <c r="L197" s="51">
        <v>415</v>
      </c>
      <c r="M197" s="63"/>
      <c r="N197" s="51"/>
      <c r="O197" s="52">
        <f>SUM(Tabelle1334[[#This Row],[Tage]]*Tabelle1334[[#This Row],[Tagespreis]])</f>
        <v>0</v>
      </c>
      <c r="P197" s="49" t="s">
        <v>725</v>
      </c>
      <c r="Q197" s="53">
        <v>43620</v>
      </c>
      <c r="R197" s="49">
        <v>695513</v>
      </c>
      <c r="Z197" s="3" t="s">
        <v>222</v>
      </c>
    </row>
    <row r="198" spans="1:26" x14ac:dyDescent="0.25">
      <c r="A198" s="46">
        <v>101</v>
      </c>
      <c r="B198" s="47">
        <v>1</v>
      </c>
      <c r="C198" s="47" t="s">
        <v>125</v>
      </c>
      <c r="D198" s="48"/>
      <c r="E198" s="47" t="s">
        <v>9</v>
      </c>
      <c r="F198" s="49" t="s">
        <v>267</v>
      </c>
      <c r="G198" s="50" t="s">
        <v>280</v>
      </c>
      <c r="H198" s="49" t="s">
        <v>918</v>
      </c>
      <c r="I198" s="49" t="s">
        <v>503</v>
      </c>
      <c r="J198" s="49"/>
      <c r="K198" s="51">
        <v>30</v>
      </c>
      <c r="L198" s="51">
        <v>415</v>
      </c>
      <c r="M198" s="63"/>
      <c r="N198" s="51"/>
      <c r="O198" s="52">
        <f>SUM(Tabelle1334[[#This Row],[Tage]]*Tabelle1334[[#This Row],[Tagespreis]])</f>
        <v>0</v>
      </c>
      <c r="P198" s="49" t="s">
        <v>725</v>
      </c>
      <c r="Q198" s="53">
        <v>43620</v>
      </c>
      <c r="R198" s="49">
        <v>695514</v>
      </c>
      <c r="Z198" s="3" t="s">
        <v>223</v>
      </c>
    </row>
    <row r="199" spans="1:26" x14ac:dyDescent="0.25">
      <c r="A199" s="46">
        <v>102</v>
      </c>
      <c r="B199" s="47">
        <v>1</v>
      </c>
      <c r="C199" s="47" t="s">
        <v>126</v>
      </c>
      <c r="D199" s="48"/>
      <c r="E199" s="47" t="s">
        <v>8</v>
      </c>
      <c r="F199" s="49" t="s">
        <v>267</v>
      </c>
      <c r="G199" s="50" t="s">
        <v>280</v>
      </c>
      <c r="H199" s="49" t="s">
        <v>504</v>
      </c>
      <c r="I199" s="49" t="s">
        <v>505</v>
      </c>
      <c r="J199" s="49"/>
      <c r="K199" s="49"/>
      <c r="L199" s="51">
        <v>415</v>
      </c>
      <c r="M199" s="63"/>
      <c r="N199" s="51"/>
      <c r="O199" s="52">
        <f>SUM(Tabelle1334[[#This Row],[Tage]]*Tabelle1334[[#This Row],[Tagespreis]])</f>
        <v>0</v>
      </c>
      <c r="P199" s="49" t="s">
        <v>725</v>
      </c>
      <c r="Q199" s="53">
        <v>43619</v>
      </c>
      <c r="R199" s="49">
        <v>13494711</v>
      </c>
      <c r="Z199" s="3" t="s">
        <v>224</v>
      </c>
    </row>
    <row r="200" spans="1:26" x14ac:dyDescent="0.25">
      <c r="A200" s="46">
        <v>102</v>
      </c>
      <c r="B200" s="47">
        <v>1</v>
      </c>
      <c r="C200" s="47" t="s">
        <v>126</v>
      </c>
      <c r="D200" s="48"/>
      <c r="E200" s="47" t="s">
        <v>9</v>
      </c>
      <c r="F200" s="49" t="s">
        <v>267</v>
      </c>
      <c r="G200" s="50" t="s">
        <v>280</v>
      </c>
      <c r="H200" s="49" t="s">
        <v>504</v>
      </c>
      <c r="I200" s="49" t="s">
        <v>506</v>
      </c>
      <c r="J200" s="49"/>
      <c r="K200" s="49"/>
      <c r="L200" s="51">
        <v>415</v>
      </c>
      <c r="M200" s="63"/>
      <c r="N200" s="51"/>
      <c r="O200" s="52">
        <f>SUM(Tabelle1334[[#This Row],[Tage]]*Tabelle1334[[#This Row],[Tagespreis]])</f>
        <v>0</v>
      </c>
      <c r="P200" s="49" t="s">
        <v>725</v>
      </c>
      <c r="Q200" s="53">
        <v>43619</v>
      </c>
      <c r="R200" s="49">
        <v>13494710</v>
      </c>
      <c r="Z200" s="3" t="s">
        <v>225</v>
      </c>
    </row>
    <row r="201" spans="1:26" x14ac:dyDescent="0.25">
      <c r="A201" s="46">
        <v>103</v>
      </c>
      <c r="B201" s="47">
        <v>1</v>
      </c>
      <c r="C201" s="47" t="s">
        <v>127</v>
      </c>
      <c r="D201" s="48"/>
      <c r="E201" s="47" t="s">
        <v>8</v>
      </c>
      <c r="F201" s="49" t="s">
        <v>267</v>
      </c>
      <c r="G201" s="50" t="s">
        <v>280</v>
      </c>
      <c r="H201" s="49" t="s">
        <v>509</v>
      </c>
      <c r="I201" s="49" t="s">
        <v>359</v>
      </c>
      <c r="J201" s="49"/>
      <c r="K201" s="51">
        <v>30</v>
      </c>
      <c r="L201" s="51">
        <v>415</v>
      </c>
      <c r="M201" s="63"/>
      <c r="N201" s="51"/>
      <c r="O201" s="52">
        <f>SUM(Tabelle1334[[#This Row],[Tage]]*Tabelle1334[[#This Row],[Tagespreis]])</f>
        <v>0</v>
      </c>
      <c r="P201" s="49" t="s">
        <v>725</v>
      </c>
      <c r="Q201" s="53">
        <v>43621</v>
      </c>
      <c r="R201" s="49">
        <v>6955449</v>
      </c>
      <c r="Z201" s="3" t="s">
        <v>226</v>
      </c>
    </row>
    <row r="202" spans="1:26" x14ac:dyDescent="0.25">
      <c r="A202" s="46">
        <v>103</v>
      </c>
      <c r="B202" s="47">
        <v>1</v>
      </c>
      <c r="C202" s="47" t="s">
        <v>127</v>
      </c>
      <c r="D202" s="48"/>
      <c r="E202" s="47" t="s">
        <v>9</v>
      </c>
      <c r="F202" s="49" t="s">
        <v>267</v>
      </c>
      <c r="G202" s="50" t="s">
        <v>280</v>
      </c>
      <c r="H202" s="49" t="s">
        <v>778</v>
      </c>
      <c r="I202" s="49" t="s">
        <v>779</v>
      </c>
      <c r="J202" s="49"/>
      <c r="K202" s="51"/>
      <c r="L202" s="51">
        <v>415</v>
      </c>
      <c r="M202" s="63"/>
      <c r="N202" s="51"/>
      <c r="O202" s="52">
        <f>SUM(Tabelle1334[[#This Row],[Tage]]*Tabelle1334[[#This Row],[Tagespreis]])</f>
        <v>0</v>
      </c>
      <c r="P202" s="49" t="s">
        <v>725</v>
      </c>
      <c r="Q202" s="53">
        <v>43617</v>
      </c>
      <c r="R202" s="49">
        <v>13494690</v>
      </c>
      <c r="Z202" s="3" t="s">
        <v>227</v>
      </c>
    </row>
    <row r="203" spans="1:26" x14ac:dyDescent="0.25">
      <c r="A203" s="46">
        <v>104</v>
      </c>
      <c r="B203" s="47">
        <v>1</v>
      </c>
      <c r="C203" s="47" t="s">
        <v>128</v>
      </c>
      <c r="D203" s="48"/>
      <c r="E203" s="47" t="s">
        <v>8</v>
      </c>
      <c r="F203" s="49" t="s">
        <v>267</v>
      </c>
      <c r="G203" s="50" t="s">
        <v>280</v>
      </c>
      <c r="H203" s="49" t="s">
        <v>510</v>
      </c>
      <c r="I203" s="49" t="s">
        <v>511</v>
      </c>
      <c r="J203" s="49"/>
      <c r="K203" s="51">
        <v>30</v>
      </c>
      <c r="L203" s="51">
        <v>415</v>
      </c>
      <c r="M203" s="63"/>
      <c r="N203" s="51"/>
      <c r="O203" s="52">
        <f>SUM(Tabelle1334[[#This Row],[Tage]]*Tabelle1334[[#This Row],[Tagespreis]])</f>
        <v>0</v>
      </c>
      <c r="P203" s="49" t="s">
        <v>725</v>
      </c>
      <c r="Q203" s="53">
        <v>43622</v>
      </c>
      <c r="R203" s="49">
        <v>695576</v>
      </c>
      <c r="Z203" s="3" t="s">
        <v>228</v>
      </c>
    </row>
    <row r="204" spans="1:26" x14ac:dyDescent="0.25">
      <c r="A204" s="46">
        <v>104</v>
      </c>
      <c r="B204" s="47">
        <v>1</v>
      </c>
      <c r="C204" s="47" t="s">
        <v>128</v>
      </c>
      <c r="D204" s="48"/>
      <c r="E204" s="47" t="s">
        <v>9</v>
      </c>
      <c r="F204" s="49" t="s">
        <v>267</v>
      </c>
      <c r="G204" s="50" t="s">
        <v>280</v>
      </c>
      <c r="H204" s="49" t="s">
        <v>512</v>
      </c>
      <c r="I204" s="49" t="s">
        <v>513</v>
      </c>
      <c r="J204" s="49"/>
      <c r="K204" s="49"/>
      <c r="L204" s="51">
        <v>415</v>
      </c>
      <c r="M204" s="63"/>
      <c r="N204" s="51"/>
      <c r="O204" s="52">
        <f>SUM(Tabelle1334[[#This Row],[Tage]]*Tabelle1334[[#This Row],[Tagespreis]])</f>
        <v>0</v>
      </c>
      <c r="P204" s="49" t="s">
        <v>725</v>
      </c>
      <c r="Q204" s="53">
        <v>43613</v>
      </c>
      <c r="R204" s="49">
        <v>13494640</v>
      </c>
      <c r="Z204" s="3" t="s">
        <v>229</v>
      </c>
    </row>
    <row r="205" spans="1:26" x14ac:dyDescent="0.25">
      <c r="A205" s="46">
        <v>105</v>
      </c>
      <c r="B205" s="47">
        <v>1</v>
      </c>
      <c r="C205" s="47" t="s">
        <v>129</v>
      </c>
      <c r="D205" s="48"/>
      <c r="E205" s="47" t="s">
        <v>8</v>
      </c>
      <c r="F205" s="49" t="s">
        <v>267</v>
      </c>
      <c r="G205" s="50" t="s">
        <v>280</v>
      </c>
      <c r="H205" s="49" t="s">
        <v>984</v>
      </c>
      <c r="I205" s="49" t="s">
        <v>380</v>
      </c>
      <c r="J205" s="49" t="s">
        <v>983</v>
      </c>
      <c r="K205" s="49"/>
      <c r="L205" s="51">
        <v>415</v>
      </c>
      <c r="M205" s="63"/>
      <c r="N205" s="51"/>
      <c r="O205" s="52">
        <f>SUM(Tabelle1334[[#This Row],[Tage]]*Tabelle1334[[#This Row],[Tagespreis]])</f>
        <v>0</v>
      </c>
      <c r="P205" s="49" t="s">
        <v>725</v>
      </c>
      <c r="Q205" s="53">
        <v>43623</v>
      </c>
      <c r="R205" s="49">
        <v>695588</v>
      </c>
      <c r="Z205" s="3" t="s">
        <v>230</v>
      </c>
    </row>
    <row r="206" spans="1:26" x14ac:dyDescent="0.25">
      <c r="A206" s="46">
        <v>105</v>
      </c>
      <c r="B206" s="47">
        <v>1</v>
      </c>
      <c r="C206" s="47" t="s">
        <v>129</v>
      </c>
      <c r="D206" s="48"/>
      <c r="E206" s="47" t="s">
        <v>9</v>
      </c>
      <c r="F206" s="49" t="s">
        <v>267</v>
      </c>
      <c r="G206" s="50" t="s">
        <v>280</v>
      </c>
      <c r="H206" s="49" t="s">
        <v>985</v>
      </c>
      <c r="I206" s="49" t="s">
        <v>382</v>
      </c>
      <c r="J206" s="49" t="s">
        <v>983</v>
      </c>
      <c r="K206" s="49"/>
      <c r="L206" s="51">
        <v>415</v>
      </c>
      <c r="M206" s="63"/>
      <c r="N206" s="51"/>
      <c r="O206" s="52">
        <f>SUM(Tabelle1334[[#This Row],[Tage]]*Tabelle1334[[#This Row],[Tagespreis]])</f>
        <v>0</v>
      </c>
      <c r="P206" s="49" t="s">
        <v>725</v>
      </c>
      <c r="Q206" s="53">
        <v>43621</v>
      </c>
      <c r="R206" s="49">
        <v>695569</v>
      </c>
      <c r="Z206" s="3" t="s">
        <v>231</v>
      </c>
    </row>
    <row r="207" spans="1:26" x14ac:dyDescent="0.25">
      <c r="A207" s="46">
        <v>106</v>
      </c>
      <c r="B207" s="47">
        <v>1</v>
      </c>
      <c r="C207" s="47" t="s">
        <v>130</v>
      </c>
      <c r="D207" s="48"/>
      <c r="E207" s="47" t="s">
        <v>8</v>
      </c>
      <c r="F207" s="49" t="s">
        <v>280</v>
      </c>
      <c r="G207" s="50" t="s">
        <v>280</v>
      </c>
      <c r="H207" s="49"/>
      <c r="I207" s="49"/>
      <c r="J207" s="49"/>
      <c r="K207" s="49"/>
      <c r="L207" s="51"/>
      <c r="M207" s="63"/>
      <c r="N207" s="51"/>
      <c r="O207" s="52">
        <f>SUM(Tabelle1334[[#This Row],[Tage]]*Tabelle1334[[#This Row],[Tagespreis]])</f>
        <v>0</v>
      </c>
      <c r="P207" s="49"/>
      <c r="Q207" s="53"/>
      <c r="R207" s="49"/>
      <c r="Z207" s="3" t="s">
        <v>232</v>
      </c>
    </row>
    <row r="208" spans="1:26" x14ac:dyDescent="0.25">
      <c r="A208" s="46">
        <v>106</v>
      </c>
      <c r="B208" s="47">
        <v>1</v>
      </c>
      <c r="C208" s="47" t="s">
        <v>130</v>
      </c>
      <c r="D208" s="48"/>
      <c r="E208" s="47" t="s">
        <v>9</v>
      </c>
      <c r="F208" s="49" t="s">
        <v>267</v>
      </c>
      <c r="G208" s="50" t="s">
        <v>280</v>
      </c>
      <c r="H208" s="49" t="s">
        <v>988</v>
      </c>
      <c r="I208" s="49" t="s">
        <v>517</v>
      </c>
      <c r="J208" s="49"/>
      <c r="K208" s="49"/>
      <c r="L208" s="51">
        <v>400</v>
      </c>
      <c r="M208" s="63"/>
      <c r="N208" s="51"/>
      <c r="O208" s="52">
        <f>SUM(Tabelle1334[[#This Row],[Tage]]*Tabelle1334[[#This Row],[Tagespreis]])</f>
        <v>0</v>
      </c>
      <c r="P208" s="49" t="s">
        <v>729</v>
      </c>
      <c r="Q208" s="53">
        <v>43641</v>
      </c>
      <c r="R208" s="49"/>
      <c r="Z208" s="3" t="s">
        <v>233</v>
      </c>
    </row>
    <row r="209" spans="1:26" x14ac:dyDescent="0.25">
      <c r="A209" s="46">
        <v>107</v>
      </c>
      <c r="B209" s="47">
        <v>1</v>
      </c>
      <c r="C209" s="47" t="s">
        <v>131</v>
      </c>
      <c r="D209" s="48"/>
      <c r="E209" s="47" t="s">
        <v>8</v>
      </c>
      <c r="F209" s="49" t="s">
        <v>280</v>
      </c>
      <c r="G209" s="50" t="s">
        <v>280</v>
      </c>
      <c r="H209" s="49"/>
      <c r="I209" s="49"/>
      <c r="J209" s="49"/>
      <c r="K209" s="49"/>
      <c r="L209" s="51"/>
      <c r="M209" s="63"/>
      <c r="N209" s="51"/>
      <c r="O209" s="52">
        <f>SUM(Tabelle1334[[#This Row],[Tage]]*Tabelle1334[[#This Row],[Tagespreis]])</f>
        <v>0</v>
      </c>
      <c r="P209" s="49"/>
      <c r="Q209" s="53"/>
      <c r="R209" s="49"/>
      <c r="Z209" s="3" t="s">
        <v>234</v>
      </c>
    </row>
    <row r="210" spans="1:26" x14ac:dyDescent="0.25">
      <c r="A210" s="46">
        <v>107</v>
      </c>
      <c r="B210" s="47">
        <v>1</v>
      </c>
      <c r="C210" s="47" t="s">
        <v>131</v>
      </c>
      <c r="D210" s="48"/>
      <c r="E210" s="47" t="s">
        <v>9</v>
      </c>
      <c r="F210" s="49" t="s">
        <v>280</v>
      </c>
      <c r="G210" s="50" t="s">
        <v>280</v>
      </c>
      <c r="H210" s="49"/>
      <c r="I210" s="49"/>
      <c r="J210" s="49"/>
      <c r="K210" s="49"/>
      <c r="L210" s="51"/>
      <c r="M210" s="63"/>
      <c r="N210" s="51"/>
      <c r="O210" s="52">
        <f>SUM(Tabelle1334[[#This Row],[Tage]]*Tabelle1334[[#This Row],[Tagespreis]])</f>
        <v>0</v>
      </c>
      <c r="P210" s="49"/>
      <c r="Q210" s="53"/>
      <c r="R210" s="49"/>
      <c r="Z210" s="3" t="s">
        <v>235</v>
      </c>
    </row>
    <row r="211" spans="1:26" x14ac:dyDescent="0.25">
      <c r="A211" s="46">
        <v>107</v>
      </c>
      <c r="B211" s="47">
        <v>1</v>
      </c>
      <c r="C211" s="47" t="s">
        <v>131</v>
      </c>
      <c r="D211" s="48"/>
      <c r="E211" s="47" t="s">
        <v>266</v>
      </c>
      <c r="F211" s="49" t="s">
        <v>280</v>
      </c>
      <c r="G211" s="50" t="s">
        <v>280</v>
      </c>
      <c r="H211" s="49"/>
      <c r="I211" s="49"/>
      <c r="J211" s="49"/>
      <c r="K211" s="49"/>
      <c r="L211" s="51"/>
      <c r="M211" s="63"/>
      <c r="N211" s="51"/>
      <c r="O211" s="52">
        <f>SUM(Tabelle1334[[#This Row],[Tage]]*Tabelle1334[[#This Row],[Tagespreis]])</f>
        <v>0</v>
      </c>
      <c r="P211" s="49"/>
      <c r="Q211" s="53"/>
      <c r="R211" s="49"/>
      <c r="Z211" s="3" t="s">
        <v>236</v>
      </c>
    </row>
    <row r="212" spans="1:26" x14ac:dyDescent="0.25">
      <c r="A212" s="46">
        <v>108</v>
      </c>
      <c r="B212" s="47">
        <v>1</v>
      </c>
      <c r="C212" s="47" t="s">
        <v>132</v>
      </c>
      <c r="D212" s="48"/>
      <c r="E212" s="47" t="s">
        <v>8</v>
      </c>
      <c r="F212" s="49" t="s">
        <v>267</v>
      </c>
      <c r="G212" s="50" t="s">
        <v>280</v>
      </c>
      <c r="H212" s="49" t="s">
        <v>417</v>
      </c>
      <c r="I212" s="49" t="s">
        <v>523</v>
      </c>
      <c r="J212" s="49" t="s">
        <v>908</v>
      </c>
      <c r="K212" s="49"/>
      <c r="L212" s="51">
        <v>415</v>
      </c>
      <c r="M212" s="63"/>
      <c r="N212" s="51"/>
      <c r="O212" s="52">
        <f>SUM(Tabelle1334[[#This Row],[Tage]]*Tabelle1334[[#This Row],[Tagespreis]])</f>
        <v>0</v>
      </c>
      <c r="P212" s="49" t="s">
        <v>729</v>
      </c>
      <c r="Q212" s="53">
        <v>43623</v>
      </c>
      <c r="R212" s="49"/>
      <c r="Z212" s="3" t="s">
        <v>238</v>
      </c>
    </row>
    <row r="213" spans="1:26" x14ac:dyDescent="0.25">
      <c r="A213" s="46">
        <v>108</v>
      </c>
      <c r="B213" s="47">
        <v>1</v>
      </c>
      <c r="C213" s="47" t="s">
        <v>132</v>
      </c>
      <c r="D213" s="48"/>
      <c r="E213" s="47" t="s">
        <v>9</v>
      </c>
      <c r="F213" s="49" t="s">
        <v>267</v>
      </c>
      <c r="G213" s="50" t="s">
        <v>280</v>
      </c>
      <c r="H213" s="49" t="s">
        <v>417</v>
      </c>
      <c r="I213" s="49" t="s">
        <v>524</v>
      </c>
      <c r="J213" s="49" t="s">
        <v>908</v>
      </c>
      <c r="K213" s="49"/>
      <c r="L213" s="51">
        <v>415</v>
      </c>
      <c r="M213" s="63"/>
      <c r="N213" s="51"/>
      <c r="O213" s="52">
        <f>SUM(Tabelle1334[[#This Row],[Tage]]*Tabelle1334[[#This Row],[Tagespreis]])</f>
        <v>0</v>
      </c>
      <c r="P213" s="49" t="s">
        <v>729</v>
      </c>
      <c r="Q213" s="53">
        <v>43623</v>
      </c>
      <c r="R213" s="49"/>
      <c r="Z213" s="3" t="s">
        <v>239</v>
      </c>
    </row>
    <row r="214" spans="1:26" x14ac:dyDescent="0.25">
      <c r="A214" s="46">
        <v>109</v>
      </c>
      <c r="B214" s="47">
        <v>1</v>
      </c>
      <c r="C214" s="47" t="s">
        <v>133</v>
      </c>
      <c r="D214" s="48"/>
      <c r="E214" s="47" t="s">
        <v>8</v>
      </c>
      <c r="F214" s="49" t="s">
        <v>267</v>
      </c>
      <c r="G214" s="50" t="s">
        <v>280</v>
      </c>
      <c r="H214" s="49" t="s">
        <v>518</v>
      </c>
      <c r="I214" s="49" t="s">
        <v>522</v>
      </c>
      <c r="J214" s="49"/>
      <c r="K214" s="49"/>
      <c r="L214" s="51">
        <v>415</v>
      </c>
      <c r="M214" s="63"/>
      <c r="N214" s="51"/>
      <c r="O214" s="52">
        <f>SUM(Tabelle1334[[#This Row],[Tage]]*Tabelle1334[[#This Row],[Tagespreis]])</f>
        <v>0</v>
      </c>
      <c r="P214" s="49" t="s">
        <v>725</v>
      </c>
      <c r="Q214" s="53">
        <v>43620</v>
      </c>
      <c r="R214" s="49">
        <v>695509</v>
      </c>
      <c r="Z214" s="3" t="s">
        <v>240</v>
      </c>
    </row>
    <row r="215" spans="1:26" x14ac:dyDescent="0.25">
      <c r="A215" s="46">
        <v>109</v>
      </c>
      <c r="B215" s="47">
        <v>1</v>
      </c>
      <c r="C215" s="47" t="s">
        <v>133</v>
      </c>
      <c r="D215" s="48"/>
      <c r="E215" s="47" t="s">
        <v>9</v>
      </c>
      <c r="F215" s="49" t="s">
        <v>267</v>
      </c>
      <c r="G215" s="50" t="s">
        <v>280</v>
      </c>
      <c r="H215" s="49" t="s">
        <v>518</v>
      </c>
      <c r="I215" s="49" t="s">
        <v>519</v>
      </c>
      <c r="J215" s="49"/>
      <c r="K215" s="49"/>
      <c r="L215" s="51">
        <v>415</v>
      </c>
      <c r="M215" s="63"/>
      <c r="N215" s="51"/>
      <c r="O215" s="52">
        <f>SUM(Tabelle1334[[#This Row],[Tage]]*Tabelle1334[[#This Row],[Tagespreis]])</f>
        <v>0</v>
      </c>
      <c r="P215" s="49" t="s">
        <v>725</v>
      </c>
      <c r="Q215" s="53">
        <v>43620</v>
      </c>
      <c r="R215" s="49">
        <v>695510</v>
      </c>
      <c r="Z215" s="3" t="s">
        <v>242</v>
      </c>
    </row>
    <row r="216" spans="1:26" x14ac:dyDescent="0.25">
      <c r="A216" s="46">
        <v>110</v>
      </c>
      <c r="B216" s="47">
        <v>1</v>
      </c>
      <c r="C216" s="47" t="s">
        <v>134</v>
      </c>
      <c r="D216" s="48"/>
      <c r="E216" s="47" t="s">
        <v>8</v>
      </c>
      <c r="F216" s="49" t="s">
        <v>267</v>
      </c>
      <c r="G216" s="50" t="s">
        <v>267</v>
      </c>
      <c r="H216" s="49" t="s">
        <v>525</v>
      </c>
      <c r="I216" s="49" t="s">
        <v>526</v>
      </c>
      <c r="J216" s="49"/>
      <c r="K216" s="49"/>
      <c r="L216" s="51">
        <v>530</v>
      </c>
      <c r="M216" s="63"/>
      <c r="N216" s="51"/>
      <c r="O216" s="52">
        <f>SUM(Tabelle1334[[#This Row],[Tage]]*Tabelle1334[[#This Row],[Tagespreis]])</f>
        <v>0</v>
      </c>
      <c r="P216" s="49" t="s">
        <v>729</v>
      </c>
      <c r="Q216" s="53"/>
      <c r="R216" s="49"/>
      <c r="Z216" s="3" t="s">
        <v>244</v>
      </c>
    </row>
    <row r="217" spans="1:26" x14ac:dyDescent="0.25">
      <c r="A217" s="46">
        <v>111</v>
      </c>
      <c r="B217" s="47">
        <v>1</v>
      </c>
      <c r="C217" s="47" t="s">
        <v>135</v>
      </c>
      <c r="D217" s="48"/>
      <c r="E217" s="47" t="s">
        <v>8</v>
      </c>
      <c r="F217" s="49" t="s">
        <v>267</v>
      </c>
      <c r="G217" s="50" t="s">
        <v>280</v>
      </c>
      <c r="H217" s="49" t="s">
        <v>879</v>
      </c>
      <c r="I217" s="49" t="s">
        <v>880</v>
      </c>
      <c r="J217" s="49" t="s">
        <v>907</v>
      </c>
      <c r="K217" s="49"/>
      <c r="L217" s="51">
        <v>415</v>
      </c>
      <c r="M217" s="63"/>
      <c r="N217" s="51"/>
      <c r="O217" s="52">
        <f>SUM(Tabelle1334[[#This Row],[Tage]]*Tabelle1334[[#This Row],[Tagespreis]])</f>
        <v>0</v>
      </c>
      <c r="P217" s="49" t="s">
        <v>729</v>
      </c>
      <c r="Q217" s="53"/>
      <c r="R217" s="49"/>
      <c r="Z217" s="3" t="s">
        <v>246</v>
      </c>
    </row>
    <row r="218" spans="1:26" x14ac:dyDescent="0.25">
      <c r="A218" s="46">
        <v>111</v>
      </c>
      <c r="B218" s="47">
        <v>1</v>
      </c>
      <c r="C218" s="47" t="s">
        <v>135</v>
      </c>
      <c r="D218" s="48"/>
      <c r="E218" s="47" t="s">
        <v>9</v>
      </c>
      <c r="F218" s="49" t="s">
        <v>267</v>
      </c>
      <c r="G218" s="50" t="s">
        <v>280</v>
      </c>
      <c r="H218" s="49" t="s">
        <v>881</v>
      </c>
      <c r="I218" s="49" t="s">
        <v>882</v>
      </c>
      <c r="J218" s="49" t="s">
        <v>907</v>
      </c>
      <c r="K218" s="49"/>
      <c r="L218" s="51">
        <v>415</v>
      </c>
      <c r="M218" s="63"/>
      <c r="N218" s="51"/>
      <c r="O218" s="52">
        <f>SUM(Tabelle1334[[#This Row],[Tage]]*Tabelle1334[[#This Row],[Tagespreis]])</f>
        <v>0</v>
      </c>
      <c r="P218" s="49" t="s">
        <v>729</v>
      </c>
      <c r="Q218" s="53"/>
      <c r="R218" s="49"/>
      <c r="Z218" s="3" t="s">
        <v>248</v>
      </c>
    </row>
    <row r="219" spans="1:26" x14ac:dyDescent="0.25">
      <c r="A219" s="46">
        <v>111</v>
      </c>
      <c r="B219" s="47">
        <v>1</v>
      </c>
      <c r="C219" s="47" t="s">
        <v>135</v>
      </c>
      <c r="D219" s="48"/>
      <c r="E219" s="47" t="s">
        <v>266</v>
      </c>
      <c r="F219" s="49" t="s">
        <v>267</v>
      </c>
      <c r="G219" s="50" t="s">
        <v>280</v>
      </c>
      <c r="H219" s="49" t="s">
        <v>883</v>
      </c>
      <c r="I219" s="49" t="s">
        <v>884</v>
      </c>
      <c r="J219" s="49" t="s">
        <v>907</v>
      </c>
      <c r="K219" s="49"/>
      <c r="L219" s="51">
        <v>415</v>
      </c>
      <c r="M219" s="63"/>
      <c r="N219" s="51"/>
      <c r="O219" s="52">
        <f>SUM(Tabelle1334[[#This Row],[Tage]]*Tabelle1334[[#This Row],[Tagespreis]])</f>
        <v>0</v>
      </c>
      <c r="P219" s="49" t="s">
        <v>729</v>
      </c>
      <c r="Q219" s="53"/>
      <c r="R219" s="49"/>
      <c r="Z219" s="3" t="s">
        <v>250</v>
      </c>
    </row>
    <row r="220" spans="1:26" x14ac:dyDescent="0.25">
      <c r="A220" s="46">
        <v>111</v>
      </c>
      <c r="B220" s="47">
        <v>1</v>
      </c>
      <c r="C220" s="47" t="s">
        <v>135</v>
      </c>
      <c r="D220" s="48"/>
      <c r="E220" s="47" t="s">
        <v>281</v>
      </c>
      <c r="F220" s="49" t="s">
        <v>267</v>
      </c>
      <c r="G220" s="50" t="s">
        <v>280</v>
      </c>
      <c r="H220" s="49" t="s">
        <v>885</v>
      </c>
      <c r="I220" s="49" t="s">
        <v>886</v>
      </c>
      <c r="J220" s="49" t="s">
        <v>907</v>
      </c>
      <c r="K220" s="49"/>
      <c r="L220" s="51">
        <v>415</v>
      </c>
      <c r="M220" s="63"/>
      <c r="N220" s="51"/>
      <c r="O220" s="52">
        <f>SUM(Tabelle1334[[#This Row],[Tage]]*Tabelle1334[[#This Row],[Tagespreis]])</f>
        <v>0</v>
      </c>
      <c r="P220" s="49" t="s">
        <v>729</v>
      </c>
      <c r="Q220" s="53"/>
      <c r="R220" s="49"/>
      <c r="Z220" s="3" t="s">
        <v>252</v>
      </c>
    </row>
    <row r="221" spans="1:26" x14ac:dyDescent="0.25">
      <c r="A221" s="46">
        <v>112</v>
      </c>
      <c r="B221" s="47">
        <v>1</v>
      </c>
      <c r="C221" s="47" t="s">
        <v>136</v>
      </c>
      <c r="D221" s="48"/>
      <c r="E221" s="47" t="s">
        <v>8</v>
      </c>
      <c r="F221" s="49" t="s">
        <v>267</v>
      </c>
      <c r="G221" s="50" t="s">
        <v>280</v>
      </c>
      <c r="H221" s="49" t="s">
        <v>809</v>
      </c>
      <c r="I221" s="49" t="s">
        <v>810</v>
      </c>
      <c r="J221" s="49"/>
      <c r="K221" s="49"/>
      <c r="L221" s="51">
        <v>415</v>
      </c>
      <c r="M221" s="63"/>
      <c r="N221" s="51"/>
      <c r="O221" s="52">
        <f>SUM(Tabelle1334[[#This Row],[Tage]]*Tabelle1334[[#This Row],[Tagespreis]])</f>
        <v>0</v>
      </c>
      <c r="P221" s="49" t="s">
        <v>725</v>
      </c>
      <c r="Q221" s="53">
        <v>43612</v>
      </c>
      <c r="R221" s="49">
        <v>13494628</v>
      </c>
      <c r="Z221" s="3" t="s">
        <v>254</v>
      </c>
    </row>
    <row r="222" spans="1:26" x14ac:dyDescent="0.25">
      <c r="A222" s="46">
        <v>112</v>
      </c>
      <c r="B222" s="47">
        <v>1</v>
      </c>
      <c r="C222" s="47" t="s">
        <v>136</v>
      </c>
      <c r="D222" s="48"/>
      <c r="E222" s="47" t="s">
        <v>9</v>
      </c>
      <c r="F222" s="49" t="s">
        <v>267</v>
      </c>
      <c r="G222" s="50" t="s">
        <v>280</v>
      </c>
      <c r="H222" s="49" t="s">
        <v>528</v>
      </c>
      <c r="I222" s="49" t="s">
        <v>331</v>
      </c>
      <c r="J222" s="49"/>
      <c r="K222" s="49"/>
      <c r="L222" s="51">
        <v>415</v>
      </c>
      <c r="M222" s="63"/>
      <c r="N222" s="51"/>
      <c r="O222" s="52">
        <f>SUM(Tabelle1334[[#This Row],[Tage]]*Tabelle1334[[#This Row],[Tagespreis]])</f>
        <v>0</v>
      </c>
      <c r="P222" s="49" t="s">
        <v>725</v>
      </c>
      <c r="Q222" s="53">
        <v>43621</v>
      </c>
      <c r="R222" s="49">
        <v>695554</v>
      </c>
      <c r="Z222" s="3" t="s">
        <v>255</v>
      </c>
    </row>
    <row r="223" spans="1:26" x14ac:dyDescent="0.25">
      <c r="A223" s="46">
        <v>113</v>
      </c>
      <c r="B223" s="47">
        <v>1</v>
      </c>
      <c r="C223" s="47" t="s">
        <v>137</v>
      </c>
      <c r="D223" s="60"/>
      <c r="E223" s="47" t="s">
        <v>8</v>
      </c>
      <c r="F223" s="49" t="s">
        <v>267</v>
      </c>
      <c r="G223" s="50" t="s">
        <v>280</v>
      </c>
      <c r="H223" s="49" t="s">
        <v>532</v>
      </c>
      <c r="I223" s="49" t="s">
        <v>529</v>
      </c>
      <c r="J223" s="49"/>
      <c r="K223" s="49"/>
      <c r="L223" s="51">
        <v>415</v>
      </c>
      <c r="M223" s="63"/>
      <c r="N223" s="51"/>
      <c r="O223" s="52">
        <f>SUM(Tabelle1334[[#This Row],[Tage]]*Tabelle1334[[#This Row],[Tagespreis]])</f>
        <v>0</v>
      </c>
      <c r="P223" s="49" t="s">
        <v>725</v>
      </c>
      <c r="Q223" s="53">
        <v>43613</v>
      </c>
      <c r="R223" s="49">
        <v>13494644</v>
      </c>
      <c r="Z223" s="3" t="s">
        <v>256</v>
      </c>
    </row>
    <row r="224" spans="1:26" x14ac:dyDescent="0.25">
      <c r="A224" s="46">
        <v>113</v>
      </c>
      <c r="B224" s="47">
        <v>1</v>
      </c>
      <c r="C224" s="47" t="s">
        <v>137</v>
      </c>
      <c r="D224" s="60"/>
      <c r="E224" s="47" t="s">
        <v>9</v>
      </c>
      <c r="F224" s="49" t="s">
        <v>267</v>
      </c>
      <c r="G224" s="50" t="s">
        <v>280</v>
      </c>
      <c r="H224" s="49" t="s">
        <v>530</v>
      </c>
      <c r="I224" s="49" t="s">
        <v>531</v>
      </c>
      <c r="J224" s="49"/>
      <c r="K224" s="51">
        <v>30</v>
      </c>
      <c r="L224" s="51">
        <v>415</v>
      </c>
      <c r="M224" s="63"/>
      <c r="N224" s="51"/>
      <c r="O224" s="52">
        <f>SUM(Tabelle1334[[#This Row],[Tage]]*Tabelle1334[[#This Row],[Tagespreis]])</f>
        <v>0</v>
      </c>
      <c r="P224" s="49" t="s">
        <v>725</v>
      </c>
      <c r="Q224" s="53">
        <v>43622</v>
      </c>
      <c r="R224" s="49">
        <v>695577</v>
      </c>
      <c r="Z224" s="3" t="s">
        <v>257</v>
      </c>
    </row>
    <row r="225" spans="1:26" x14ac:dyDescent="0.25">
      <c r="A225" s="46">
        <v>114</v>
      </c>
      <c r="B225" s="47">
        <v>1</v>
      </c>
      <c r="C225" s="47" t="s">
        <v>138</v>
      </c>
      <c r="D225" s="48"/>
      <c r="E225" s="47" t="s">
        <v>8</v>
      </c>
      <c r="F225" s="49" t="s">
        <v>267</v>
      </c>
      <c r="G225" s="50" t="s">
        <v>280</v>
      </c>
      <c r="H225" s="49" t="s">
        <v>533</v>
      </c>
      <c r="I225" s="49" t="s">
        <v>513</v>
      </c>
      <c r="J225" s="49"/>
      <c r="K225" s="49"/>
      <c r="L225" s="51">
        <v>415</v>
      </c>
      <c r="M225" s="63"/>
      <c r="N225" s="51"/>
      <c r="O225" s="52">
        <f>SUM(Tabelle1334[[#This Row],[Tage]]*Tabelle1334[[#This Row],[Tagespreis]])</f>
        <v>0</v>
      </c>
      <c r="P225" s="49" t="s">
        <v>725</v>
      </c>
      <c r="Q225" s="53">
        <v>43622</v>
      </c>
      <c r="R225" s="49">
        <v>695572</v>
      </c>
      <c r="Z225" s="3" t="s">
        <v>258</v>
      </c>
    </row>
    <row r="226" spans="1:26" x14ac:dyDescent="0.25">
      <c r="A226" s="46">
        <v>114</v>
      </c>
      <c r="B226" s="47">
        <v>1</v>
      </c>
      <c r="C226" s="47" t="s">
        <v>138</v>
      </c>
      <c r="D226" s="48"/>
      <c r="E226" s="47" t="s">
        <v>9</v>
      </c>
      <c r="F226" s="49" t="s">
        <v>267</v>
      </c>
      <c r="G226" s="50" t="s">
        <v>280</v>
      </c>
      <c r="H226" s="49" t="s">
        <v>533</v>
      </c>
      <c r="I226" s="49" t="s">
        <v>534</v>
      </c>
      <c r="J226" s="49"/>
      <c r="K226" s="49"/>
      <c r="L226" s="51">
        <v>415</v>
      </c>
      <c r="M226" s="63"/>
      <c r="N226" s="51"/>
      <c r="O226" s="52">
        <f>SUM(Tabelle1334[[#This Row],[Tage]]*Tabelle1334[[#This Row],[Tagespreis]])</f>
        <v>0</v>
      </c>
      <c r="P226" s="49" t="s">
        <v>725</v>
      </c>
      <c r="Q226" s="53">
        <v>43620</v>
      </c>
      <c r="R226" s="49">
        <v>695525</v>
      </c>
      <c r="Z226" s="3" t="s">
        <v>259</v>
      </c>
    </row>
    <row r="227" spans="1:26" x14ac:dyDescent="0.25">
      <c r="A227" s="46">
        <v>114</v>
      </c>
      <c r="B227" s="47">
        <v>1</v>
      </c>
      <c r="C227" s="47" t="s">
        <v>138</v>
      </c>
      <c r="D227" s="48"/>
      <c r="E227" s="47" t="s">
        <v>266</v>
      </c>
      <c r="F227" s="49" t="s">
        <v>267</v>
      </c>
      <c r="G227" s="50" t="s">
        <v>280</v>
      </c>
      <c r="H227" s="49" t="s">
        <v>535</v>
      </c>
      <c r="I227" s="49" t="s">
        <v>536</v>
      </c>
      <c r="J227" s="49"/>
      <c r="K227" s="51">
        <v>30</v>
      </c>
      <c r="L227" s="51">
        <v>415</v>
      </c>
      <c r="M227" s="63"/>
      <c r="N227" s="51"/>
      <c r="O227" s="52">
        <f>SUM(Tabelle1334[[#This Row],[Tage]]*Tabelle1334[[#This Row],[Tagespreis]])</f>
        <v>0</v>
      </c>
      <c r="P227" s="49" t="s">
        <v>725</v>
      </c>
      <c r="Q227" s="53">
        <v>43620</v>
      </c>
      <c r="R227" s="49">
        <v>695524</v>
      </c>
      <c r="Z227" s="3" t="s">
        <v>260</v>
      </c>
    </row>
    <row r="228" spans="1:26" x14ac:dyDescent="0.25">
      <c r="A228" s="46">
        <v>115</v>
      </c>
      <c r="B228" s="47">
        <v>1</v>
      </c>
      <c r="C228" s="47" t="s">
        <v>139</v>
      </c>
      <c r="D228" s="48"/>
      <c r="E228" s="47" t="s">
        <v>8</v>
      </c>
      <c r="F228" s="49" t="s">
        <v>280</v>
      </c>
      <c r="G228" s="50" t="s">
        <v>280</v>
      </c>
      <c r="H228" s="49"/>
      <c r="I228" s="49"/>
      <c r="J228" s="49"/>
      <c r="K228" s="49"/>
      <c r="L228" s="49"/>
      <c r="M228" s="63"/>
      <c r="N228" s="49"/>
      <c r="O228" s="52">
        <f>SUM(Tabelle1334[[#This Row],[Tage]]*Tabelle1334[[#This Row],[Tagespreis]])</f>
        <v>0</v>
      </c>
      <c r="P228" s="49"/>
      <c r="Q228" s="53"/>
      <c r="R228" s="49"/>
      <c r="Z228" s="8"/>
    </row>
    <row r="229" spans="1:26" x14ac:dyDescent="0.25">
      <c r="A229" s="46">
        <v>115</v>
      </c>
      <c r="B229" s="47">
        <v>1</v>
      </c>
      <c r="C229" s="47" t="s">
        <v>139</v>
      </c>
      <c r="D229" s="48"/>
      <c r="E229" s="47" t="s">
        <v>9</v>
      </c>
      <c r="F229" s="49" t="s">
        <v>280</v>
      </c>
      <c r="G229" s="50" t="s">
        <v>280</v>
      </c>
      <c r="H229" s="49"/>
      <c r="I229" s="49"/>
      <c r="J229" s="49"/>
      <c r="K229" s="49"/>
      <c r="L229" s="49"/>
      <c r="M229" s="63"/>
      <c r="N229" s="49"/>
      <c r="O229" s="52">
        <f>SUM(Tabelle1334[[#This Row],[Tage]]*Tabelle1334[[#This Row],[Tagespreis]])</f>
        <v>0</v>
      </c>
      <c r="P229" s="49"/>
      <c r="Q229" s="53"/>
      <c r="R229" s="49"/>
      <c r="Z229" s="8"/>
    </row>
    <row r="230" spans="1:26" x14ac:dyDescent="0.25">
      <c r="A230" s="46">
        <v>115</v>
      </c>
      <c r="B230" s="47">
        <v>1</v>
      </c>
      <c r="C230" s="47" t="s">
        <v>139</v>
      </c>
      <c r="D230" s="48"/>
      <c r="E230" s="47" t="s">
        <v>266</v>
      </c>
      <c r="F230" s="49" t="s">
        <v>280</v>
      </c>
      <c r="G230" s="50" t="s">
        <v>280</v>
      </c>
      <c r="H230" s="49"/>
      <c r="I230" s="49"/>
      <c r="J230" s="49"/>
      <c r="K230" s="49"/>
      <c r="L230" s="49"/>
      <c r="M230" s="63"/>
      <c r="N230" s="49"/>
      <c r="O230" s="52">
        <f>SUM(Tabelle1334[[#This Row],[Tage]]*Tabelle1334[[#This Row],[Tagespreis]])</f>
        <v>0</v>
      </c>
      <c r="P230" s="49"/>
      <c r="Q230" s="53"/>
      <c r="R230" s="49"/>
      <c r="Z230" s="8"/>
    </row>
    <row r="231" spans="1:26" x14ac:dyDescent="0.25">
      <c r="A231" s="46">
        <v>116</v>
      </c>
      <c r="B231" s="47">
        <v>2</v>
      </c>
      <c r="C231" s="47" t="s">
        <v>140</v>
      </c>
      <c r="D231" s="48"/>
      <c r="E231" s="47" t="s">
        <v>8</v>
      </c>
      <c r="F231" s="49" t="s">
        <v>267</v>
      </c>
      <c r="G231" s="50" t="s">
        <v>280</v>
      </c>
      <c r="H231" s="49" t="s">
        <v>537</v>
      </c>
      <c r="I231" s="49" t="s">
        <v>538</v>
      </c>
      <c r="J231" s="49"/>
      <c r="K231" s="6">
        <v>30</v>
      </c>
      <c r="L231" s="6">
        <v>415</v>
      </c>
      <c r="M231" s="63"/>
      <c r="N231" s="51"/>
      <c r="O231" s="52">
        <f>SUM(Tabelle1334[[#This Row],[Tage]]*Tabelle1334[[#This Row],[Tagespreis]])</f>
        <v>0</v>
      </c>
      <c r="P231" s="49" t="s">
        <v>725</v>
      </c>
      <c r="Q231" s="53">
        <v>43619</v>
      </c>
      <c r="R231" s="49">
        <v>13494736</v>
      </c>
      <c r="Z231" s="8"/>
    </row>
    <row r="232" spans="1:26" x14ac:dyDescent="0.25">
      <c r="A232" s="46">
        <v>116</v>
      </c>
      <c r="B232" s="47">
        <v>2</v>
      </c>
      <c r="C232" s="47" t="s">
        <v>140</v>
      </c>
      <c r="D232" s="48"/>
      <c r="E232" s="47" t="s">
        <v>9</v>
      </c>
      <c r="F232" s="49" t="s">
        <v>267</v>
      </c>
      <c r="G232" s="50" t="s">
        <v>280</v>
      </c>
      <c r="H232" s="49" t="s">
        <v>537</v>
      </c>
      <c r="I232" s="49" t="s">
        <v>539</v>
      </c>
      <c r="J232" s="49"/>
      <c r="K232" s="3"/>
      <c r="L232" s="6">
        <v>415</v>
      </c>
      <c r="M232" s="63"/>
      <c r="N232" s="51"/>
      <c r="O232" s="52">
        <f>SUM(Tabelle1334[[#This Row],[Tage]]*Tabelle1334[[#This Row],[Tagespreis]])</f>
        <v>0</v>
      </c>
      <c r="P232" s="49" t="s">
        <v>725</v>
      </c>
      <c r="Q232" s="53">
        <v>43619</v>
      </c>
      <c r="R232" s="49">
        <v>13494735</v>
      </c>
      <c r="Z232" s="8"/>
    </row>
    <row r="233" spans="1:26" x14ac:dyDescent="0.25">
      <c r="A233" s="46">
        <v>117</v>
      </c>
      <c r="B233" s="47">
        <v>2</v>
      </c>
      <c r="C233" s="47" t="s">
        <v>141</v>
      </c>
      <c r="D233" s="48"/>
      <c r="E233" s="47" t="s">
        <v>8</v>
      </c>
      <c r="F233" s="49" t="s">
        <v>267</v>
      </c>
      <c r="G233" s="50" t="s">
        <v>280</v>
      </c>
      <c r="H233" s="49" t="s">
        <v>540</v>
      </c>
      <c r="I233" s="49" t="s">
        <v>541</v>
      </c>
      <c r="J233" s="49"/>
      <c r="K233" s="3"/>
      <c r="L233" s="6">
        <v>415</v>
      </c>
      <c r="M233" s="63"/>
      <c r="N233" s="51"/>
      <c r="O233" s="52">
        <f>SUM(Tabelle1334[[#This Row],[Tage]]*Tabelle1334[[#This Row],[Tagespreis]])</f>
        <v>0</v>
      </c>
      <c r="P233" s="49" t="s">
        <v>725</v>
      </c>
      <c r="Q233" s="53">
        <v>43619</v>
      </c>
      <c r="R233" s="49">
        <v>13494719</v>
      </c>
      <c r="Z233" s="8"/>
    </row>
    <row r="234" spans="1:26" x14ac:dyDescent="0.25">
      <c r="A234" s="46">
        <v>117</v>
      </c>
      <c r="B234" s="47">
        <v>2</v>
      </c>
      <c r="C234" s="47" t="s">
        <v>141</v>
      </c>
      <c r="D234" s="48"/>
      <c r="E234" s="47" t="s">
        <v>9</v>
      </c>
      <c r="F234" s="49" t="s">
        <v>267</v>
      </c>
      <c r="G234" s="50" t="s">
        <v>280</v>
      </c>
      <c r="H234" s="49" t="s">
        <v>542</v>
      </c>
      <c r="I234" s="49" t="s">
        <v>461</v>
      </c>
      <c r="J234" s="49"/>
      <c r="K234" s="6">
        <v>30</v>
      </c>
      <c r="L234" s="6">
        <v>415</v>
      </c>
      <c r="M234" s="63"/>
      <c r="N234" s="51"/>
      <c r="O234" s="52">
        <f>SUM(Tabelle1334[[#This Row],[Tage]]*Tabelle1334[[#This Row],[Tagespreis]])</f>
        <v>0</v>
      </c>
      <c r="P234" s="49" t="s">
        <v>822</v>
      </c>
      <c r="Q234" s="53">
        <v>43622</v>
      </c>
      <c r="R234" s="49">
        <v>10</v>
      </c>
      <c r="Z234" s="8"/>
    </row>
    <row r="235" spans="1:26" x14ac:dyDescent="0.25">
      <c r="A235" s="46">
        <v>118</v>
      </c>
      <c r="B235" s="47">
        <v>2</v>
      </c>
      <c r="C235" s="47" t="s">
        <v>142</v>
      </c>
      <c r="D235" s="48"/>
      <c r="E235" s="47" t="s">
        <v>8</v>
      </c>
      <c r="F235" s="49" t="s">
        <v>280</v>
      </c>
      <c r="G235" s="50" t="s">
        <v>280</v>
      </c>
      <c r="H235" s="49"/>
      <c r="I235" s="49"/>
      <c r="J235" s="49"/>
      <c r="K235" s="3"/>
      <c r="L235" s="6"/>
      <c r="M235" s="63"/>
      <c r="N235" s="51"/>
      <c r="O235" s="52">
        <f>SUM(Tabelle1334[[#This Row],[Tage]]*Tabelle1334[[#This Row],[Tagespreis]])</f>
        <v>0</v>
      </c>
      <c r="P235" s="49"/>
      <c r="Q235" s="53"/>
      <c r="R235" s="49"/>
      <c r="Z235" s="8"/>
    </row>
    <row r="236" spans="1:26" x14ac:dyDescent="0.25">
      <c r="A236" s="46">
        <v>118</v>
      </c>
      <c r="B236" s="47">
        <v>2</v>
      </c>
      <c r="C236" s="47" t="s">
        <v>142</v>
      </c>
      <c r="D236" s="48"/>
      <c r="E236" s="47" t="s">
        <v>9</v>
      </c>
      <c r="F236" s="49" t="s">
        <v>280</v>
      </c>
      <c r="G236" s="50" t="s">
        <v>280</v>
      </c>
      <c r="H236" s="49"/>
      <c r="I236" s="49"/>
      <c r="J236" s="49"/>
      <c r="K236" s="3"/>
      <c r="L236" s="6"/>
      <c r="M236" s="63"/>
      <c r="N236" s="51"/>
      <c r="O236" s="52">
        <f>SUM(Tabelle1334[[#This Row],[Tage]]*Tabelle1334[[#This Row],[Tagespreis]])</f>
        <v>0</v>
      </c>
      <c r="P236" s="49"/>
      <c r="Q236" s="53"/>
      <c r="R236" s="49"/>
      <c r="Z236" s="8"/>
    </row>
    <row r="237" spans="1:26" x14ac:dyDescent="0.25">
      <c r="A237" s="46">
        <v>119</v>
      </c>
      <c r="B237" s="47">
        <v>2</v>
      </c>
      <c r="C237" s="47" t="s">
        <v>143</v>
      </c>
      <c r="D237" s="48"/>
      <c r="E237" s="47" t="s">
        <v>8</v>
      </c>
      <c r="F237" s="49" t="s">
        <v>267</v>
      </c>
      <c r="G237" s="50" t="s">
        <v>280</v>
      </c>
      <c r="H237" s="49" t="s">
        <v>826</v>
      </c>
      <c r="I237" s="49" t="s">
        <v>780</v>
      </c>
      <c r="J237" s="49"/>
      <c r="K237" s="3"/>
      <c r="L237" s="6">
        <v>415</v>
      </c>
      <c r="M237" s="63"/>
      <c r="N237" s="51"/>
      <c r="O237" s="52">
        <f>SUM(Tabelle1334[[#This Row],[Tage]]*Tabelle1334[[#This Row],[Tagespreis]])</f>
        <v>0</v>
      </c>
      <c r="P237" s="49" t="s">
        <v>725</v>
      </c>
      <c r="Q237" s="53">
        <v>43617</v>
      </c>
      <c r="R237" s="49">
        <v>13494678</v>
      </c>
      <c r="Z237" s="8"/>
    </row>
    <row r="238" spans="1:26" x14ac:dyDescent="0.25">
      <c r="A238" s="46">
        <v>119</v>
      </c>
      <c r="B238" s="47">
        <v>2</v>
      </c>
      <c r="C238" s="47" t="s">
        <v>143</v>
      </c>
      <c r="D238" s="48"/>
      <c r="E238" s="47" t="s">
        <v>9</v>
      </c>
      <c r="F238" s="49" t="s">
        <v>267</v>
      </c>
      <c r="G238" s="50" t="s">
        <v>280</v>
      </c>
      <c r="H238" s="49" t="s">
        <v>785</v>
      </c>
      <c r="I238" s="49" t="s">
        <v>786</v>
      </c>
      <c r="J238" s="49"/>
      <c r="K238" s="3"/>
      <c r="L238" s="6">
        <v>415</v>
      </c>
      <c r="M238" s="63"/>
      <c r="N238" s="51"/>
      <c r="O238" s="52">
        <f>SUM(Tabelle1334[[#This Row],[Tage]]*Tabelle1334[[#This Row],[Tagespreis]])</f>
        <v>0</v>
      </c>
      <c r="P238" s="49" t="s">
        <v>725</v>
      </c>
      <c r="Q238" s="53">
        <v>43619</v>
      </c>
      <c r="R238" s="49">
        <v>13494734</v>
      </c>
      <c r="Z238" s="8"/>
    </row>
    <row r="239" spans="1:26" x14ac:dyDescent="0.25">
      <c r="A239" s="46">
        <v>120</v>
      </c>
      <c r="B239" s="47">
        <v>2</v>
      </c>
      <c r="C239" s="47" t="s">
        <v>144</v>
      </c>
      <c r="D239" s="48"/>
      <c r="E239" s="47" t="s">
        <v>8</v>
      </c>
      <c r="F239" s="49" t="s">
        <v>267</v>
      </c>
      <c r="G239" s="50" t="s">
        <v>280</v>
      </c>
      <c r="H239" s="49" t="s">
        <v>548</v>
      </c>
      <c r="I239" s="49" t="s">
        <v>531</v>
      </c>
      <c r="J239" s="49"/>
      <c r="K239" s="3"/>
      <c r="L239" s="6">
        <v>415</v>
      </c>
      <c r="M239" s="63"/>
      <c r="N239" s="51"/>
      <c r="O239" s="52">
        <f>SUM(Tabelle1334[[#This Row],[Tage]]*Tabelle1334[[#This Row],[Tagespreis]])</f>
        <v>0</v>
      </c>
      <c r="P239" s="49" t="s">
        <v>725</v>
      </c>
      <c r="Q239" s="53">
        <v>43620</v>
      </c>
      <c r="R239" s="49">
        <v>695540</v>
      </c>
      <c r="Z239" s="8"/>
    </row>
    <row r="240" spans="1:26" x14ac:dyDescent="0.25">
      <c r="A240" s="46">
        <v>120</v>
      </c>
      <c r="B240" s="47">
        <v>2</v>
      </c>
      <c r="C240" s="47" t="s">
        <v>144</v>
      </c>
      <c r="D240" s="48"/>
      <c r="E240" s="47" t="s">
        <v>9</v>
      </c>
      <c r="F240" s="49" t="s">
        <v>267</v>
      </c>
      <c r="G240" s="50" t="s">
        <v>280</v>
      </c>
      <c r="H240" s="49" t="s">
        <v>547</v>
      </c>
      <c r="I240" s="49" t="s">
        <v>483</v>
      </c>
      <c r="J240" s="49"/>
      <c r="K240" s="3"/>
      <c r="L240" s="6">
        <v>415</v>
      </c>
      <c r="M240" s="63"/>
      <c r="N240" s="51"/>
      <c r="O240" s="52">
        <f>SUM(Tabelle1334[[#This Row],[Tage]]*Tabelle1334[[#This Row],[Tagespreis]])</f>
        <v>0</v>
      </c>
      <c r="P240" s="49" t="s">
        <v>725</v>
      </c>
      <c r="Q240" s="53">
        <v>43619</v>
      </c>
      <c r="R240" s="49">
        <v>13494745</v>
      </c>
      <c r="Z240" s="8"/>
    </row>
    <row r="241" spans="1:26" x14ac:dyDescent="0.25">
      <c r="A241" s="46">
        <v>121</v>
      </c>
      <c r="B241" s="47">
        <v>2</v>
      </c>
      <c r="C241" s="47" t="s">
        <v>145</v>
      </c>
      <c r="D241" s="48"/>
      <c r="E241" s="47" t="s">
        <v>8</v>
      </c>
      <c r="F241" s="49" t="s">
        <v>280</v>
      </c>
      <c r="G241" s="50" t="s">
        <v>280</v>
      </c>
      <c r="H241" s="49"/>
      <c r="I241" s="49"/>
      <c r="J241" s="49"/>
      <c r="K241" s="49"/>
      <c r="L241" s="49"/>
      <c r="M241" s="63"/>
      <c r="N241" s="49"/>
      <c r="O241" s="52">
        <f>SUM(Tabelle1334[[#This Row],[Tage]]*Tabelle1334[[#This Row],[Tagespreis]])</f>
        <v>0</v>
      </c>
      <c r="P241" s="49"/>
      <c r="Q241" s="53"/>
      <c r="R241" s="49"/>
      <c r="Z241" s="8"/>
    </row>
    <row r="242" spans="1:26" x14ac:dyDescent="0.25">
      <c r="A242" s="46">
        <v>121</v>
      </c>
      <c r="B242" s="47">
        <v>2</v>
      </c>
      <c r="C242" s="47" t="s">
        <v>145</v>
      </c>
      <c r="D242" s="48"/>
      <c r="E242" s="47" t="s">
        <v>9</v>
      </c>
      <c r="F242" s="49" t="s">
        <v>280</v>
      </c>
      <c r="G242" s="50" t="s">
        <v>280</v>
      </c>
      <c r="H242" s="49"/>
      <c r="I242" s="49"/>
      <c r="J242" s="49"/>
      <c r="K242" s="49"/>
      <c r="L242" s="49"/>
      <c r="M242" s="63"/>
      <c r="N242" s="49"/>
      <c r="O242" s="52">
        <f>SUM(Tabelle1334[[#This Row],[Tage]]*Tabelle1334[[#This Row],[Tagespreis]])</f>
        <v>0</v>
      </c>
      <c r="P242" s="49"/>
      <c r="Q242" s="53"/>
      <c r="R242" s="49"/>
      <c r="Z242" s="8"/>
    </row>
    <row r="243" spans="1:26" x14ac:dyDescent="0.25">
      <c r="A243" s="46">
        <v>121</v>
      </c>
      <c r="B243" s="47">
        <v>2</v>
      </c>
      <c r="C243" s="47" t="s">
        <v>145</v>
      </c>
      <c r="D243" s="48"/>
      <c r="E243" s="47" t="s">
        <v>266</v>
      </c>
      <c r="F243" s="49" t="s">
        <v>280</v>
      </c>
      <c r="G243" s="50" t="s">
        <v>280</v>
      </c>
      <c r="H243" s="49"/>
      <c r="I243" s="49"/>
      <c r="J243" s="49"/>
      <c r="K243" s="49"/>
      <c r="L243" s="49"/>
      <c r="M243" s="63"/>
      <c r="N243" s="49"/>
      <c r="O243" s="52">
        <f>SUM(Tabelle1334[[#This Row],[Tage]]*Tabelle1334[[#This Row],[Tagespreis]])</f>
        <v>0</v>
      </c>
      <c r="P243" s="49"/>
      <c r="Q243" s="53"/>
      <c r="R243" s="49"/>
      <c r="Z243" s="8"/>
    </row>
    <row r="244" spans="1:26" x14ac:dyDescent="0.25">
      <c r="A244" s="46">
        <v>121</v>
      </c>
      <c r="B244" s="47">
        <v>2</v>
      </c>
      <c r="C244" s="47" t="s">
        <v>145</v>
      </c>
      <c r="D244" s="48"/>
      <c r="E244" s="47" t="s">
        <v>281</v>
      </c>
      <c r="F244" s="49" t="s">
        <v>280</v>
      </c>
      <c r="G244" s="50" t="s">
        <v>280</v>
      </c>
      <c r="H244" s="49"/>
      <c r="I244" s="49"/>
      <c r="J244" s="49"/>
      <c r="K244" s="49"/>
      <c r="L244" s="49"/>
      <c r="M244" s="63"/>
      <c r="N244" s="49"/>
      <c r="O244" s="52">
        <f>SUM(Tabelle1334[[#This Row],[Tage]]*Tabelle1334[[#This Row],[Tagespreis]])</f>
        <v>0</v>
      </c>
      <c r="P244" s="49"/>
      <c r="Q244" s="53"/>
      <c r="R244" s="49"/>
      <c r="Z244" s="8"/>
    </row>
    <row r="245" spans="1:26" x14ac:dyDescent="0.25">
      <c r="A245" s="46">
        <v>122</v>
      </c>
      <c r="B245" s="47">
        <v>2</v>
      </c>
      <c r="C245" s="47" t="s">
        <v>146</v>
      </c>
      <c r="D245" s="48"/>
      <c r="E245" s="47" t="s">
        <v>8</v>
      </c>
      <c r="F245" s="49" t="s">
        <v>267</v>
      </c>
      <c r="G245" s="50" t="s">
        <v>280</v>
      </c>
      <c r="H245" s="49" t="s">
        <v>549</v>
      </c>
      <c r="I245" s="49" t="s">
        <v>531</v>
      </c>
      <c r="J245" s="49"/>
      <c r="K245" s="3"/>
      <c r="L245" s="6">
        <v>415</v>
      </c>
      <c r="M245" s="63"/>
      <c r="N245" s="51"/>
      <c r="O245" s="52">
        <f>SUM(Tabelle1334[[#This Row],[Tage]]*Tabelle1334[[#This Row],[Tagespreis]])</f>
        <v>0</v>
      </c>
      <c r="P245" s="49" t="s">
        <v>725</v>
      </c>
      <c r="Q245" s="53">
        <v>43619</v>
      </c>
      <c r="R245" s="49">
        <v>13494747</v>
      </c>
      <c r="Z245" s="8"/>
    </row>
    <row r="246" spans="1:26" x14ac:dyDescent="0.25">
      <c r="A246" s="46">
        <v>122</v>
      </c>
      <c r="B246" s="47">
        <v>2</v>
      </c>
      <c r="C246" s="47" t="s">
        <v>146</v>
      </c>
      <c r="D246" s="48"/>
      <c r="E246" s="47" t="s">
        <v>9</v>
      </c>
      <c r="F246" s="49" t="s">
        <v>267</v>
      </c>
      <c r="G246" s="50" t="s">
        <v>280</v>
      </c>
      <c r="H246" s="49" t="s">
        <v>550</v>
      </c>
      <c r="I246" s="49" t="s">
        <v>503</v>
      </c>
      <c r="J246" s="49"/>
      <c r="K246" s="3"/>
      <c r="L246" s="6">
        <v>415</v>
      </c>
      <c r="M246" s="63"/>
      <c r="N246" s="51"/>
      <c r="O246" s="52">
        <f>SUM(Tabelle1334[[#This Row],[Tage]]*Tabelle1334[[#This Row],[Tagespreis]])</f>
        <v>0</v>
      </c>
      <c r="P246" s="49" t="s">
        <v>725</v>
      </c>
      <c r="Q246" s="53">
        <v>43620</v>
      </c>
      <c r="R246" s="49">
        <v>695520</v>
      </c>
      <c r="Z246" s="8"/>
    </row>
    <row r="247" spans="1:26" x14ac:dyDescent="0.25">
      <c r="A247" s="46">
        <v>123</v>
      </c>
      <c r="B247" s="47">
        <v>2</v>
      </c>
      <c r="C247" s="47" t="s">
        <v>147</v>
      </c>
      <c r="D247" s="48"/>
      <c r="E247" s="47" t="s">
        <v>9</v>
      </c>
      <c r="F247" s="49" t="s">
        <v>280</v>
      </c>
      <c r="G247" s="50" t="s">
        <v>280</v>
      </c>
      <c r="H247" s="49"/>
      <c r="I247" s="49"/>
      <c r="J247" s="49"/>
      <c r="K247" s="3"/>
      <c r="L247" s="6"/>
      <c r="M247" s="63"/>
      <c r="N247" s="51"/>
      <c r="O247" s="52">
        <f>SUM(Tabelle1334[[#This Row],[Tage]]*Tabelle1334[[#This Row],[Tagespreis]])</f>
        <v>0</v>
      </c>
      <c r="P247" s="49"/>
      <c r="Q247" s="53"/>
      <c r="R247" s="49"/>
      <c r="Z247" s="8"/>
    </row>
    <row r="248" spans="1:26" x14ac:dyDescent="0.25">
      <c r="A248" s="46">
        <v>123</v>
      </c>
      <c r="B248" s="47">
        <v>2</v>
      </c>
      <c r="C248" s="47" t="s">
        <v>147</v>
      </c>
      <c r="D248" s="48"/>
      <c r="E248" s="47" t="s">
        <v>8</v>
      </c>
      <c r="F248" s="49" t="s">
        <v>267</v>
      </c>
      <c r="G248" s="50" t="s">
        <v>280</v>
      </c>
      <c r="H248" s="49" t="s">
        <v>551</v>
      </c>
      <c r="I248" s="49" t="s">
        <v>552</v>
      </c>
      <c r="J248" s="49"/>
      <c r="K248" s="3"/>
      <c r="L248" s="6">
        <v>415</v>
      </c>
      <c r="M248" s="63"/>
      <c r="N248" s="51"/>
      <c r="O248" s="52">
        <f>SUM(Tabelle1334[[#This Row],[Tage]]*Tabelle1334[[#This Row],[Tagespreis]])</f>
        <v>0</v>
      </c>
      <c r="P248" s="49" t="s">
        <v>725</v>
      </c>
      <c r="Q248" s="53">
        <v>43619</v>
      </c>
      <c r="R248" s="49">
        <v>13494732</v>
      </c>
      <c r="Z248" s="8"/>
    </row>
    <row r="249" spans="1:26" x14ac:dyDescent="0.25">
      <c r="A249" s="46">
        <v>124</v>
      </c>
      <c r="B249" s="47">
        <v>2</v>
      </c>
      <c r="C249" s="47" t="s">
        <v>148</v>
      </c>
      <c r="D249" s="48"/>
      <c r="E249" s="47" t="s">
        <v>9</v>
      </c>
      <c r="F249" s="49" t="s">
        <v>280</v>
      </c>
      <c r="G249" s="50" t="s">
        <v>280</v>
      </c>
      <c r="H249" s="49"/>
      <c r="I249" s="49"/>
      <c r="J249" s="49"/>
      <c r="K249" s="49"/>
      <c r="L249" s="6"/>
      <c r="M249" s="63"/>
      <c r="N249" s="51"/>
      <c r="O249" s="52">
        <f>SUM(Tabelle1334[[#This Row],[Tage]]*Tabelle1334[[#This Row],[Tagespreis]])</f>
        <v>0</v>
      </c>
      <c r="P249" s="49"/>
      <c r="Q249" s="53"/>
      <c r="R249" s="49"/>
      <c r="Z249" s="8"/>
    </row>
    <row r="250" spans="1:26" x14ac:dyDescent="0.25">
      <c r="A250" s="46">
        <v>124</v>
      </c>
      <c r="B250" s="47">
        <v>2</v>
      </c>
      <c r="C250" s="47" t="s">
        <v>148</v>
      </c>
      <c r="D250" s="48"/>
      <c r="E250" s="47" t="s">
        <v>8</v>
      </c>
      <c r="F250" s="49" t="s">
        <v>267</v>
      </c>
      <c r="G250" s="50" t="s">
        <v>280</v>
      </c>
      <c r="H250" s="49" t="s">
        <v>484</v>
      </c>
      <c r="I250" s="49" t="s">
        <v>485</v>
      </c>
      <c r="J250" s="49"/>
      <c r="K250" s="49"/>
      <c r="L250" s="6">
        <v>415</v>
      </c>
      <c r="M250" s="63"/>
      <c r="N250" s="51"/>
      <c r="O250" s="52">
        <f>SUM(Tabelle1334[[#This Row],[Tage]]*Tabelle1334[[#This Row],[Tagespreis]])</f>
        <v>0</v>
      </c>
      <c r="P250" s="49" t="s">
        <v>725</v>
      </c>
      <c r="Q250" s="53">
        <v>43623</v>
      </c>
      <c r="R250" s="49">
        <v>695585</v>
      </c>
      <c r="Z250" s="8"/>
    </row>
    <row r="251" spans="1:26" x14ac:dyDescent="0.25">
      <c r="A251" s="46">
        <v>125</v>
      </c>
      <c r="B251" s="47">
        <v>2</v>
      </c>
      <c r="C251" s="47" t="s">
        <v>149</v>
      </c>
      <c r="D251" s="48"/>
      <c r="E251" s="47" t="s">
        <v>8</v>
      </c>
      <c r="F251" s="49" t="s">
        <v>267</v>
      </c>
      <c r="G251" s="50" t="s">
        <v>280</v>
      </c>
      <c r="H251" s="49" t="s">
        <v>555</v>
      </c>
      <c r="I251" s="49" t="s">
        <v>529</v>
      </c>
      <c r="J251" s="49"/>
      <c r="K251" s="6">
        <v>30</v>
      </c>
      <c r="L251" s="6">
        <v>415</v>
      </c>
      <c r="M251" s="63"/>
      <c r="N251" s="51"/>
      <c r="O251" s="52">
        <f>SUM(Tabelle1334[[#This Row],[Tage]]*Tabelle1334[[#This Row],[Tagespreis]])</f>
        <v>0</v>
      </c>
      <c r="P251" s="49" t="s">
        <v>725</v>
      </c>
      <c r="Q251" s="53">
        <v>43621</v>
      </c>
      <c r="R251" s="49">
        <v>695551</v>
      </c>
      <c r="Z251" s="8"/>
    </row>
    <row r="252" spans="1:26" x14ac:dyDescent="0.25">
      <c r="A252" s="46">
        <v>125</v>
      </c>
      <c r="B252" s="47">
        <v>2</v>
      </c>
      <c r="C252" s="47" t="s">
        <v>149</v>
      </c>
      <c r="D252" s="48"/>
      <c r="E252" s="47" t="s">
        <v>9</v>
      </c>
      <c r="F252" s="49" t="s">
        <v>267</v>
      </c>
      <c r="G252" s="50" t="s">
        <v>280</v>
      </c>
      <c r="H252" s="49" t="s">
        <v>555</v>
      </c>
      <c r="I252" s="49" t="s">
        <v>449</v>
      </c>
      <c r="J252" s="49"/>
      <c r="K252" s="6"/>
      <c r="L252" s="6">
        <v>415</v>
      </c>
      <c r="M252" s="63"/>
      <c r="N252" s="51"/>
      <c r="O252" s="52">
        <f>SUM(Tabelle1334[[#This Row],[Tage]]*Tabelle1334[[#This Row],[Tagespreis]])</f>
        <v>0</v>
      </c>
      <c r="P252" s="49" t="s">
        <v>725</v>
      </c>
      <c r="Q252" s="53">
        <v>43621</v>
      </c>
      <c r="R252" s="49">
        <v>695552</v>
      </c>
      <c r="Z252" s="8"/>
    </row>
    <row r="253" spans="1:26" x14ac:dyDescent="0.25">
      <c r="A253" s="46">
        <v>126</v>
      </c>
      <c r="B253" s="47">
        <v>2</v>
      </c>
      <c r="C253" s="47" t="s">
        <v>150</v>
      </c>
      <c r="D253" s="48"/>
      <c r="E253" s="47" t="s">
        <v>8</v>
      </c>
      <c r="F253" s="49" t="s">
        <v>267</v>
      </c>
      <c r="G253" s="50" t="s">
        <v>280</v>
      </c>
      <c r="H253" s="49" t="s">
        <v>556</v>
      </c>
      <c r="I253" s="49" t="s">
        <v>557</v>
      </c>
      <c r="J253" s="49"/>
      <c r="K253" s="3"/>
      <c r="L253" s="6">
        <v>380</v>
      </c>
      <c r="M253" s="63"/>
      <c r="N253" s="51"/>
      <c r="O253" s="52">
        <f>SUM(Tabelle1334[[#This Row],[Tage]]*Tabelle1334[[#This Row],[Tagespreis]])</f>
        <v>0</v>
      </c>
      <c r="P253" s="49" t="s">
        <v>725</v>
      </c>
      <c r="Q253" s="53">
        <v>43619</v>
      </c>
      <c r="R253" s="49">
        <v>13494743</v>
      </c>
      <c r="Z253" s="8"/>
    </row>
    <row r="254" spans="1:26" x14ac:dyDescent="0.25">
      <c r="A254" s="46">
        <v>126</v>
      </c>
      <c r="B254" s="47">
        <v>2</v>
      </c>
      <c r="C254" s="47" t="s">
        <v>150</v>
      </c>
      <c r="D254" s="48"/>
      <c r="E254" s="47" t="s">
        <v>9</v>
      </c>
      <c r="F254" s="49" t="s">
        <v>267</v>
      </c>
      <c r="G254" s="50" t="s">
        <v>280</v>
      </c>
      <c r="H254" s="49" t="s">
        <v>558</v>
      </c>
      <c r="I254" s="49" t="s">
        <v>559</v>
      </c>
      <c r="J254" s="49"/>
      <c r="K254" s="3"/>
      <c r="L254" s="6">
        <v>415</v>
      </c>
      <c r="M254" s="63"/>
      <c r="N254" s="51"/>
      <c r="O254" s="52">
        <f>SUM(Tabelle1334[[#This Row],[Tage]]*Tabelle1334[[#This Row],[Tagespreis]])</f>
        <v>0</v>
      </c>
      <c r="P254" s="49" t="s">
        <v>725</v>
      </c>
      <c r="Q254" s="53">
        <v>43620</v>
      </c>
      <c r="R254" s="49">
        <v>695532</v>
      </c>
      <c r="Z254" s="8"/>
    </row>
    <row r="255" spans="1:26" x14ac:dyDescent="0.25">
      <c r="A255" s="46">
        <v>127</v>
      </c>
      <c r="B255" s="47">
        <v>2</v>
      </c>
      <c r="C255" s="47" t="s">
        <v>151</v>
      </c>
      <c r="D255" s="48"/>
      <c r="E255" s="47" t="s">
        <v>8</v>
      </c>
      <c r="F255" s="49" t="s">
        <v>280</v>
      </c>
      <c r="G255" s="50" t="s">
        <v>280</v>
      </c>
      <c r="H255" s="49"/>
      <c r="I255" s="49"/>
      <c r="J255" s="49"/>
      <c r="K255" s="3"/>
      <c r="L255" s="6"/>
      <c r="M255" s="63"/>
      <c r="N255" s="51"/>
      <c r="O255" s="52">
        <f>SUM(Tabelle1334[[#This Row],[Tage]]*Tabelle1334[[#This Row],[Tagespreis]])</f>
        <v>0</v>
      </c>
      <c r="P255" s="49"/>
      <c r="Q255" s="53"/>
      <c r="R255" s="49"/>
      <c r="Z255" s="8"/>
    </row>
    <row r="256" spans="1:26" x14ac:dyDescent="0.25">
      <c r="A256" s="46">
        <v>127</v>
      </c>
      <c r="B256" s="47">
        <v>2</v>
      </c>
      <c r="C256" s="47" t="s">
        <v>151</v>
      </c>
      <c r="D256" s="48"/>
      <c r="E256" s="47" t="s">
        <v>9</v>
      </c>
      <c r="F256" s="49" t="s">
        <v>280</v>
      </c>
      <c r="G256" s="50" t="s">
        <v>280</v>
      </c>
      <c r="H256" s="49"/>
      <c r="I256" s="49"/>
      <c r="J256" s="49"/>
      <c r="K256" s="3"/>
      <c r="L256" s="6"/>
      <c r="M256" s="63"/>
      <c r="N256" s="51"/>
      <c r="O256" s="52">
        <f>SUM(Tabelle1334[[#This Row],[Tage]]*Tabelle1334[[#This Row],[Tagespreis]])</f>
        <v>0</v>
      </c>
      <c r="P256" s="49"/>
      <c r="Q256" s="53"/>
      <c r="R256" s="49"/>
      <c r="Z256" s="8"/>
    </row>
    <row r="257" spans="1:26" x14ac:dyDescent="0.25">
      <c r="A257" s="46">
        <v>128</v>
      </c>
      <c r="B257" s="47">
        <v>2</v>
      </c>
      <c r="C257" s="47" t="s">
        <v>152</v>
      </c>
      <c r="D257" s="48"/>
      <c r="E257" s="47" t="s">
        <v>8</v>
      </c>
      <c r="F257" s="49" t="s">
        <v>267</v>
      </c>
      <c r="G257" s="50" t="s">
        <v>280</v>
      </c>
      <c r="H257" s="49" t="s">
        <v>563</v>
      </c>
      <c r="I257" s="49" t="s">
        <v>564</v>
      </c>
      <c r="J257" s="49"/>
      <c r="K257" s="3"/>
      <c r="L257" s="6">
        <v>415</v>
      </c>
      <c r="M257" s="63"/>
      <c r="N257" s="51"/>
      <c r="O257" s="52">
        <f>SUM(Tabelle1334[[#This Row],[Tage]]*Tabelle1334[[#This Row],[Tagespreis]])</f>
        <v>0</v>
      </c>
      <c r="P257" s="49" t="s">
        <v>725</v>
      </c>
      <c r="Q257" s="53">
        <v>43619</v>
      </c>
      <c r="R257" s="49">
        <v>13494738</v>
      </c>
      <c r="Z257" s="8"/>
    </row>
    <row r="258" spans="1:26" x14ac:dyDescent="0.25">
      <c r="A258" s="46">
        <v>128</v>
      </c>
      <c r="B258" s="47">
        <v>2</v>
      </c>
      <c r="C258" s="47" t="s">
        <v>152</v>
      </c>
      <c r="D258" s="48"/>
      <c r="E258" s="47" t="s">
        <v>9</v>
      </c>
      <c r="F258" s="49" t="s">
        <v>267</v>
      </c>
      <c r="G258" s="50" t="s">
        <v>280</v>
      </c>
      <c r="H258" s="49" t="s">
        <v>566</v>
      </c>
      <c r="I258" s="49" t="s">
        <v>565</v>
      </c>
      <c r="J258" s="49"/>
      <c r="K258" s="3"/>
      <c r="L258" s="6">
        <v>415</v>
      </c>
      <c r="M258" s="63"/>
      <c r="N258" s="51"/>
      <c r="O258" s="52">
        <f>SUM(Tabelle1334[[#This Row],[Tage]]*Tabelle1334[[#This Row],[Tagespreis]])</f>
        <v>0</v>
      </c>
      <c r="P258" s="49" t="s">
        <v>725</v>
      </c>
      <c r="Q258" s="53">
        <v>43619</v>
      </c>
      <c r="R258" s="49">
        <v>13494737</v>
      </c>
      <c r="Z258" s="8"/>
    </row>
    <row r="259" spans="1:26" x14ac:dyDescent="0.25">
      <c r="A259" s="46">
        <v>129</v>
      </c>
      <c r="B259" s="47">
        <v>2</v>
      </c>
      <c r="C259" s="47" t="s">
        <v>153</v>
      </c>
      <c r="D259" s="48"/>
      <c r="E259" s="47" t="s">
        <v>8</v>
      </c>
      <c r="F259" s="49" t="s">
        <v>267</v>
      </c>
      <c r="G259" s="50" t="s">
        <v>267</v>
      </c>
      <c r="H259" s="49" t="s">
        <v>968</v>
      </c>
      <c r="I259" s="49" t="s">
        <v>969</v>
      </c>
      <c r="J259" s="49"/>
      <c r="K259" s="3"/>
      <c r="L259" s="6"/>
      <c r="M259" s="63">
        <v>20</v>
      </c>
      <c r="N259" s="51">
        <v>20</v>
      </c>
      <c r="O259" s="52">
        <f>SUM(Tabelle1334[[#This Row],[Tage]]*Tabelle1334[[#This Row],[Tagespreis]])</f>
        <v>400</v>
      </c>
      <c r="P259" s="49" t="s">
        <v>725</v>
      </c>
      <c r="Q259" s="53">
        <v>43627</v>
      </c>
      <c r="R259" s="49" t="s">
        <v>970</v>
      </c>
      <c r="Z259" s="8"/>
    </row>
    <row r="260" spans="1:26" x14ac:dyDescent="0.25">
      <c r="A260" s="46">
        <v>130</v>
      </c>
      <c r="B260" s="47">
        <v>2</v>
      </c>
      <c r="C260" s="47" t="s">
        <v>154</v>
      </c>
      <c r="D260" s="48"/>
      <c r="E260" s="47" t="s">
        <v>8</v>
      </c>
      <c r="F260" s="49" t="s">
        <v>267</v>
      </c>
      <c r="G260" s="50" t="s">
        <v>280</v>
      </c>
      <c r="H260" s="49" t="s">
        <v>569</v>
      </c>
      <c r="I260" s="49" t="s">
        <v>570</v>
      </c>
      <c r="J260" s="49"/>
      <c r="K260" s="3"/>
      <c r="L260" s="6">
        <v>415</v>
      </c>
      <c r="M260" s="63"/>
      <c r="N260" s="51"/>
      <c r="O260" s="52">
        <f>SUM(Tabelle1334[[#This Row],[Tage]]*Tabelle1334[[#This Row],[Tagespreis]])</f>
        <v>0</v>
      </c>
      <c r="P260" s="49" t="s">
        <v>725</v>
      </c>
      <c r="Q260" s="53">
        <v>43629</v>
      </c>
      <c r="R260" s="49">
        <v>695602</v>
      </c>
      <c r="Z260" s="8"/>
    </row>
    <row r="261" spans="1:26" x14ac:dyDescent="0.25">
      <c r="A261" s="46">
        <v>130</v>
      </c>
      <c r="B261" s="47">
        <v>2</v>
      </c>
      <c r="C261" s="47" t="s">
        <v>154</v>
      </c>
      <c r="D261" s="48"/>
      <c r="E261" s="47" t="s">
        <v>9</v>
      </c>
      <c r="F261" s="49" t="s">
        <v>280</v>
      </c>
      <c r="G261" s="50" t="s">
        <v>280</v>
      </c>
      <c r="H261" s="49"/>
      <c r="I261" s="49"/>
      <c r="J261" s="49"/>
      <c r="K261" s="3"/>
      <c r="L261" s="6"/>
      <c r="M261" s="63"/>
      <c r="N261" s="49"/>
      <c r="O261" s="52">
        <f>SUM(Tabelle1334[[#This Row],[Tage]]*Tabelle1334[[#This Row],[Tagespreis]])</f>
        <v>0</v>
      </c>
      <c r="P261" s="49"/>
      <c r="Q261" s="53"/>
      <c r="R261" s="49"/>
      <c r="Z261" s="8"/>
    </row>
    <row r="262" spans="1:26" x14ac:dyDescent="0.25">
      <c r="A262" s="46">
        <v>131</v>
      </c>
      <c r="B262" s="47">
        <v>2</v>
      </c>
      <c r="C262" s="47" t="s">
        <v>155</v>
      </c>
      <c r="D262" s="48"/>
      <c r="E262" s="47" t="s">
        <v>8</v>
      </c>
      <c r="F262" s="49" t="s">
        <v>267</v>
      </c>
      <c r="G262" s="50" t="s">
        <v>267</v>
      </c>
      <c r="H262" s="49" t="s">
        <v>573</v>
      </c>
      <c r="I262" s="49" t="s">
        <v>574</v>
      </c>
      <c r="J262" s="49"/>
      <c r="K262" s="3"/>
      <c r="L262" s="6">
        <v>530</v>
      </c>
      <c r="M262" s="63"/>
      <c r="N262" s="51"/>
      <c r="O262" s="52">
        <f>SUM(Tabelle1334[[#This Row],[Tage]]*Tabelle1334[[#This Row],[Tagespreis]])</f>
        <v>0</v>
      </c>
      <c r="P262" s="49" t="s">
        <v>725</v>
      </c>
      <c r="Q262" s="53">
        <v>43616</v>
      </c>
      <c r="R262" s="49">
        <v>13494664</v>
      </c>
      <c r="Z262" s="8"/>
    </row>
    <row r="263" spans="1:26" x14ac:dyDescent="0.25">
      <c r="A263" s="46">
        <v>132</v>
      </c>
      <c r="B263" s="47">
        <v>2</v>
      </c>
      <c r="C263" s="47" t="s">
        <v>156</v>
      </c>
      <c r="D263" s="48"/>
      <c r="E263" s="47" t="s">
        <v>8</v>
      </c>
      <c r="F263" s="49" t="s">
        <v>267</v>
      </c>
      <c r="G263" s="50" t="s">
        <v>280</v>
      </c>
      <c r="H263" s="49" t="s">
        <v>575</v>
      </c>
      <c r="I263" s="49" t="s">
        <v>463</v>
      </c>
      <c r="J263" s="49"/>
      <c r="K263" s="3"/>
      <c r="L263" s="6">
        <v>415</v>
      </c>
      <c r="M263" s="63"/>
      <c r="N263" s="51"/>
      <c r="O263" s="52">
        <f>SUM(Tabelle1334[[#This Row],[Tage]]*Tabelle1334[[#This Row],[Tagespreis]])</f>
        <v>0</v>
      </c>
      <c r="P263" s="49" t="s">
        <v>725</v>
      </c>
      <c r="Q263" s="53">
        <v>43620</v>
      </c>
      <c r="R263" s="49">
        <v>695530</v>
      </c>
      <c r="Z263" s="8"/>
    </row>
    <row r="264" spans="1:26" x14ac:dyDescent="0.25">
      <c r="A264" s="46">
        <v>132</v>
      </c>
      <c r="B264" s="47">
        <v>2</v>
      </c>
      <c r="C264" s="47" t="s">
        <v>156</v>
      </c>
      <c r="D264" s="48"/>
      <c r="E264" s="47" t="s">
        <v>9</v>
      </c>
      <c r="F264" s="49" t="s">
        <v>267</v>
      </c>
      <c r="G264" s="50" t="s">
        <v>280</v>
      </c>
      <c r="H264" s="49" t="s">
        <v>576</v>
      </c>
      <c r="I264" s="49" t="s">
        <v>577</v>
      </c>
      <c r="J264" s="49"/>
      <c r="K264" s="3"/>
      <c r="L264" s="6">
        <v>415</v>
      </c>
      <c r="M264" s="63"/>
      <c r="N264" s="51"/>
      <c r="O264" s="52">
        <f>SUM(Tabelle1334[[#This Row],[Tage]]*Tabelle1334[[#This Row],[Tagespreis]])</f>
        <v>0</v>
      </c>
      <c r="P264" s="49" t="s">
        <v>725</v>
      </c>
      <c r="Q264" s="53">
        <v>43616</v>
      </c>
      <c r="R264" s="49">
        <v>13494671</v>
      </c>
      <c r="Z264" s="8"/>
    </row>
    <row r="265" spans="1:26" x14ac:dyDescent="0.25">
      <c r="A265" s="46">
        <v>133</v>
      </c>
      <c r="B265" s="47">
        <v>2</v>
      </c>
      <c r="C265" s="47" t="s">
        <v>157</v>
      </c>
      <c r="D265" s="48"/>
      <c r="E265" s="47" t="s">
        <v>8</v>
      </c>
      <c r="F265" s="49" t="s">
        <v>267</v>
      </c>
      <c r="G265" s="50" t="s">
        <v>280</v>
      </c>
      <c r="H265" s="49" t="s">
        <v>578</v>
      </c>
      <c r="I265" s="49" t="s">
        <v>363</v>
      </c>
      <c r="J265" s="49"/>
      <c r="K265" s="6">
        <v>30</v>
      </c>
      <c r="L265" s="6">
        <v>415</v>
      </c>
      <c r="M265" s="63"/>
      <c r="N265" s="51"/>
      <c r="O265" s="52">
        <f>SUM(Tabelle1334[[#This Row],[Tage]]*Tabelle1334[[#This Row],[Tagespreis]])</f>
        <v>0</v>
      </c>
      <c r="P265" s="49" t="s">
        <v>725</v>
      </c>
      <c r="Q265" s="53">
        <v>43621</v>
      </c>
      <c r="R265" s="49">
        <v>695570</v>
      </c>
      <c r="Z265" s="8"/>
    </row>
    <row r="266" spans="1:26" x14ac:dyDescent="0.25">
      <c r="A266" s="46">
        <v>133</v>
      </c>
      <c r="B266" s="47">
        <v>2</v>
      </c>
      <c r="C266" s="47" t="s">
        <v>157</v>
      </c>
      <c r="D266" s="48"/>
      <c r="E266" s="47" t="s">
        <v>9</v>
      </c>
      <c r="F266" s="49" t="s">
        <v>267</v>
      </c>
      <c r="G266" s="50" t="s">
        <v>280</v>
      </c>
      <c r="H266" s="49" t="s">
        <v>757</v>
      </c>
      <c r="I266" s="49" t="s">
        <v>758</v>
      </c>
      <c r="J266" s="49" t="s">
        <v>908</v>
      </c>
      <c r="K266" s="3"/>
      <c r="L266" s="6">
        <v>415</v>
      </c>
      <c r="M266" s="63"/>
      <c r="N266" s="51"/>
      <c r="O266" s="52">
        <f>SUM(Tabelle1334[[#This Row],[Tage]]*Tabelle1334[[#This Row],[Tagespreis]])</f>
        <v>0</v>
      </c>
      <c r="P266" s="49" t="s">
        <v>729</v>
      </c>
      <c r="Q266" s="53">
        <v>43623</v>
      </c>
      <c r="R266" s="49"/>
      <c r="Z266" s="8"/>
    </row>
    <row r="267" spans="1:26" x14ac:dyDescent="0.25">
      <c r="A267" s="46">
        <v>134</v>
      </c>
      <c r="B267" s="47">
        <v>2</v>
      </c>
      <c r="C267" s="47" t="s">
        <v>158</v>
      </c>
      <c r="D267" s="48"/>
      <c r="E267" s="47" t="s">
        <v>8</v>
      </c>
      <c r="F267" s="49" t="s">
        <v>267</v>
      </c>
      <c r="G267" s="50" t="s">
        <v>280</v>
      </c>
      <c r="H267" s="49" t="s">
        <v>580</v>
      </c>
      <c r="I267" s="49" t="s">
        <v>581</v>
      </c>
      <c r="J267" s="49"/>
      <c r="K267" s="3"/>
      <c r="L267" s="6">
        <v>415</v>
      </c>
      <c r="M267" s="63"/>
      <c r="N267" s="51"/>
      <c r="O267" s="52">
        <f>SUM(Tabelle1334[[#This Row],[Tage]]*Tabelle1334[[#This Row],[Tagespreis]])</f>
        <v>0</v>
      </c>
      <c r="P267" s="49" t="s">
        <v>822</v>
      </c>
      <c r="Q267" s="53">
        <v>43616</v>
      </c>
      <c r="R267" s="49">
        <v>5</v>
      </c>
      <c r="Z267" s="8"/>
    </row>
    <row r="268" spans="1:26" x14ac:dyDescent="0.25">
      <c r="A268" s="46">
        <v>134</v>
      </c>
      <c r="B268" s="47">
        <v>2</v>
      </c>
      <c r="C268" s="47" t="s">
        <v>158</v>
      </c>
      <c r="D268" s="48"/>
      <c r="E268" s="47" t="s">
        <v>9</v>
      </c>
      <c r="F268" s="49" t="s">
        <v>267</v>
      </c>
      <c r="G268" s="50" t="s">
        <v>280</v>
      </c>
      <c r="H268" s="49" t="s">
        <v>582</v>
      </c>
      <c r="I268" s="49" t="s">
        <v>583</v>
      </c>
      <c r="J268" s="49"/>
      <c r="K268" s="3"/>
      <c r="L268" s="6">
        <v>415</v>
      </c>
      <c r="M268" s="63"/>
      <c r="N268" s="51"/>
      <c r="O268" s="52">
        <f>SUM(Tabelle1334[[#This Row],[Tage]]*Tabelle1334[[#This Row],[Tagespreis]])</f>
        <v>0</v>
      </c>
      <c r="P268" s="49" t="s">
        <v>725</v>
      </c>
      <c r="Q268" s="53">
        <v>43616</v>
      </c>
      <c r="R268" s="49">
        <v>13494667</v>
      </c>
      <c r="Z268" s="8"/>
    </row>
    <row r="269" spans="1:26" x14ac:dyDescent="0.25">
      <c r="A269" s="46">
        <v>135</v>
      </c>
      <c r="B269" s="47">
        <v>2</v>
      </c>
      <c r="C269" s="47" t="s">
        <v>159</v>
      </c>
      <c r="D269" s="48"/>
      <c r="E269" s="47" t="s">
        <v>8</v>
      </c>
      <c r="F269" s="49" t="s">
        <v>280</v>
      </c>
      <c r="G269" s="50" t="s">
        <v>280</v>
      </c>
      <c r="H269" s="49"/>
      <c r="I269" s="49"/>
      <c r="J269" s="49"/>
      <c r="K269" s="3"/>
      <c r="L269" s="6"/>
      <c r="M269" s="63"/>
      <c r="N269" s="49"/>
      <c r="O269" s="52">
        <f>SUM(Tabelle1334[[#This Row],[Tage]]*Tabelle1334[[#This Row],[Tagespreis]])</f>
        <v>0</v>
      </c>
      <c r="P269" s="49"/>
      <c r="Q269" s="53"/>
      <c r="R269" s="49"/>
      <c r="Z269" s="8"/>
    </row>
    <row r="270" spans="1:26" x14ac:dyDescent="0.25">
      <c r="A270" s="46">
        <v>135</v>
      </c>
      <c r="B270" s="47">
        <v>2</v>
      </c>
      <c r="C270" s="47" t="s">
        <v>159</v>
      </c>
      <c r="D270" s="48"/>
      <c r="E270" s="47" t="s">
        <v>9</v>
      </c>
      <c r="F270" s="49" t="s">
        <v>280</v>
      </c>
      <c r="G270" s="50" t="s">
        <v>280</v>
      </c>
      <c r="H270" s="49"/>
      <c r="I270" s="49"/>
      <c r="J270" s="49"/>
      <c r="K270" s="3"/>
      <c r="L270" s="6"/>
      <c r="M270" s="63"/>
      <c r="N270" s="49"/>
      <c r="O270" s="52">
        <f>SUM(Tabelle1334[[#This Row],[Tage]]*Tabelle1334[[#This Row],[Tagespreis]])</f>
        <v>0</v>
      </c>
      <c r="P270" s="49"/>
      <c r="Q270" s="53"/>
      <c r="R270" s="49"/>
      <c r="Z270" s="8"/>
    </row>
    <row r="271" spans="1:26" x14ac:dyDescent="0.25">
      <c r="A271" s="46">
        <v>136</v>
      </c>
      <c r="B271" s="47">
        <v>2</v>
      </c>
      <c r="C271" s="47" t="s">
        <v>160</v>
      </c>
      <c r="D271" s="48"/>
      <c r="E271" s="47" t="s">
        <v>8</v>
      </c>
      <c r="F271" s="49" t="s">
        <v>267</v>
      </c>
      <c r="G271" s="50" t="s">
        <v>280</v>
      </c>
      <c r="H271" s="49" t="s">
        <v>584</v>
      </c>
      <c r="I271" s="49" t="s">
        <v>513</v>
      </c>
      <c r="J271" s="49"/>
      <c r="K271" s="3"/>
      <c r="L271" s="6">
        <v>415</v>
      </c>
      <c r="M271" s="63"/>
      <c r="N271" s="51"/>
      <c r="O271" s="52">
        <f>SUM(Tabelle1334[[#This Row],[Tage]]*Tabelle1334[[#This Row],[Tagespreis]])</f>
        <v>0</v>
      </c>
      <c r="P271" s="49" t="s">
        <v>725</v>
      </c>
      <c r="Q271" s="53">
        <v>43619</v>
      </c>
      <c r="R271" s="49">
        <v>695503</v>
      </c>
      <c r="Z271" s="8"/>
    </row>
    <row r="272" spans="1:26" x14ac:dyDescent="0.25">
      <c r="A272" s="46">
        <v>136</v>
      </c>
      <c r="B272" s="47">
        <v>2</v>
      </c>
      <c r="C272" s="47" t="s">
        <v>160</v>
      </c>
      <c r="D272" s="48"/>
      <c r="E272" s="47" t="s">
        <v>9</v>
      </c>
      <c r="F272" s="49" t="s">
        <v>267</v>
      </c>
      <c r="G272" s="50" t="s">
        <v>280</v>
      </c>
      <c r="H272" s="49" t="s">
        <v>585</v>
      </c>
      <c r="I272" s="49" t="s">
        <v>586</v>
      </c>
      <c r="J272" s="49"/>
      <c r="K272" s="3"/>
      <c r="L272" s="6">
        <v>415</v>
      </c>
      <c r="M272" s="63"/>
      <c r="N272" s="51"/>
      <c r="O272" s="52">
        <f>SUM(Tabelle1334[[#This Row],[Tage]]*Tabelle1334[[#This Row],[Tagespreis]])</f>
        <v>0</v>
      </c>
      <c r="P272" s="49" t="s">
        <v>725</v>
      </c>
      <c r="Q272" s="53">
        <v>43620</v>
      </c>
      <c r="R272" s="49">
        <v>695512</v>
      </c>
      <c r="Z272" s="8"/>
    </row>
    <row r="273" spans="1:26" x14ac:dyDescent="0.25">
      <c r="A273" s="46">
        <v>137</v>
      </c>
      <c r="B273" s="47">
        <v>2</v>
      </c>
      <c r="C273" s="47" t="s">
        <v>161</v>
      </c>
      <c r="D273" s="48"/>
      <c r="E273" s="47" t="s">
        <v>8</v>
      </c>
      <c r="F273" s="49" t="s">
        <v>267</v>
      </c>
      <c r="G273" s="50" t="s">
        <v>280</v>
      </c>
      <c r="H273" s="49" t="s">
        <v>917</v>
      </c>
      <c r="I273" s="49" t="s">
        <v>378</v>
      </c>
      <c r="J273" s="49"/>
      <c r="K273" s="6">
        <v>30</v>
      </c>
      <c r="L273" s="6">
        <v>415</v>
      </c>
      <c r="M273" s="63"/>
      <c r="N273" s="51"/>
      <c r="O273" s="52">
        <f>SUM(Tabelle1334[[#This Row],[Tage]]*Tabelle1334[[#This Row],[Tagespreis]])</f>
        <v>0</v>
      </c>
      <c r="P273" s="49" t="s">
        <v>725</v>
      </c>
      <c r="Q273" s="53">
        <v>43620</v>
      </c>
      <c r="R273" s="49">
        <v>695516</v>
      </c>
      <c r="Z273" s="8"/>
    </row>
    <row r="274" spans="1:26" x14ac:dyDescent="0.25">
      <c r="A274" s="46">
        <v>137</v>
      </c>
      <c r="B274" s="47">
        <v>2</v>
      </c>
      <c r="C274" s="47" t="s">
        <v>161</v>
      </c>
      <c r="D274" s="48"/>
      <c r="E274" s="47" t="s">
        <v>9</v>
      </c>
      <c r="F274" s="49" t="s">
        <v>267</v>
      </c>
      <c r="G274" s="50" t="s">
        <v>280</v>
      </c>
      <c r="H274" s="49" t="s">
        <v>588</v>
      </c>
      <c r="I274" s="49" t="s">
        <v>589</v>
      </c>
      <c r="J274" s="49"/>
      <c r="K274" s="6">
        <v>30</v>
      </c>
      <c r="L274" s="6">
        <v>415</v>
      </c>
      <c r="M274" s="63"/>
      <c r="N274" s="51"/>
      <c r="O274" s="52">
        <f>SUM(Tabelle1334[[#This Row],[Tage]]*Tabelle1334[[#This Row],[Tagespreis]])</f>
        <v>0</v>
      </c>
      <c r="P274" s="49" t="s">
        <v>725</v>
      </c>
      <c r="Q274" s="53">
        <v>43621</v>
      </c>
      <c r="R274" s="49">
        <v>695550</v>
      </c>
      <c r="Z274" s="8"/>
    </row>
    <row r="275" spans="1:26" x14ac:dyDescent="0.25">
      <c r="A275" s="46">
        <v>138</v>
      </c>
      <c r="B275" s="47">
        <v>2</v>
      </c>
      <c r="C275" s="47" t="s">
        <v>162</v>
      </c>
      <c r="D275" s="48"/>
      <c r="E275" s="47" t="s">
        <v>8</v>
      </c>
      <c r="F275" s="49" t="s">
        <v>267</v>
      </c>
      <c r="G275" s="50" t="s">
        <v>280</v>
      </c>
      <c r="H275" s="49" t="s">
        <v>799</v>
      </c>
      <c r="I275" s="49" t="s">
        <v>800</v>
      </c>
      <c r="J275" s="49"/>
      <c r="K275" s="3"/>
      <c r="L275" s="6">
        <v>415</v>
      </c>
      <c r="M275" s="63"/>
      <c r="N275" s="51"/>
      <c r="O275" s="52">
        <f>SUM(Tabelle1334[[#This Row],[Tage]]*Tabelle1334[[#This Row],[Tagespreis]])</f>
        <v>0</v>
      </c>
      <c r="P275" s="49" t="s">
        <v>725</v>
      </c>
      <c r="Q275" s="53">
        <v>43605</v>
      </c>
      <c r="R275" s="49">
        <v>13494618</v>
      </c>
      <c r="Z275" s="8"/>
    </row>
    <row r="276" spans="1:26" x14ac:dyDescent="0.25">
      <c r="A276" s="46">
        <v>138</v>
      </c>
      <c r="B276" s="47">
        <v>2</v>
      </c>
      <c r="C276" s="47" t="s">
        <v>162</v>
      </c>
      <c r="D276" s="48"/>
      <c r="E276" s="47" t="s">
        <v>9</v>
      </c>
      <c r="F276" s="49" t="s">
        <v>280</v>
      </c>
      <c r="G276" s="50" t="s">
        <v>280</v>
      </c>
      <c r="H276" s="49"/>
      <c r="I276" s="49"/>
      <c r="J276" s="49"/>
      <c r="K276" s="3"/>
      <c r="L276" s="6"/>
      <c r="M276" s="63"/>
      <c r="N276" s="49"/>
      <c r="O276" s="52"/>
      <c r="P276" s="49"/>
      <c r="Q276" s="53"/>
      <c r="R276" s="49"/>
      <c r="Z276" s="8"/>
    </row>
    <row r="277" spans="1:26" x14ac:dyDescent="0.25">
      <c r="A277" s="46">
        <v>139</v>
      </c>
      <c r="B277" s="47">
        <v>2</v>
      </c>
      <c r="C277" s="47" t="s">
        <v>163</v>
      </c>
      <c r="D277" s="48"/>
      <c r="E277" s="47" t="s">
        <v>8</v>
      </c>
      <c r="F277" s="49" t="s">
        <v>267</v>
      </c>
      <c r="G277" s="50" t="s">
        <v>280</v>
      </c>
      <c r="H277" s="49" t="s">
        <v>592</v>
      </c>
      <c r="I277" s="49" t="s">
        <v>593</v>
      </c>
      <c r="J277" s="49"/>
      <c r="K277" s="3"/>
      <c r="L277" s="6">
        <v>415</v>
      </c>
      <c r="M277" s="63"/>
      <c r="N277" s="51"/>
      <c r="O277" s="52">
        <f>SUM(Tabelle1334[[#This Row],[Tage]]*Tabelle1334[[#This Row],[Tagespreis]])</f>
        <v>0</v>
      </c>
      <c r="P277" s="49" t="s">
        <v>725</v>
      </c>
      <c r="Q277" s="53">
        <v>43619</v>
      </c>
      <c r="R277" s="49">
        <v>13494716</v>
      </c>
      <c r="Z277" s="8"/>
    </row>
    <row r="278" spans="1:26" x14ac:dyDescent="0.25">
      <c r="A278" s="46">
        <v>139</v>
      </c>
      <c r="B278" s="47">
        <v>2</v>
      </c>
      <c r="C278" s="47" t="s">
        <v>163</v>
      </c>
      <c r="D278" s="48"/>
      <c r="E278" s="47" t="s">
        <v>9</v>
      </c>
      <c r="F278" s="49" t="s">
        <v>267</v>
      </c>
      <c r="G278" s="50" t="s">
        <v>280</v>
      </c>
      <c r="H278" s="49" t="s">
        <v>594</v>
      </c>
      <c r="I278" s="49" t="s">
        <v>595</v>
      </c>
      <c r="J278" s="49"/>
      <c r="K278" s="3"/>
      <c r="L278" s="6">
        <v>415</v>
      </c>
      <c r="M278" s="63"/>
      <c r="N278" s="49"/>
      <c r="O278" s="52">
        <f>SUM(Tabelle1334[[#This Row],[Tage]]*Tabelle1334[[#This Row],[Tagespreis]])</f>
        <v>0</v>
      </c>
      <c r="P278" s="49" t="s">
        <v>725</v>
      </c>
      <c r="Q278" s="53">
        <v>43619</v>
      </c>
      <c r="R278" s="49">
        <v>13494717</v>
      </c>
      <c r="Z278" s="8"/>
    </row>
    <row r="279" spans="1:26" x14ac:dyDescent="0.25">
      <c r="A279" s="46">
        <v>140</v>
      </c>
      <c r="B279" s="47">
        <v>2</v>
      </c>
      <c r="C279" s="47" t="s">
        <v>164</v>
      </c>
      <c r="D279" s="48"/>
      <c r="E279" s="47" t="s">
        <v>8</v>
      </c>
      <c r="F279" s="49" t="s">
        <v>280</v>
      </c>
      <c r="G279" s="50" t="s">
        <v>280</v>
      </c>
      <c r="H279" s="49"/>
      <c r="I279" s="49"/>
      <c r="J279" s="49"/>
      <c r="K279" s="3"/>
      <c r="L279" s="6"/>
      <c r="M279" s="63"/>
      <c r="N279" s="49"/>
      <c r="O279" s="52">
        <f>SUM(Tabelle1334[[#This Row],[Tage]]*Tabelle1334[[#This Row],[Tagespreis]])</f>
        <v>0</v>
      </c>
      <c r="P279" s="49"/>
      <c r="Q279" s="53"/>
      <c r="R279" s="49"/>
      <c r="Z279" s="8"/>
    </row>
    <row r="280" spans="1:26" x14ac:dyDescent="0.25">
      <c r="A280" s="46">
        <v>140</v>
      </c>
      <c r="B280" s="47">
        <v>2</v>
      </c>
      <c r="C280" s="47" t="s">
        <v>164</v>
      </c>
      <c r="D280" s="48"/>
      <c r="E280" s="47" t="s">
        <v>9</v>
      </c>
      <c r="F280" s="49" t="s">
        <v>280</v>
      </c>
      <c r="G280" s="50" t="s">
        <v>280</v>
      </c>
      <c r="H280" s="49"/>
      <c r="I280" s="49"/>
      <c r="J280" s="49"/>
      <c r="K280" s="3"/>
      <c r="L280" s="3"/>
      <c r="M280" s="63"/>
      <c r="N280" s="49"/>
      <c r="O280" s="52">
        <f>SUM(Tabelle1334[[#This Row],[Tage]]*Tabelle1334[[#This Row],[Tagespreis]])</f>
        <v>0</v>
      </c>
      <c r="P280" s="49"/>
      <c r="Q280" s="53"/>
      <c r="R280" s="49"/>
      <c r="Z280" s="8"/>
    </row>
    <row r="281" spans="1:26" x14ac:dyDescent="0.25">
      <c r="A281" s="46">
        <v>141</v>
      </c>
      <c r="B281" s="47">
        <v>2</v>
      </c>
      <c r="C281" s="47" t="s">
        <v>165</v>
      </c>
      <c r="D281" s="48"/>
      <c r="E281" s="47" t="s">
        <v>8</v>
      </c>
      <c r="F281" s="49" t="s">
        <v>267</v>
      </c>
      <c r="G281" s="50" t="s">
        <v>280</v>
      </c>
      <c r="H281" s="49" t="s">
        <v>596</v>
      </c>
      <c r="I281" s="49" t="s">
        <v>291</v>
      </c>
      <c r="J281" s="49"/>
      <c r="K281" s="6"/>
      <c r="L281" s="6">
        <v>415</v>
      </c>
      <c r="M281" s="63"/>
      <c r="N281" s="51"/>
      <c r="O281" s="52">
        <f>SUM(Tabelle1334[[#This Row],[Tage]]*Tabelle1334[[#This Row],[Tagespreis]])</f>
        <v>0</v>
      </c>
      <c r="P281" s="49" t="s">
        <v>729</v>
      </c>
      <c r="Q281" s="53">
        <v>43610</v>
      </c>
      <c r="R281" s="49"/>
      <c r="Z281" s="8"/>
    </row>
    <row r="282" spans="1:26" x14ac:dyDescent="0.25">
      <c r="A282" s="46">
        <v>141</v>
      </c>
      <c r="B282" s="47">
        <v>2</v>
      </c>
      <c r="C282" s="47" t="s">
        <v>165</v>
      </c>
      <c r="D282" s="48"/>
      <c r="E282" s="47" t="s">
        <v>9</v>
      </c>
      <c r="F282" s="49" t="s">
        <v>267</v>
      </c>
      <c r="G282" s="50" t="s">
        <v>280</v>
      </c>
      <c r="H282" s="49" t="s">
        <v>597</v>
      </c>
      <c r="I282" s="49" t="s">
        <v>598</v>
      </c>
      <c r="J282" s="49"/>
      <c r="K282" s="6">
        <v>30</v>
      </c>
      <c r="L282" s="6">
        <v>415</v>
      </c>
      <c r="M282" s="63"/>
      <c r="N282" s="51"/>
      <c r="O282" s="52">
        <f>SUM(Tabelle1334[[#This Row],[Tage]]*Tabelle1334[[#This Row],[Tagespreis]])</f>
        <v>0</v>
      </c>
      <c r="P282" s="49" t="s">
        <v>725</v>
      </c>
      <c r="Q282" s="53">
        <v>43619</v>
      </c>
      <c r="R282" s="49">
        <v>13494731</v>
      </c>
      <c r="Z282" s="8"/>
    </row>
    <row r="283" spans="1:26" x14ac:dyDescent="0.25">
      <c r="A283" s="46">
        <v>142</v>
      </c>
      <c r="B283" s="47">
        <v>2</v>
      </c>
      <c r="C283" s="47" t="s">
        <v>166</v>
      </c>
      <c r="D283" s="48"/>
      <c r="E283" s="47" t="s">
        <v>8</v>
      </c>
      <c r="F283" s="49" t="s">
        <v>267</v>
      </c>
      <c r="G283" s="50" t="s">
        <v>280</v>
      </c>
      <c r="H283" s="49" t="s">
        <v>599</v>
      </c>
      <c r="I283" s="49" t="s">
        <v>357</v>
      </c>
      <c r="J283" s="49"/>
      <c r="K283" s="3"/>
      <c r="L283" s="6">
        <v>415</v>
      </c>
      <c r="M283" s="63"/>
      <c r="N283" s="51"/>
      <c r="O283" s="52">
        <f>SUM(Tabelle1334[[#This Row],[Tage]]*Tabelle1334[[#This Row],[Tagespreis]])</f>
        <v>0</v>
      </c>
      <c r="P283" s="49" t="s">
        <v>725</v>
      </c>
      <c r="Q283" s="53">
        <v>43619</v>
      </c>
      <c r="R283" s="49">
        <v>13494726</v>
      </c>
      <c r="Z283" s="8"/>
    </row>
    <row r="284" spans="1:26" x14ac:dyDescent="0.25">
      <c r="A284" s="46">
        <v>142</v>
      </c>
      <c r="B284" s="47">
        <v>2</v>
      </c>
      <c r="C284" s="47" t="s">
        <v>166</v>
      </c>
      <c r="D284" s="48"/>
      <c r="E284" s="47" t="s">
        <v>9</v>
      </c>
      <c r="F284" s="49" t="s">
        <v>267</v>
      </c>
      <c r="G284" s="50" t="s">
        <v>280</v>
      </c>
      <c r="H284" s="49" t="s">
        <v>754</v>
      </c>
      <c r="I284" s="49" t="s">
        <v>755</v>
      </c>
      <c r="J284" s="49"/>
      <c r="K284" s="3"/>
      <c r="L284" s="6">
        <v>415</v>
      </c>
      <c r="M284" s="63"/>
      <c r="N284" s="51"/>
      <c r="O284" s="52">
        <f>SUM(Tabelle1334[[#This Row],[Tage]]*Tabelle1334[[#This Row],[Tagespreis]])</f>
        <v>0</v>
      </c>
      <c r="P284" s="49" t="s">
        <v>725</v>
      </c>
      <c r="Q284" s="53">
        <v>43613</v>
      </c>
      <c r="R284" s="49">
        <v>13494636</v>
      </c>
      <c r="Z284" s="8"/>
    </row>
    <row r="285" spans="1:26" x14ac:dyDescent="0.25">
      <c r="A285" s="46">
        <v>143</v>
      </c>
      <c r="B285" s="47">
        <v>2</v>
      </c>
      <c r="C285" s="47" t="s">
        <v>167</v>
      </c>
      <c r="D285" s="48"/>
      <c r="E285" s="47" t="s">
        <v>8</v>
      </c>
      <c r="F285" s="49" t="s">
        <v>280</v>
      </c>
      <c r="G285" s="50" t="s">
        <v>280</v>
      </c>
      <c r="H285" s="49"/>
      <c r="I285" s="49"/>
      <c r="J285" s="49"/>
      <c r="K285" s="3"/>
      <c r="L285" s="6"/>
      <c r="M285" s="63"/>
      <c r="N285" s="49"/>
      <c r="O285" s="52">
        <f>SUM(Tabelle1334[[#This Row],[Tage]]*Tabelle1334[[#This Row],[Tagespreis]])</f>
        <v>0</v>
      </c>
      <c r="P285" s="49"/>
      <c r="Q285" s="53"/>
      <c r="R285" s="49"/>
      <c r="Z285" s="8"/>
    </row>
    <row r="286" spans="1:26" x14ac:dyDescent="0.25">
      <c r="A286" s="46">
        <v>143</v>
      </c>
      <c r="B286" s="47">
        <v>2</v>
      </c>
      <c r="C286" s="47" t="s">
        <v>167</v>
      </c>
      <c r="D286" s="48"/>
      <c r="E286" s="47" t="s">
        <v>9</v>
      </c>
      <c r="F286" s="49" t="s">
        <v>280</v>
      </c>
      <c r="G286" s="50" t="s">
        <v>280</v>
      </c>
      <c r="H286" s="49"/>
      <c r="I286" s="49"/>
      <c r="J286" s="49"/>
      <c r="K286" s="3"/>
      <c r="L286" s="3"/>
      <c r="M286" s="63"/>
      <c r="N286" s="49"/>
      <c r="O286" s="52">
        <f>SUM(Tabelle1334[[#This Row],[Tage]]*Tabelle1334[[#This Row],[Tagespreis]])</f>
        <v>0</v>
      </c>
      <c r="P286" s="49"/>
      <c r="Q286" s="53"/>
      <c r="R286" s="49"/>
      <c r="Z286" s="8"/>
    </row>
    <row r="287" spans="1:26" x14ac:dyDescent="0.25">
      <c r="A287" s="46">
        <v>144</v>
      </c>
      <c r="B287" s="47">
        <v>2</v>
      </c>
      <c r="C287" s="47" t="s">
        <v>168</v>
      </c>
      <c r="D287" s="48"/>
      <c r="E287" s="47" t="s">
        <v>8</v>
      </c>
      <c r="F287" s="49" t="s">
        <v>280</v>
      </c>
      <c r="G287" s="50" t="s">
        <v>280</v>
      </c>
      <c r="H287" s="49"/>
      <c r="I287" s="49"/>
      <c r="J287" s="49"/>
      <c r="K287" s="3"/>
      <c r="L287" s="3"/>
      <c r="M287" s="63"/>
      <c r="N287" s="51"/>
      <c r="O287" s="52">
        <f>SUM(Tabelle1334[[#This Row],[Tage]]*Tabelle1334[[#This Row],[Tagespreis]])</f>
        <v>0</v>
      </c>
      <c r="P287" s="49"/>
      <c r="Q287" s="53"/>
      <c r="R287" s="49"/>
      <c r="Z287" s="8"/>
    </row>
    <row r="288" spans="1:26" x14ac:dyDescent="0.25">
      <c r="A288" s="46">
        <v>144</v>
      </c>
      <c r="B288" s="47">
        <v>2</v>
      </c>
      <c r="C288" s="47" t="s">
        <v>168</v>
      </c>
      <c r="D288" s="48"/>
      <c r="E288" s="47" t="s">
        <v>9</v>
      </c>
      <c r="F288" s="49" t="s">
        <v>280</v>
      </c>
      <c r="G288" s="50" t="s">
        <v>280</v>
      </c>
      <c r="H288" s="49"/>
      <c r="I288" s="49"/>
      <c r="J288" s="49"/>
      <c r="K288" s="3"/>
      <c r="L288" s="6"/>
      <c r="M288" s="63"/>
      <c r="N288" s="51"/>
      <c r="O288" s="52">
        <f>SUM(Tabelle1334[[#This Row],[Tage]]*Tabelle1334[[#This Row],[Tagespreis]])</f>
        <v>0</v>
      </c>
      <c r="P288" s="49"/>
      <c r="Q288" s="53"/>
      <c r="R288" s="49"/>
      <c r="Z288" s="8"/>
    </row>
    <row r="289" spans="1:26" x14ac:dyDescent="0.25">
      <c r="A289" s="46">
        <v>145</v>
      </c>
      <c r="B289" s="47">
        <v>2</v>
      </c>
      <c r="C289" s="47" t="s">
        <v>169</v>
      </c>
      <c r="D289" s="48"/>
      <c r="E289" s="47" t="s">
        <v>8</v>
      </c>
      <c r="F289" s="49" t="s">
        <v>280</v>
      </c>
      <c r="G289" s="50" t="s">
        <v>280</v>
      </c>
      <c r="H289" s="49"/>
      <c r="I289" s="49"/>
      <c r="J289" s="49"/>
      <c r="K289" s="3"/>
      <c r="L289" s="6"/>
      <c r="M289" s="63"/>
      <c r="N289" s="51"/>
      <c r="O289" s="52">
        <f>SUM(Tabelle1334[[#This Row],[Tage]]*Tabelle1334[[#This Row],[Tagespreis]])</f>
        <v>0</v>
      </c>
      <c r="P289" s="49"/>
      <c r="Q289" s="53"/>
      <c r="R289" s="49"/>
      <c r="Z289" s="8"/>
    </row>
    <row r="290" spans="1:26" x14ac:dyDescent="0.25">
      <c r="A290" s="46">
        <v>145</v>
      </c>
      <c r="B290" s="47">
        <v>2</v>
      </c>
      <c r="C290" s="47" t="s">
        <v>169</v>
      </c>
      <c r="D290" s="48"/>
      <c r="E290" s="47" t="s">
        <v>9</v>
      </c>
      <c r="F290" s="49" t="s">
        <v>267</v>
      </c>
      <c r="G290" s="50" t="s">
        <v>280</v>
      </c>
      <c r="H290" s="49" t="s">
        <v>590</v>
      </c>
      <c r="I290" s="49" t="s">
        <v>602</v>
      </c>
      <c r="J290" s="49"/>
      <c r="K290" s="3"/>
      <c r="L290" s="6">
        <v>415</v>
      </c>
      <c r="M290" s="63"/>
      <c r="N290" s="51"/>
      <c r="O290" s="52">
        <f>SUM(Tabelle1334[[#This Row],[Tage]]*Tabelle1334[[#This Row],[Tagespreis]])</f>
        <v>0</v>
      </c>
      <c r="P290" s="49" t="s">
        <v>725</v>
      </c>
      <c r="Q290" s="53">
        <v>43619</v>
      </c>
      <c r="R290" s="49">
        <v>13494714</v>
      </c>
      <c r="Z290" s="8"/>
    </row>
    <row r="291" spans="1:26" x14ac:dyDescent="0.25">
      <c r="A291" s="46">
        <v>145</v>
      </c>
      <c r="B291" s="47">
        <v>2</v>
      </c>
      <c r="C291" s="47" t="s">
        <v>169</v>
      </c>
      <c r="D291" s="48"/>
      <c r="E291" s="47" t="s">
        <v>281</v>
      </c>
      <c r="F291" s="49" t="s">
        <v>267</v>
      </c>
      <c r="G291" s="50" t="s">
        <v>280</v>
      </c>
      <c r="H291" s="49" t="s">
        <v>590</v>
      </c>
      <c r="I291" s="49" t="s">
        <v>746</v>
      </c>
      <c r="J291" s="49"/>
      <c r="K291" s="6">
        <v>30</v>
      </c>
      <c r="L291" s="6">
        <v>415</v>
      </c>
      <c r="M291" s="63"/>
      <c r="N291" s="49"/>
      <c r="O291" s="52">
        <f>SUM(Tabelle1334[[#This Row],[Tage]]*Tabelle1334[[#This Row],[Tagespreis]])</f>
        <v>0</v>
      </c>
      <c r="P291" s="49" t="s">
        <v>725</v>
      </c>
      <c r="Q291" s="53">
        <v>43619</v>
      </c>
      <c r="R291" s="49">
        <v>13494715</v>
      </c>
      <c r="Z291" s="8"/>
    </row>
    <row r="292" spans="1:26" x14ac:dyDescent="0.25">
      <c r="A292" s="46">
        <v>146</v>
      </c>
      <c r="B292" s="47">
        <v>2</v>
      </c>
      <c r="C292" s="47" t="s">
        <v>170</v>
      </c>
      <c r="D292" s="48"/>
      <c r="E292" s="47" t="s">
        <v>8</v>
      </c>
      <c r="F292" s="49" t="s">
        <v>267</v>
      </c>
      <c r="G292" s="50" t="s">
        <v>280</v>
      </c>
      <c r="H292" s="49" t="s">
        <v>898</v>
      </c>
      <c r="I292" s="49" t="s">
        <v>370</v>
      </c>
      <c r="J292" s="49" t="s">
        <v>908</v>
      </c>
      <c r="K292" s="3"/>
      <c r="L292" s="6">
        <v>415</v>
      </c>
      <c r="M292" s="63"/>
      <c r="N292" s="51"/>
      <c r="O292" s="52">
        <f>SUM(Tabelle1334[[#This Row],[Tage]]*Tabelle1334[[#This Row],[Tagespreis]])</f>
        <v>0</v>
      </c>
      <c r="P292" s="49" t="s">
        <v>729</v>
      </c>
      <c r="Q292" s="53">
        <v>43623</v>
      </c>
      <c r="R292" s="49"/>
      <c r="Z292" s="8"/>
    </row>
    <row r="293" spans="1:26" x14ac:dyDescent="0.25">
      <c r="A293" s="46">
        <v>146</v>
      </c>
      <c r="B293" s="47">
        <v>2</v>
      </c>
      <c r="C293" s="47" t="s">
        <v>170</v>
      </c>
      <c r="D293" s="48"/>
      <c r="E293" s="47" t="s">
        <v>9</v>
      </c>
      <c r="F293" s="49" t="s">
        <v>267</v>
      </c>
      <c r="G293" s="50" t="s">
        <v>280</v>
      </c>
      <c r="H293" s="49" t="s">
        <v>899</v>
      </c>
      <c r="I293" s="49" t="s">
        <v>900</v>
      </c>
      <c r="J293" s="49" t="s">
        <v>908</v>
      </c>
      <c r="K293" s="3"/>
      <c r="L293" s="6">
        <v>415</v>
      </c>
      <c r="M293" s="63"/>
      <c r="N293" s="51"/>
      <c r="O293" s="52">
        <f>SUM(Tabelle1334[[#This Row],[Tage]]*Tabelle1334[[#This Row],[Tagespreis]])</f>
        <v>0</v>
      </c>
      <c r="P293" s="49" t="s">
        <v>729</v>
      </c>
      <c r="Q293" s="53">
        <v>43623</v>
      </c>
      <c r="R293" s="49"/>
      <c r="Z293" s="8"/>
    </row>
    <row r="294" spans="1:26" x14ac:dyDescent="0.25">
      <c r="A294" s="46">
        <v>147</v>
      </c>
      <c r="B294" s="47">
        <v>2</v>
      </c>
      <c r="C294" s="47" t="s">
        <v>171</v>
      </c>
      <c r="D294" s="48"/>
      <c r="E294" s="47" t="s">
        <v>8</v>
      </c>
      <c r="F294" s="49" t="s">
        <v>267</v>
      </c>
      <c r="G294" s="50" t="s">
        <v>280</v>
      </c>
      <c r="H294" s="49" t="s">
        <v>606</v>
      </c>
      <c r="I294" s="49" t="s">
        <v>607</v>
      </c>
      <c r="J294" s="49" t="s">
        <v>908</v>
      </c>
      <c r="K294" s="3"/>
      <c r="L294" s="6">
        <v>415</v>
      </c>
      <c r="M294" s="63"/>
      <c r="N294" s="51"/>
      <c r="O294" s="52">
        <f>SUM(Tabelle1334[[#This Row],[Tage]]*Tabelle1334[[#This Row],[Tagespreis]])</f>
        <v>0</v>
      </c>
      <c r="P294" s="49" t="s">
        <v>729</v>
      </c>
      <c r="Q294" s="53">
        <v>43623</v>
      </c>
      <c r="R294" s="49"/>
      <c r="Z294" s="8"/>
    </row>
    <row r="295" spans="1:26" x14ac:dyDescent="0.25">
      <c r="A295" s="46">
        <v>147</v>
      </c>
      <c r="B295" s="47">
        <v>2</v>
      </c>
      <c r="C295" s="47" t="s">
        <v>171</v>
      </c>
      <c r="D295" s="48"/>
      <c r="E295" s="47" t="s">
        <v>9</v>
      </c>
      <c r="F295" s="49" t="s">
        <v>267</v>
      </c>
      <c r="G295" s="50" t="s">
        <v>280</v>
      </c>
      <c r="H295" s="49" t="s">
        <v>927</v>
      </c>
      <c r="I295" s="49" t="s">
        <v>928</v>
      </c>
      <c r="J295" s="49" t="s">
        <v>908</v>
      </c>
      <c r="K295" s="3"/>
      <c r="L295" s="6">
        <v>415</v>
      </c>
      <c r="M295" s="63"/>
      <c r="N295" s="51"/>
      <c r="O295" s="52">
        <f>SUM(Tabelle1334[[#This Row],[Tage]]*Tabelle1334[[#This Row],[Tagespreis]])</f>
        <v>0</v>
      </c>
      <c r="P295" s="49" t="s">
        <v>729</v>
      </c>
      <c r="Q295" s="53">
        <v>43623</v>
      </c>
      <c r="R295" s="49"/>
      <c r="Z295" s="8"/>
    </row>
    <row r="296" spans="1:26" x14ac:dyDescent="0.25">
      <c r="A296" s="46">
        <v>148</v>
      </c>
      <c r="B296" s="47">
        <v>2</v>
      </c>
      <c r="C296" s="47" t="s">
        <v>172</v>
      </c>
      <c r="D296" s="48"/>
      <c r="E296" s="47" t="s">
        <v>8</v>
      </c>
      <c r="F296" s="49" t="s">
        <v>267</v>
      </c>
      <c r="G296" s="50" t="s">
        <v>280</v>
      </c>
      <c r="H296" s="49" t="s">
        <v>889</v>
      </c>
      <c r="I296" s="49" t="s">
        <v>890</v>
      </c>
      <c r="J296" s="49" t="s">
        <v>910</v>
      </c>
      <c r="K296" s="3"/>
      <c r="L296" s="6">
        <v>415</v>
      </c>
      <c r="M296" s="63"/>
      <c r="N296" s="51"/>
      <c r="O296" s="52">
        <f>SUM(Tabelle1334[[#This Row],[Tage]]*Tabelle1334[[#This Row],[Tagespreis]])</f>
        <v>0</v>
      </c>
      <c r="P296" s="49" t="s">
        <v>729</v>
      </c>
      <c r="Q296" s="53"/>
      <c r="R296" s="49"/>
      <c r="Z296" s="8"/>
    </row>
    <row r="297" spans="1:26" x14ac:dyDescent="0.25">
      <c r="A297" s="46">
        <v>148</v>
      </c>
      <c r="B297" s="47">
        <v>2</v>
      </c>
      <c r="C297" s="47" t="s">
        <v>172</v>
      </c>
      <c r="D297" s="48"/>
      <c r="E297" s="47" t="s">
        <v>9</v>
      </c>
      <c r="F297" s="49" t="s">
        <v>267</v>
      </c>
      <c r="G297" s="50" t="s">
        <v>280</v>
      </c>
      <c r="H297" s="49" t="s">
        <v>891</v>
      </c>
      <c r="I297" s="49" t="s">
        <v>892</v>
      </c>
      <c r="J297" s="49" t="s">
        <v>910</v>
      </c>
      <c r="K297" s="3"/>
      <c r="L297" s="6">
        <v>415</v>
      </c>
      <c r="M297" s="63"/>
      <c r="N297" s="51"/>
      <c r="O297" s="52">
        <f>SUM(Tabelle1334[[#This Row],[Tage]]*Tabelle1334[[#This Row],[Tagespreis]])</f>
        <v>0</v>
      </c>
      <c r="P297" s="49" t="s">
        <v>729</v>
      </c>
      <c r="Q297" s="53"/>
      <c r="R297" s="49"/>
      <c r="Z297" s="8"/>
    </row>
    <row r="298" spans="1:26" x14ac:dyDescent="0.25">
      <c r="A298" s="46">
        <v>149</v>
      </c>
      <c r="B298" s="47">
        <v>2</v>
      </c>
      <c r="C298" s="47" t="s">
        <v>173</v>
      </c>
      <c r="D298" s="48"/>
      <c r="E298" s="47" t="s">
        <v>8</v>
      </c>
      <c r="F298" s="49" t="s">
        <v>267</v>
      </c>
      <c r="G298" s="50" t="s">
        <v>280</v>
      </c>
      <c r="H298" s="49" t="s">
        <v>896</v>
      </c>
      <c r="I298" s="49" t="s">
        <v>897</v>
      </c>
      <c r="J298" s="49" t="s">
        <v>910</v>
      </c>
      <c r="K298" s="3"/>
      <c r="L298" s="6">
        <v>415</v>
      </c>
      <c r="M298" s="63"/>
      <c r="N298" s="51"/>
      <c r="O298" s="52">
        <f>SUM(Tabelle1334[[#This Row],[Tage]]*Tabelle1334[[#This Row],[Tagespreis]])</f>
        <v>0</v>
      </c>
      <c r="P298" s="49" t="s">
        <v>729</v>
      </c>
      <c r="Q298" s="53"/>
      <c r="R298" s="49"/>
      <c r="Z298" s="8"/>
    </row>
    <row r="299" spans="1:26" x14ac:dyDescent="0.25">
      <c r="A299" s="46">
        <v>149</v>
      </c>
      <c r="B299" s="47">
        <v>2</v>
      </c>
      <c r="C299" s="47" t="s">
        <v>173</v>
      </c>
      <c r="D299" s="48"/>
      <c r="E299" s="47" t="s">
        <v>9</v>
      </c>
      <c r="F299" s="49" t="s">
        <v>267</v>
      </c>
      <c r="G299" s="50" t="s">
        <v>280</v>
      </c>
      <c r="H299" s="49" t="s">
        <v>887</v>
      </c>
      <c r="I299" s="49" t="s">
        <v>887</v>
      </c>
      <c r="J299" s="49" t="s">
        <v>910</v>
      </c>
      <c r="K299" s="3"/>
      <c r="L299" s="6">
        <v>415</v>
      </c>
      <c r="M299" s="63"/>
      <c r="N299" s="49"/>
      <c r="O299" s="52">
        <f>SUM(Tabelle1334[[#This Row],[Tage]]*Tabelle1334[[#This Row],[Tagespreis]])</f>
        <v>0</v>
      </c>
      <c r="P299" s="49" t="s">
        <v>729</v>
      </c>
      <c r="Q299" s="53"/>
      <c r="R299" s="49"/>
      <c r="Z299" s="8"/>
    </row>
    <row r="300" spans="1:26" x14ac:dyDescent="0.25">
      <c r="A300" s="46">
        <v>150</v>
      </c>
      <c r="B300" s="47">
        <v>2</v>
      </c>
      <c r="C300" s="47" t="s">
        <v>174</v>
      </c>
      <c r="D300" s="48"/>
      <c r="E300" s="47" t="s">
        <v>8</v>
      </c>
      <c r="F300" s="49" t="s">
        <v>267</v>
      </c>
      <c r="G300" s="50" t="s">
        <v>280</v>
      </c>
      <c r="H300" s="49" t="s">
        <v>887</v>
      </c>
      <c r="I300" s="49" t="s">
        <v>887</v>
      </c>
      <c r="J300" s="49" t="s">
        <v>817</v>
      </c>
      <c r="K300" s="49"/>
      <c r="L300" s="6">
        <v>415</v>
      </c>
      <c r="M300" s="63"/>
      <c r="N300" s="51"/>
      <c r="O300" s="52">
        <f>SUM(Tabelle1334[[#This Row],[Tage]]*Tabelle1334[[#This Row],[Tagespreis]])</f>
        <v>0</v>
      </c>
      <c r="P300" s="49" t="s">
        <v>729</v>
      </c>
      <c r="Q300" s="53">
        <v>43635</v>
      </c>
      <c r="R300" s="49"/>
      <c r="Z300" s="8"/>
    </row>
    <row r="301" spans="1:26" x14ac:dyDescent="0.25">
      <c r="A301" s="46">
        <v>150</v>
      </c>
      <c r="B301" s="47">
        <v>2</v>
      </c>
      <c r="C301" s="47" t="s">
        <v>174</v>
      </c>
      <c r="D301" s="48"/>
      <c r="E301" s="47" t="s">
        <v>9</v>
      </c>
      <c r="F301" s="49" t="s">
        <v>267</v>
      </c>
      <c r="G301" s="50" t="s">
        <v>280</v>
      </c>
      <c r="H301" s="49" t="s">
        <v>887</v>
      </c>
      <c r="I301" s="49" t="s">
        <v>887</v>
      </c>
      <c r="J301" s="49" t="s">
        <v>817</v>
      </c>
      <c r="K301" s="49"/>
      <c r="L301" s="6">
        <v>415</v>
      </c>
      <c r="M301" s="63"/>
      <c r="N301" s="51"/>
      <c r="O301" s="52">
        <f>SUM(Tabelle1334[[#This Row],[Tage]]*Tabelle1334[[#This Row],[Tagespreis]])</f>
        <v>0</v>
      </c>
      <c r="P301" s="49" t="s">
        <v>729</v>
      </c>
      <c r="Q301" s="53">
        <v>43635</v>
      </c>
      <c r="R301" s="49"/>
      <c r="Z301" s="8"/>
    </row>
    <row r="302" spans="1:26" x14ac:dyDescent="0.25">
      <c r="A302" s="46">
        <v>151</v>
      </c>
      <c r="B302" s="47">
        <v>2</v>
      </c>
      <c r="C302" s="47" t="s">
        <v>175</v>
      </c>
      <c r="D302" s="48"/>
      <c r="E302" s="47" t="s">
        <v>8</v>
      </c>
      <c r="F302" s="49" t="s">
        <v>267</v>
      </c>
      <c r="G302" s="50" t="s">
        <v>280</v>
      </c>
      <c r="H302" s="49" t="s">
        <v>887</v>
      </c>
      <c r="I302" s="49" t="s">
        <v>887</v>
      </c>
      <c r="J302" s="49" t="s">
        <v>817</v>
      </c>
      <c r="K302" s="49"/>
      <c r="L302" s="6">
        <v>415</v>
      </c>
      <c r="M302" s="63"/>
      <c r="N302" s="51"/>
      <c r="O302" s="52">
        <f>SUM(Tabelle1334[[#This Row],[Tage]]*Tabelle1334[[#This Row],[Tagespreis]])</f>
        <v>0</v>
      </c>
      <c r="P302" s="49" t="s">
        <v>729</v>
      </c>
      <c r="Q302" s="53">
        <v>43635</v>
      </c>
      <c r="R302" s="49"/>
      <c r="Z302" s="8"/>
    </row>
    <row r="303" spans="1:26" x14ac:dyDescent="0.25">
      <c r="A303" s="46">
        <v>151</v>
      </c>
      <c r="B303" s="47">
        <v>2</v>
      </c>
      <c r="C303" s="47" t="s">
        <v>175</v>
      </c>
      <c r="D303" s="48"/>
      <c r="E303" s="47" t="s">
        <v>9</v>
      </c>
      <c r="F303" s="49" t="s">
        <v>267</v>
      </c>
      <c r="G303" s="50" t="s">
        <v>280</v>
      </c>
      <c r="H303" s="49" t="s">
        <v>887</v>
      </c>
      <c r="I303" s="49" t="s">
        <v>887</v>
      </c>
      <c r="J303" s="49" t="s">
        <v>817</v>
      </c>
      <c r="K303" s="49"/>
      <c r="L303" s="6">
        <v>415</v>
      </c>
      <c r="M303" s="63"/>
      <c r="N303" s="49"/>
      <c r="O303" s="52">
        <f>SUM(Tabelle1334[[#This Row],[Tage]]*Tabelle1334[[#This Row],[Tagespreis]])</f>
        <v>0</v>
      </c>
      <c r="P303" s="49" t="s">
        <v>729</v>
      </c>
      <c r="Q303" s="53">
        <v>43635</v>
      </c>
      <c r="R303" s="49"/>
      <c r="Z303" s="8"/>
    </row>
    <row r="304" spans="1:26" x14ac:dyDescent="0.25">
      <c r="A304" s="46">
        <v>152</v>
      </c>
      <c r="B304" s="47">
        <v>2</v>
      </c>
      <c r="C304" s="47" t="s">
        <v>176</v>
      </c>
      <c r="D304" s="48"/>
      <c r="E304" s="47" t="s">
        <v>8</v>
      </c>
      <c r="F304" s="49" t="s">
        <v>267</v>
      </c>
      <c r="G304" s="50" t="s">
        <v>280</v>
      </c>
      <c r="H304" s="49" t="s">
        <v>942</v>
      </c>
      <c r="I304" s="49" t="s">
        <v>943</v>
      </c>
      <c r="J304" s="49" t="s">
        <v>817</v>
      </c>
      <c r="K304" s="49"/>
      <c r="L304" s="6">
        <v>415</v>
      </c>
      <c r="M304" s="63"/>
      <c r="N304" s="51"/>
      <c r="O304" s="52">
        <f>SUM(Tabelle1334[[#This Row],[Tage]]*Tabelle1334[[#This Row],[Tagespreis]])</f>
        <v>0</v>
      </c>
      <c r="P304" s="49" t="s">
        <v>729</v>
      </c>
      <c r="Q304" s="53">
        <v>43635</v>
      </c>
      <c r="R304" s="49"/>
      <c r="Z304" s="8"/>
    </row>
    <row r="305" spans="1:26" x14ac:dyDescent="0.25">
      <c r="A305" s="46">
        <v>152</v>
      </c>
      <c r="B305" s="47">
        <v>2</v>
      </c>
      <c r="C305" s="47" t="s">
        <v>176</v>
      </c>
      <c r="D305" s="48"/>
      <c r="E305" s="47" t="s">
        <v>9</v>
      </c>
      <c r="F305" s="49" t="s">
        <v>267</v>
      </c>
      <c r="G305" s="50" t="s">
        <v>280</v>
      </c>
      <c r="H305" s="49" t="s">
        <v>944</v>
      </c>
      <c r="I305" s="49" t="s">
        <v>945</v>
      </c>
      <c r="J305" s="49" t="s">
        <v>817</v>
      </c>
      <c r="K305" s="49"/>
      <c r="L305" s="6">
        <v>415</v>
      </c>
      <c r="M305" s="63"/>
      <c r="N305" s="49"/>
      <c r="O305" s="52">
        <f>SUM(Tabelle1334[[#This Row],[Tage]]*Tabelle1334[[#This Row],[Tagespreis]])</f>
        <v>0</v>
      </c>
      <c r="P305" s="49" t="s">
        <v>729</v>
      </c>
      <c r="Q305" s="53">
        <v>43635</v>
      </c>
      <c r="R305" s="49"/>
      <c r="Z305" s="8"/>
    </row>
    <row r="306" spans="1:26" x14ac:dyDescent="0.25">
      <c r="A306" s="46">
        <v>153</v>
      </c>
      <c r="B306" s="47">
        <v>2</v>
      </c>
      <c r="C306" s="47" t="s">
        <v>177</v>
      </c>
      <c r="D306" s="48"/>
      <c r="E306" s="47" t="s">
        <v>8</v>
      </c>
      <c r="F306" s="49" t="s">
        <v>267</v>
      </c>
      <c r="G306" s="50" t="s">
        <v>280</v>
      </c>
      <c r="H306" s="49" t="s">
        <v>946</v>
      </c>
      <c r="I306" s="49" t="s">
        <v>947</v>
      </c>
      <c r="J306" s="49" t="s">
        <v>817</v>
      </c>
      <c r="K306" s="49"/>
      <c r="L306" s="6">
        <v>415</v>
      </c>
      <c r="M306" s="63"/>
      <c r="N306" s="51"/>
      <c r="O306" s="52">
        <f>SUM(Tabelle1334[[#This Row],[Tage]]*Tabelle1334[[#This Row],[Tagespreis]])</f>
        <v>0</v>
      </c>
      <c r="P306" s="49" t="s">
        <v>729</v>
      </c>
      <c r="Q306" s="53">
        <v>43635</v>
      </c>
      <c r="R306" s="49"/>
      <c r="Z306" s="8"/>
    </row>
    <row r="307" spans="1:26" x14ac:dyDescent="0.25">
      <c r="A307" s="46">
        <v>153</v>
      </c>
      <c r="B307" s="47">
        <v>2</v>
      </c>
      <c r="C307" s="47" t="s">
        <v>177</v>
      </c>
      <c r="D307" s="48"/>
      <c r="E307" s="47" t="s">
        <v>9</v>
      </c>
      <c r="F307" s="49" t="s">
        <v>267</v>
      </c>
      <c r="G307" s="50" t="s">
        <v>280</v>
      </c>
      <c r="H307" s="49" t="s">
        <v>964</v>
      </c>
      <c r="I307" s="49" t="s">
        <v>341</v>
      </c>
      <c r="J307" s="49" t="s">
        <v>817</v>
      </c>
      <c r="K307" s="49"/>
      <c r="L307" s="6">
        <v>415</v>
      </c>
      <c r="M307" s="63"/>
      <c r="N307" s="49"/>
      <c r="O307" s="52">
        <f>SUM(Tabelle1334[[#This Row],[Tage]]*Tabelle1334[[#This Row],[Tagespreis]])</f>
        <v>0</v>
      </c>
      <c r="P307" s="49" t="s">
        <v>729</v>
      </c>
      <c r="Q307" s="53">
        <v>43635</v>
      </c>
      <c r="R307" s="49"/>
      <c r="Z307" s="8"/>
    </row>
    <row r="308" spans="1:26" x14ac:dyDescent="0.25">
      <c r="A308" s="46">
        <v>154</v>
      </c>
      <c r="B308" s="47">
        <v>2</v>
      </c>
      <c r="C308" s="47" t="s">
        <v>178</v>
      </c>
      <c r="D308" s="48"/>
      <c r="E308" s="47" t="s">
        <v>8</v>
      </c>
      <c r="F308" s="49" t="s">
        <v>267</v>
      </c>
      <c r="G308" s="50" t="s">
        <v>267</v>
      </c>
      <c r="H308" s="49" t="s">
        <v>977</v>
      </c>
      <c r="I308" s="49" t="s">
        <v>978</v>
      </c>
      <c r="J308" s="49"/>
      <c r="K308" s="49"/>
      <c r="L308" s="51"/>
      <c r="M308" s="63">
        <v>10</v>
      </c>
      <c r="N308" s="49">
        <v>20</v>
      </c>
      <c r="O308" s="52">
        <f>SUM(Tabelle1334[[#This Row],[Tage]]*Tabelle1334[[#This Row],[Tagespreis]])</f>
        <v>200</v>
      </c>
      <c r="P308" s="49" t="s">
        <v>725</v>
      </c>
      <c r="Q308" s="53">
        <v>43637</v>
      </c>
      <c r="R308" s="49">
        <v>695624</v>
      </c>
      <c r="Z308" s="8"/>
    </row>
    <row r="309" spans="1:26" x14ac:dyDescent="0.25">
      <c r="A309" s="46">
        <v>155</v>
      </c>
      <c r="B309" s="47">
        <v>2</v>
      </c>
      <c r="C309" s="47" t="s">
        <v>179</v>
      </c>
      <c r="D309" s="48"/>
      <c r="E309" s="47" t="s">
        <v>8</v>
      </c>
      <c r="F309" s="49" t="s">
        <v>267</v>
      </c>
      <c r="G309" s="50" t="s">
        <v>280</v>
      </c>
      <c r="H309" s="49" t="s">
        <v>887</v>
      </c>
      <c r="I309" s="49" t="s">
        <v>887</v>
      </c>
      <c r="J309" s="49" t="s">
        <v>817</v>
      </c>
      <c r="K309" s="49"/>
      <c r="L309" s="6">
        <v>415</v>
      </c>
      <c r="M309" s="63"/>
      <c r="N309" s="49"/>
      <c r="O309" s="52">
        <f>SUM(Tabelle1334[[#This Row],[Tage]]*Tabelle1334[[#This Row],[Tagespreis]])</f>
        <v>0</v>
      </c>
      <c r="P309" s="49" t="s">
        <v>729</v>
      </c>
      <c r="Q309" s="53">
        <v>43635</v>
      </c>
      <c r="R309" s="49"/>
      <c r="Z309" s="8"/>
    </row>
    <row r="310" spans="1:26" x14ac:dyDescent="0.25">
      <c r="A310" s="46">
        <v>155</v>
      </c>
      <c r="B310" s="47">
        <v>2</v>
      </c>
      <c r="C310" s="47" t="s">
        <v>179</v>
      </c>
      <c r="D310" s="48"/>
      <c r="E310" s="47" t="s">
        <v>9</v>
      </c>
      <c r="F310" s="49" t="s">
        <v>267</v>
      </c>
      <c r="G310" s="50" t="s">
        <v>280</v>
      </c>
      <c r="H310" s="49" t="s">
        <v>887</v>
      </c>
      <c r="I310" s="49" t="s">
        <v>887</v>
      </c>
      <c r="J310" s="49" t="s">
        <v>817</v>
      </c>
      <c r="K310" s="49"/>
      <c r="L310" s="6">
        <v>415</v>
      </c>
      <c r="M310" s="63"/>
      <c r="N310" s="49"/>
      <c r="O310" s="52">
        <f>SUM(Tabelle1334[[#This Row],[Tage]]*Tabelle1334[[#This Row],[Tagespreis]])</f>
        <v>0</v>
      </c>
      <c r="P310" s="49" t="s">
        <v>729</v>
      </c>
      <c r="Q310" s="53">
        <v>43635</v>
      </c>
      <c r="R310" s="49"/>
      <c r="Z310" s="8"/>
    </row>
    <row r="311" spans="1:26" x14ac:dyDescent="0.25">
      <c r="A311" s="46">
        <v>156</v>
      </c>
      <c r="B311" s="47">
        <v>2</v>
      </c>
      <c r="C311" s="47" t="s">
        <v>180</v>
      </c>
      <c r="D311" s="48"/>
      <c r="E311" s="47" t="s">
        <v>9</v>
      </c>
      <c r="F311" s="49" t="s">
        <v>280</v>
      </c>
      <c r="G311" s="50" t="s">
        <v>280</v>
      </c>
      <c r="H311" s="49"/>
      <c r="I311" s="49"/>
      <c r="J311" s="49"/>
      <c r="K311" s="3"/>
      <c r="L311" s="3"/>
      <c r="M311" s="63"/>
      <c r="N311" s="49"/>
      <c r="O311" s="52">
        <f>SUM(Tabelle1334[[#This Row],[Tage]]*Tabelle1334[[#This Row],[Tagespreis]])</f>
        <v>0</v>
      </c>
      <c r="P311" s="49"/>
      <c r="Q311" s="53"/>
      <c r="R311" s="49"/>
      <c r="Z311" s="8"/>
    </row>
    <row r="312" spans="1:26" x14ac:dyDescent="0.25">
      <c r="A312" s="46">
        <v>156</v>
      </c>
      <c r="B312" s="47">
        <v>2</v>
      </c>
      <c r="C312" s="47" t="s">
        <v>180</v>
      </c>
      <c r="D312" s="48"/>
      <c r="E312" s="47" t="s">
        <v>8</v>
      </c>
      <c r="F312" s="49" t="s">
        <v>267</v>
      </c>
      <c r="G312" s="50" t="s">
        <v>267</v>
      </c>
      <c r="H312" s="49" t="s">
        <v>612</v>
      </c>
      <c r="I312" s="49" t="s">
        <v>613</v>
      </c>
      <c r="J312" s="49"/>
      <c r="K312" s="6">
        <v>30</v>
      </c>
      <c r="L312" s="6">
        <v>530</v>
      </c>
      <c r="M312" s="63"/>
      <c r="N312" s="51"/>
      <c r="O312" s="52">
        <f>SUM(Tabelle1334[[#This Row],[Tage]]*Tabelle1334[[#This Row],[Tagespreis]])</f>
        <v>0</v>
      </c>
      <c r="P312" s="49" t="s">
        <v>725</v>
      </c>
      <c r="Q312" s="53">
        <v>43620</v>
      </c>
      <c r="R312" s="49">
        <v>695539</v>
      </c>
      <c r="Z312" s="8"/>
    </row>
    <row r="313" spans="1:26" x14ac:dyDescent="0.25">
      <c r="A313" s="46">
        <v>157</v>
      </c>
      <c r="B313" s="47">
        <v>2</v>
      </c>
      <c r="C313" s="47" t="s">
        <v>181</v>
      </c>
      <c r="D313" s="48"/>
      <c r="E313" s="47" t="s">
        <v>8</v>
      </c>
      <c r="F313" s="49" t="s">
        <v>280</v>
      </c>
      <c r="G313" s="50" t="s">
        <v>280</v>
      </c>
      <c r="H313" s="49"/>
      <c r="I313" s="49"/>
      <c r="J313" s="49"/>
      <c r="K313" s="3"/>
      <c r="L313" s="6"/>
      <c r="M313" s="63"/>
      <c r="N313" s="51"/>
      <c r="O313" s="52">
        <f>SUM(Tabelle1334[[#This Row],[Tage]]*Tabelle1334[[#This Row],[Tagespreis]])</f>
        <v>0</v>
      </c>
      <c r="P313" s="49"/>
      <c r="Q313" s="53"/>
      <c r="R313" s="49"/>
      <c r="Z313" s="8"/>
    </row>
    <row r="314" spans="1:26" x14ac:dyDescent="0.25">
      <c r="A314" s="46">
        <v>157</v>
      </c>
      <c r="B314" s="47">
        <v>2</v>
      </c>
      <c r="C314" s="47" t="s">
        <v>181</v>
      </c>
      <c r="D314" s="48"/>
      <c r="E314" s="47" t="s">
        <v>9</v>
      </c>
      <c r="F314" s="49" t="s">
        <v>280</v>
      </c>
      <c r="G314" s="50" t="s">
        <v>280</v>
      </c>
      <c r="H314" s="49"/>
      <c r="I314" s="49"/>
      <c r="J314" s="49"/>
      <c r="K314" s="3"/>
      <c r="L314" s="6"/>
      <c r="M314" s="63"/>
      <c r="N314" s="51"/>
      <c r="O314" s="52">
        <f>SUM(Tabelle1334[[#This Row],[Tage]]*Tabelle1334[[#This Row],[Tagespreis]])</f>
        <v>0</v>
      </c>
      <c r="P314" s="49"/>
      <c r="Q314" s="53"/>
      <c r="R314" s="49"/>
      <c r="Z314" s="8"/>
    </row>
    <row r="315" spans="1:26" x14ac:dyDescent="0.25">
      <c r="A315" s="46">
        <v>158</v>
      </c>
      <c r="B315" s="47">
        <v>2</v>
      </c>
      <c r="C315" s="47" t="s">
        <v>182</v>
      </c>
      <c r="D315" s="48"/>
      <c r="E315" s="47" t="s">
        <v>8</v>
      </c>
      <c r="F315" s="49" t="s">
        <v>280</v>
      </c>
      <c r="G315" s="50" t="s">
        <v>280</v>
      </c>
      <c r="H315" s="49"/>
      <c r="I315" s="49"/>
      <c r="J315" s="49"/>
      <c r="K315" s="3"/>
      <c r="L315" s="6"/>
      <c r="M315" s="63"/>
      <c r="N315" s="51"/>
      <c r="O315" s="52">
        <f>SUM(Tabelle1334[[#This Row],[Tage]]*Tabelle1334[[#This Row],[Tagespreis]])</f>
        <v>0</v>
      </c>
      <c r="P315" s="49"/>
      <c r="Q315" s="53"/>
      <c r="R315" s="49"/>
      <c r="Z315" s="8"/>
    </row>
    <row r="316" spans="1:26" x14ac:dyDescent="0.25">
      <c r="A316" s="46">
        <v>158</v>
      </c>
      <c r="B316" s="47">
        <v>2</v>
      </c>
      <c r="C316" s="47" t="s">
        <v>182</v>
      </c>
      <c r="D316" s="48"/>
      <c r="E316" s="47" t="s">
        <v>9</v>
      </c>
      <c r="F316" s="49" t="s">
        <v>280</v>
      </c>
      <c r="G316" s="50" t="s">
        <v>280</v>
      </c>
      <c r="H316" s="49"/>
      <c r="I316" s="49"/>
      <c r="J316" s="49"/>
      <c r="K316" s="3"/>
      <c r="L316" s="6"/>
      <c r="M316" s="63"/>
      <c r="N316" s="51"/>
      <c r="O316" s="52">
        <f>SUM(Tabelle1334[[#This Row],[Tage]]*Tabelle1334[[#This Row],[Tagespreis]])</f>
        <v>0</v>
      </c>
      <c r="P316" s="49"/>
      <c r="Q316" s="53"/>
      <c r="R316" s="49"/>
      <c r="Z316" s="8"/>
    </row>
    <row r="317" spans="1:26" ht="13.9" customHeight="1" x14ac:dyDescent="0.25">
      <c r="A317" s="46">
        <v>159</v>
      </c>
      <c r="B317" s="47">
        <v>2</v>
      </c>
      <c r="C317" s="47" t="s">
        <v>183</v>
      </c>
      <c r="D317" s="48"/>
      <c r="E317" s="47" t="s">
        <v>8</v>
      </c>
      <c r="F317" s="49" t="s">
        <v>267</v>
      </c>
      <c r="G317" s="50" t="s">
        <v>280</v>
      </c>
      <c r="H317" s="49" t="s">
        <v>620</v>
      </c>
      <c r="I317" s="49" t="s">
        <v>621</v>
      </c>
      <c r="J317" s="49"/>
      <c r="K317" s="3"/>
      <c r="L317" s="6">
        <v>415</v>
      </c>
      <c r="M317" s="63"/>
      <c r="N317" s="51"/>
      <c r="O317" s="52">
        <f>SUM(Tabelle1334[[#This Row],[Tage]]*Tabelle1334[[#This Row],[Tagespreis]])</f>
        <v>0</v>
      </c>
      <c r="P317" s="49" t="s">
        <v>725</v>
      </c>
      <c r="Q317" s="53">
        <v>43622</v>
      </c>
      <c r="R317" s="49">
        <v>695581</v>
      </c>
      <c r="Z317" s="8"/>
    </row>
    <row r="318" spans="1:26" ht="13.9" customHeight="1" x14ac:dyDescent="0.25">
      <c r="A318" s="46">
        <v>159</v>
      </c>
      <c r="B318" s="47">
        <v>2</v>
      </c>
      <c r="C318" s="47" t="s">
        <v>183</v>
      </c>
      <c r="D318" s="48"/>
      <c r="E318" s="47" t="s">
        <v>9</v>
      </c>
      <c r="F318" s="49" t="s">
        <v>267</v>
      </c>
      <c r="G318" s="50" t="s">
        <v>280</v>
      </c>
      <c r="H318" s="49" t="s">
        <v>622</v>
      </c>
      <c r="I318" s="49" t="s">
        <v>623</v>
      </c>
      <c r="J318" s="49"/>
      <c r="K318" s="3"/>
      <c r="L318" s="6">
        <v>415</v>
      </c>
      <c r="M318" s="63"/>
      <c r="N318" s="51"/>
      <c r="O318" s="52">
        <f>SUM(Tabelle1334[[#This Row],[Tage]]*Tabelle1334[[#This Row],[Tagespreis]])</f>
        <v>0</v>
      </c>
      <c r="P318" s="49" t="s">
        <v>725</v>
      </c>
      <c r="Q318" s="53">
        <v>43623</v>
      </c>
      <c r="R318" s="49">
        <v>695587</v>
      </c>
      <c r="Z318" s="8"/>
    </row>
    <row r="319" spans="1:26" x14ac:dyDescent="0.25">
      <c r="A319" s="46">
        <v>160</v>
      </c>
      <c r="B319" s="47">
        <v>2</v>
      </c>
      <c r="C319" s="47" t="s">
        <v>184</v>
      </c>
      <c r="D319" s="48"/>
      <c r="E319" s="47" t="s">
        <v>8</v>
      </c>
      <c r="F319" s="49" t="s">
        <v>267</v>
      </c>
      <c r="G319" s="50" t="s">
        <v>280</v>
      </c>
      <c r="H319" s="49" t="s">
        <v>973</v>
      </c>
      <c r="I319" s="49" t="s">
        <v>974</v>
      </c>
      <c r="J319" s="49"/>
      <c r="K319" s="3"/>
      <c r="L319" s="6"/>
      <c r="M319" s="63">
        <v>10</v>
      </c>
      <c r="N319" s="51">
        <v>15</v>
      </c>
      <c r="O319" s="52">
        <f>SUM(Tabelle1334[[#This Row],[Tage]]*Tabelle1334[[#This Row],[Tagespreis]])</f>
        <v>150</v>
      </c>
      <c r="P319" s="49" t="s">
        <v>725</v>
      </c>
      <c r="Q319" s="53">
        <v>43637</v>
      </c>
      <c r="R319" s="49">
        <v>695616</v>
      </c>
      <c r="Z319" s="8"/>
    </row>
    <row r="320" spans="1:26" x14ac:dyDescent="0.25">
      <c r="A320" s="46">
        <v>160</v>
      </c>
      <c r="B320" s="47">
        <v>2</v>
      </c>
      <c r="C320" s="47" t="s">
        <v>184</v>
      </c>
      <c r="D320" s="48"/>
      <c r="E320" s="47" t="s">
        <v>9</v>
      </c>
      <c r="F320" s="49" t="s">
        <v>267</v>
      </c>
      <c r="G320" s="50" t="s">
        <v>280</v>
      </c>
      <c r="H320" s="49" t="s">
        <v>973</v>
      </c>
      <c r="I320" s="49" t="s">
        <v>975</v>
      </c>
      <c r="J320" s="49"/>
      <c r="K320" s="49"/>
      <c r="L320" s="6"/>
      <c r="M320" s="63">
        <v>10</v>
      </c>
      <c r="N320" s="51">
        <v>15</v>
      </c>
      <c r="O320" s="52">
        <f>SUM(Tabelle1334[[#This Row],[Tage]]*Tabelle1334[[#This Row],[Tagespreis]])</f>
        <v>150</v>
      </c>
      <c r="P320" s="49" t="s">
        <v>725</v>
      </c>
      <c r="Q320" s="53">
        <v>43637</v>
      </c>
      <c r="R320" s="49">
        <v>695617</v>
      </c>
      <c r="Z320" s="8"/>
    </row>
    <row r="321" spans="1:26" x14ac:dyDescent="0.25">
      <c r="A321" s="46">
        <v>161</v>
      </c>
      <c r="B321" s="47">
        <v>2</v>
      </c>
      <c r="C321" s="47" t="s">
        <v>185</v>
      </c>
      <c r="D321" s="48"/>
      <c r="E321" s="47" t="s">
        <v>8</v>
      </c>
      <c r="F321" s="49" t="s">
        <v>267</v>
      </c>
      <c r="G321" s="50" t="s">
        <v>280</v>
      </c>
      <c r="H321" s="49" t="s">
        <v>948</v>
      </c>
      <c r="I321" s="49" t="s">
        <v>949</v>
      </c>
      <c r="J321" s="49" t="s">
        <v>817</v>
      </c>
      <c r="K321" s="49"/>
      <c r="L321" s="51">
        <v>415</v>
      </c>
      <c r="M321" s="63"/>
      <c r="N321" s="51"/>
      <c r="O321" s="52">
        <f>SUM(Tabelle1334[[#This Row],[Tage]]*Tabelle1334[[#This Row],[Tagespreis]])</f>
        <v>0</v>
      </c>
      <c r="P321" s="49" t="s">
        <v>729</v>
      </c>
      <c r="Q321" s="53">
        <v>43635</v>
      </c>
      <c r="R321" s="49"/>
      <c r="Z321" s="8"/>
    </row>
    <row r="322" spans="1:26" x14ac:dyDescent="0.25">
      <c r="A322" s="46">
        <v>161</v>
      </c>
      <c r="B322" s="47">
        <v>2</v>
      </c>
      <c r="C322" s="47" t="s">
        <v>185</v>
      </c>
      <c r="D322" s="48"/>
      <c r="E322" s="47" t="s">
        <v>9</v>
      </c>
      <c r="F322" s="49" t="s">
        <v>267</v>
      </c>
      <c r="G322" s="50" t="s">
        <v>280</v>
      </c>
      <c r="H322" s="49" t="s">
        <v>950</v>
      </c>
      <c r="I322" s="49" t="s">
        <v>949</v>
      </c>
      <c r="J322" s="49" t="s">
        <v>817</v>
      </c>
      <c r="K322" s="49"/>
      <c r="L322" s="51">
        <v>415</v>
      </c>
      <c r="M322" s="63"/>
      <c r="N322" s="51"/>
      <c r="O322" s="52">
        <f>SUM(Tabelle1334[[#This Row],[Tage]]*Tabelle1334[[#This Row],[Tagespreis]])</f>
        <v>0</v>
      </c>
      <c r="P322" s="49" t="s">
        <v>729</v>
      </c>
      <c r="Q322" s="53">
        <v>43635</v>
      </c>
      <c r="R322" s="49"/>
      <c r="Z322" s="8"/>
    </row>
    <row r="323" spans="1:26" x14ac:dyDescent="0.25">
      <c r="A323" s="46">
        <v>162</v>
      </c>
      <c r="B323" s="47">
        <v>2</v>
      </c>
      <c r="C323" s="47" t="s">
        <v>186</v>
      </c>
      <c r="D323" s="48"/>
      <c r="E323" s="47" t="s">
        <v>8</v>
      </c>
      <c r="F323" s="49" t="s">
        <v>267</v>
      </c>
      <c r="G323" s="50" t="s">
        <v>280</v>
      </c>
      <c r="H323" s="49" t="s">
        <v>887</v>
      </c>
      <c r="I323" s="49" t="s">
        <v>887</v>
      </c>
      <c r="J323" s="49" t="s">
        <v>817</v>
      </c>
      <c r="K323" s="49"/>
      <c r="L323" s="51">
        <v>415</v>
      </c>
      <c r="M323" s="63"/>
      <c r="N323" s="49"/>
      <c r="O323" s="52">
        <f>SUM(Tabelle1334[[#This Row],[Tage]]*Tabelle1334[[#This Row],[Tagespreis]])</f>
        <v>0</v>
      </c>
      <c r="P323" s="49" t="s">
        <v>729</v>
      </c>
      <c r="Q323" s="53">
        <v>43635</v>
      </c>
      <c r="R323" s="49"/>
      <c r="Z323" s="8"/>
    </row>
    <row r="324" spans="1:26" x14ac:dyDescent="0.25">
      <c r="A324" s="46">
        <v>162</v>
      </c>
      <c r="B324" s="47">
        <v>2</v>
      </c>
      <c r="C324" s="47" t="s">
        <v>186</v>
      </c>
      <c r="D324" s="48"/>
      <c r="E324" s="47" t="s">
        <v>9</v>
      </c>
      <c r="F324" s="49" t="s">
        <v>267</v>
      </c>
      <c r="G324" s="50" t="s">
        <v>280</v>
      </c>
      <c r="H324" s="49" t="s">
        <v>887</v>
      </c>
      <c r="I324" s="49" t="s">
        <v>887</v>
      </c>
      <c r="J324" s="49" t="s">
        <v>817</v>
      </c>
      <c r="K324" s="49"/>
      <c r="L324" s="51">
        <v>415</v>
      </c>
      <c r="M324" s="63"/>
      <c r="N324" s="49"/>
      <c r="O324" s="52">
        <f>SUM(Tabelle1334[[#This Row],[Tage]]*Tabelle1334[[#This Row],[Tagespreis]])</f>
        <v>0</v>
      </c>
      <c r="P324" s="49" t="s">
        <v>729</v>
      </c>
      <c r="Q324" s="53">
        <v>43635</v>
      </c>
      <c r="R324" s="49"/>
      <c r="Z324" s="8"/>
    </row>
    <row r="325" spans="1:26" x14ac:dyDescent="0.25">
      <c r="A325" s="46">
        <v>163</v>
      </c>
      <c r="B325" s="47">
        <v>2</v>
      </c>
      <c r="C325" s="47" t="s">
        <v>187</v>
      </c>
      <c r="D325" s="48"/>
      <c r="E325" s="47" t="s">
        <v>8</v>
      </c>
      <c r="F325" s="49" t="s">
        <v>267</v>
      </c>
      <c r="G325" s="50" t="s">
        <v>280</v>
      </c>
      <c r="H325" s="49" t="s">
        <v>951</v>
      </c>
      <c r="I325" s="49" t="s">
        <v>467</v>
      </c>
      <c r="J325" s="49" t="s">
        <v>817</v>
      </c>
      <c r="K325" s="49"/>
      <c r="L325" s="51">
        <v>415</v>
      </c>
      <c r="M325" s="63"/>
      <c r="N325" s="49"/>
      <c r="O325" s="52">
        <f>SUM(Tabelle1334[[#This Row],[Tage]]*Tabelle1334[[#This Row],[Tagespreis]])</f>
        <v>0</v>
      </c>
      <c r="P325" s="49" t="s">
        <v>729</v>
      </c>
      <c r="Q325" s="53">
        <v>43635</v>
      </c>
      <c r="R325" s="49"/>
      <c r="Z325" s="8"/>
    </row>
    <row r="326" spans="1:26" x14ac:dyDescent="0.25">
      <c r="A326" s="46">
        <v>163</v>
      </c>
      <c r="B326" s="47">
        <v>2</v>
      </c>
      <c r="C326" s="47" t="s">
        <v>187</v>
      </c>
      <c r="D326" s="48"/>
      <c r="E326" s="47" t="s">
        <v>9</v>
      </c>
      <c r="F326" s="49" t="s">
        <v>267</v>
      </c>
      <c r="G326" s="50" t="s">
        <v>280</v>
      </c>
      <c r="H326" s="49" t="s">
        <v>951</v>
      </c>
      <c r="I326" s="49" t="s">
        <v>506</v>
      </c>
      <c r="J326" s="49" t="s">
        <v>817</v>
      </c>
      <c r="K326" s="49"/>
      <c r="L326" s="51">
        <v>415</v>
      </c>
      <c r="M326" s="63"/>
      <c r="N326" s="49"/>
      <c r="O326" s="52">
        <f>SUM(Tabelle1334[[#This Row],[Tage]]*Tabelle1334[[#This Row],[Tagespreis]])</f>
        <v>0</v>
      </c>
      <c r="P326" s="49" t="s">
        <v>729</v>
      </c>
      <c r="Q326" s="53">
        <v>43635</v>
      </c>
      <c r="R326" s="49"/>
      <c r="Z326" s="8"/>
    </row>
    <row r="327" spans="1:26" x14ac:dyDescent="0.25">
      <c r="A327" s="46">
        <v>164</v>
      </c>
      <c r="B327" s="47">
        <v>2</v>
      </c>
      <c r="C327" s="47" t="s">
        <v>188</v>
      </c>
      <c r="D327" s="48"/>
      <c r="E327" s="47" t="s">
        <v>8</v>
      </c>
      <c r="F327" s="49" t="s">
        <v>267</v>
      </c>
      <c r="G327" s="50" t="s">
        <v>280</v>
      </c>
      <c r="H327" s="49" t="s">
        <v>952</v>
      </c>
      <c r="I327" s="49" t="s">
        <v>953</v>
      </c>
      <c r="J327" s="49" t="s">
        <v>817</v>
      </c>
      <c r="K327" s="49"/>
      <c r="L327" s="51">
        <v>415</v>
      </c>
      <c r="M327" s="63"/>
      <c r="N327" s="49"/>
      <c r="O327" s="52">
        <f>SUM(Tabelle1334[[#This Row],[Tage]]*Tabelle1334[[#This Row],[Tagespreis]])</f>
        <v>0</v>
      </c>
      <c r="P327" s="49" t="s">
        <v>729</v>
      </c>
      <c r="Q327" s="53">
        <v>43635</v>
      </c>
      <c r="R327" s="49"/>
      <c r="Z327" s="8"/>
    </row>
    <row r="328" spans="1:26" x14ac:dyDescent="0.25">
      <c r="A328" s="46">
        <v>164</v>
      </c>
      <c r="B328" s="47">
        <v>2</v>
      </c>
      <c r="C328" s="47" t="s">
        <v>188</v>
      </c>
      <c r="D328" s="48"/>
      <c r="E328" s="47" t="s">
        <v>9</v>
      </c>
      <c r="F328" s="49" t="s">
        <v>267</v>
      </c>
      <c r="G328" s="50" t="s">
        <v>280</v>
      </c>
      <c r="H328" s="49" t="s">
        <v>965</v>
      </c>
      <c r="I328" s="49" t="s">
        <v>966</v>
      </c>
      <c r="J328" s="49" t="s">
        <v>817</v>
      </c>
      <c r="K328" s="49"/>
      <c r="L328" s="51">
        <v>415</v>
      </c>
      <c r="M328" s="63"/>
      <c r="N328" s="49"/>
      <c r="O328" s="52">
        <f>SUM(Tabelle1334[[#This Row],[Tage]]*Tabelle1334[[#This Row],[Tagespreis]])</f>
        <v>0</v>
      </c>
      <c r="P328" s="49" t="s">
        <v>729</v>
      </c>
      <c r="Q328" s="53">
        <v>43635</v>
      </c>
      <c r="R328" s="49"/>
      <c r="Z328" s="8"/>
    </row>
    <row r="329" spans="1:26" x14ac:dyDescent="0.25">
      <c r="A329" s="46">
        <v>165</v>
      </c>
      <c r="B329" s="47">
        <v>2</v>
      </c>
      <c r="C329" s="47" t="s">
        <v>189</v>
      </c>
      <c r="D329" s="48"/>
      <c r="E329" s="47" t="s">
        <v>8</v>
      </c>
      <c r="F329" s="49" t="s">
        <v>267</v>
      </c>
      <c r="G329" s="50" t="s">
        <v>280</v>
      </c>
      <c r="H329" s="49" t="s">
        <v>887</v>
      </c>
      <c r="I329" s="49" t="s">
        <v>887</v>
      </c>
      <c r="J329" s="49" t="s">
        <v>817</v>
      </c>
      <c r="K329" s="49"/>
      <c r="L329" s="51">
        <v>415</v>
      </c>
      <c r="M329" s="63"/>
      <c r="N329" s="51"/>
      <c r="O329" s="52">
        <f>SUM(Tabelle1334[[#This Row],[Tage]]*Tabelle1334[[#This Row],[Tagespreis]])</f>
        <v>0</v>
      </c>
      <c r="P329" s="49" t="s">
        <v>729</v>
      </c>
      <c r="Q329" s="53">
        <v>43635</v>
      </c>
      <c r="R329" s="49"/>
      <c r="Z329" s="8"/>
    </row>
    <row r="330" spans="1:26" x14ac:dyDescent="0.25">
      <c r="A330" s="46">
        <v>165</v>
      </c>
      <c r="B330" s="47">
        <v>2</v>
      </c>
      <c r="C330" s="47" t="s">
        <v>189</v>
      </c>
      <c r="D330" s="48"/>
      <c r="E330" s="47" t="s">
        <v>9</v>
      </c>
      <c r="F330" s="49" t="s">
        <v>267</v>
      </c>
      <c r="G330" s="50" t="s">
        <v>280</v>
      </c>
      <c r="H330" s="49" t="s">
        <v>887</v>
      </c>
      <c r="I330" s="49" t="s">
        <v>887</v>
      </c>
      <c r="J330" s="49" t="s">
        <v>817</v>
      </c>
      <c r="K330" s="49"/>
      <c r="L330" s="51">
        <v>415</v>
      </c>
      <c r="M330" s="63"/>
      <c r="N330" s="51"/>
      <c r="O330" s="52">
        <f>SUM(Tabelle1334[[#This Row],[Tage]]*Tabelle1334[[#This Row],[Tagespreis]])</f>
        <v>0</v>
      </c>
      <c r="P330" s="49" t="s">
        <v>729</v>
      </c>
      <c r="Q330" s="53">
        <v>43635</v>
      </c>
      <c r="R330" s="49"/>
      <c r="Z330" s="8"/>
    </row>
    <row r="331" spans="1:26" x14ac:dyDescent="0.25">
      <c r="A331" s="46">
        <v>166</v>
      </c>
      <c r="B331" s="47">
        <v>2</v>
      </c>
      <c r="C331" s="47" t="s">
        <v>190</v>
      </c>
      <c r="D331" s="48"/>
      <c r="E331" s="47" t="s">
        <v>8</v>
      </c>
      <c r="F331" s="49" t="s">
        <v>267</v>
      </c>
      <c r="G331" s="50" t="s">
        <v>280</v>
      </c>
      <c r="H331" s="49" t="s">
        <v>893</v>
      </c>
      <c r="I331" s="49" t="s">
        <v>894</v>
      </c>
      <c r="J331" s="49" t="s">
        <v>910</v>
      </c>
      <c r="K331" s="3"/>
      <c r="L331" s="6">
        <v>415</v>
      </c>
      <c r="M331" s="63"/>
      <c r="N331" s="51"/>
      <c r="O331" s="52">
        <f>SUM(Tabelle1334[[#This Row],[Tage]]*Tabelle1334[[#This Row],[Tagespreis]])</f>
        <v>0</v>
      </c>
      <c r="P331" s="49" t="s">
        <v>729</v>
      </c>
      <c r="Q331" s="53"/>
      <c r="R331" s="49"/>
      <c r="Z331" s="8"/>
    </row>
    <row r="332" spans="1:26" x14ac:dyDescent="0.25">
      <c r="A332" s="46">
        <v>166</v>
      </c>
      <c r="B332" s="47">
        <v>2</v>
      </c>
      <c r="C332" s="47" t="s">
        <v>190</v>
      </c>
      <c r="D332" s="48"/>
      <c r="E332" s="47" t="s">
        <v>9</v>
      </c>
      <c r="F332" s="49" t="s">
        <v>267</v>
      </c>
      <c r="G332" s="50" t="s">
        <v>280</v>
      </c>
      <c r="H332" s="49" t="s">
        <v>362</v>
      </c>
      <c r="I332" s="49" t="s">
        <v>895</v>
      </c>
      <c r="J332" s="49" t="s">
        <v>910</v>
      </c>
      <c r="K332" s="3"/>
      <c r="L332" s="6">
        <v>415</v>
      </c>
      <c r="M332" s="63"/>
      <c r="N332" s="49"/>
      <c r="O332" s="52">
        <f>SUM(Tabelle1334[[#This Row],[Tage]]*Tabelle1334[[#This Row],[Tagespreis]])</f>
        <v>0</v>
      </c>
      <c r="P332" s="49" t="s">
        <v>729</v>
      </c>
      <c r="Q332" s="53"/>
      <c r="R332" s="49"/>
      <c r="Z332" s="8"/>
    </row>
    <row r="333" spans="1:26" x14ac:dyDescent="0.25">
      <c r="A333" s="46">
        <v>167</v>
      </c>
      <c r="B333" s="47">
        <v>2</v>
      </c>
      <c r="C333" s="47" t="s">
        <v>191</v>
      </c>
      <c r="D333" s="48"/>
      <c r="E333" s="47" t="s">
        <v>8</v>
      </c>
      <c r="F333" s="49" t="s">
        <v>280</v>
      </c>
      <c r="G333" s="50" t="s">
        <v>280</v>
      </c>
      <c r="H333" s="49"/>
      <c r="I333" s="49"/>
      <c r="J333" s="49"/>
      <c r="K333" s="3"/>
      <c r="L333" s="6"/>
      <c r="M333" s="63"/>
      <c r="N333" s="51"/>
      <c r="O333" s="52">
        <f>SUM(Tabelle1334[[#This Row],[Tage]]*Tabelle1334[[#This Row],[Tagespreis]])</f>
        <v>0</v>
      </c>
      <c r="P333" s="49"/>
      <c r="Q333" s="53"/>
      <c r="R333" s="49"/>
      <c r="Z333" s="8"/>
    </row>
    <row r="334" spans="1:26" x14ac:dyDescent="0.25">
      <c r="A334" s="46">
        <v>167</v>
      </c>
      <c r="B334" s="47">
        <v>2</v>
      </c>
      <c r="C334" s="47" t="s">
        <v>191</v>
      </c>
      <c r="D334" s="48"/>
      <c r="E334" s="47" t="s">
        <v>9</v>
      </c>
      <c r="F334" s="49" t="s">
        <v>267</v>
      </c>
      <c r="G334" s="50" t="s">
        <v>280</v>
      </c>
      <c r="H334" s="49" t="s">
        <v>628</v>
      </c>
      <c r="I334" s="49" t="s">
        <v>629</v>
      </c>
      <c r="J334" s="49"/>
      <c r="K334" s="3"/>
      <c r="L334" s="6">
        <v>415</v>
      </c>
      <c r="M334" s="63"/>
      <c r="N334" s="51"/>
      <c r="O334" s="52">
        <f>SUM(Tabelle1334[[#This Row],[Tage]]*Tabelle1334[[#This Row],[Tagespreis]])</f>
        <v>0</v>
      </c>
      <c r="P334" s="49" t="s">
        <v>725</v>
      </c>
      <c r="Q334" s="53">
        <v>43616</v>
      </c>
      <c r="R334" s="49">
        <v>13494653</v>
      </c>
      <c r="Z334" s="8"/>
    </row>
    <row r="335" spans="1:26" x14ac:dyDescent="0.25">
      <c r="A335" s="46">
        <v>168</v>
      </c>
      <c r="B335" s="47">
        <v>2</v>
      </c>
      <c r="C335" s="47" t="s">
        <v>192</v>
      </c>
      <c r="D335" s="48"/>
      <c r="E335" s="47" t="s">
        <v>8</v>
      </c>
      <c r="F335" s="49" t="s">
        <v>267</v>
      </c>
      <c r="G335" s="50" t="s">
        <v>280</v>
      </c>
      <c r="H335" s="49" t="s">
        <v>971</v>
      </c>
      <c r="I335" s="49" t="s">
        <v>972</v>
      </c>
      <c r="J335" s="49"/>
      <c r="K335" s="49"/>
      <c r="L335" s="51">
        <v>415</v>
      </c>
      <c r="M335" s="63"/>
      <c r="N335" s="49"/>
      <c r="O335" s="52">
        <f>SUM(Tabelle1334[[#This Row],[Tage]]*Tabelle1334[[#This Row],[Tagespreis]])</f>
        <v>0</v>
      </c>
      <c r="P335" s="49" t="s">
        <v>725</v>
      </c>
      <c r="Q335" s="53">
        <v>43620</v>
      </c>
      <c r="R335" s="49">
        <v>695527</v>
      </c>
      <c r="Z335" s="8"/>
    </row>
    <row r="336" spans="1:26" x14ac:dyDescent="0.25">
      <c r="A336" s="46">
        <v>168</v>
      </c>
      <c r="B336" s="47">
        <v>2</v>
      </c>
      <c r="C336" s="47" t="s">
        <v>192</v>
      </c>
      <c r="D336" s="48"/>
      <c r="E336" s="47" t="s">
        <v>9</v>
      </c>
      <c r="F336" s="49" t="s">
        <v>267</v>
      </c>
      <c r="G336" s="50" t="s">
        <v>280</v>
      </c>
      <c r="H336" s="49" t="s">
        <v>637</v>
      </c>
      <c r="I336" s="49" t="s">
        <v>638</v>
      </c>
      <c r="J336" s="49"/>
      <c r="K336" s="49"/>
      <c r="L336" s="51">
        <v>415</v>
      </c>
      <c r="M336" s="63"/>
      <c r="N336" s="49"/>
      <c r="O336" s="52">
        <f>SUM(Tabelle1334[[#This Row],[Tage]]*Tabelle1334[[#This Row],[Tagespreis]])</f>
        <v>0</v>
      </c>
      <c r="P336" s="49" t="s">
        <v>725</v>
      </c>
      <c r="Q336" s="53">
        <v>43620</v>
      </c>
      <c r="R336" s="49">
        <v>695526</v>
      </c>
      <c r="Z336" s="8"/>
    </row>
    <row r="337" spans="1:26" x14ac:dyDescent="0.25">
      <c r="A337" s="46">
        <v>168</v>
      </c>
      <c r="B337" s="47">
        <v>2</v>
      </c>
      <c r="C337" s="47" t="s">
        <v>192</v>
      </c>
      <c r="D337" s="48"/>
      <c r="E337" s="47" t="s">
        <v>266</v>
      </c>
      <c r="F337" s="49" t="s">
        <v>280</v>
      </c>
      <c r="G337" s="50" t="s">
        <v>280</v>
      </c>
      <c r="H337" s="49"/>
      <c r="I337" s="49"/>
      <c r="J337" s="49"/>
      <c r="K337" s="49"/>
      <c r="L337" s="51"/>
      <c r="M337" s="63"/>
      <c r="N337" s="49"/>
      <c r="O337" s="52">
        <f>SUM(Tabelle1334[[#This Row],[Tage]]*Tabelle1334[[#This Row],[Tagespreis]])</f>
        <v>0</v>
      </c>
      <c r="P337" s="49"/>
      <c r="Q337" s="53"/>
      <c r="R337" s="49"/>
      <c r="Z337" s="8"/>
    </row>
    <row r="338" spans="1:26" x14ac:dyDescent="0.25">
      <c r="A338" s="46">
        <v>169</v>
      </c>
      <c r="B338" s="47">
        <v>2</v>
      </c>
      <c r="C338" s="47" t="s">
        <v>193</v>
      </c>
      <c r="D338" s="48"/>
      <c r="E338" s="47" t="s">
        <v>8</v>
      </c>
      <c r="F338" s="49" t="s">
        <v>267</v>
      </c>
      <c r="G338" s="50" t="s">
        <v>280</v>
      </c>
      <c r="H338" s="49" t="s">
        <v>935</v>
      </c>
      <c r="I338" s="49" t="s">
        <v>936</v>
      </c>
      <c r="J338" s="49" t="s">
        <v>910</v>
      </c>
      <c r="K338" s="49"/>
      <c r="L338" s="51">
        <v>415</v>
      </c>
      <c r="M338" s="63"/>
      <c r="N338" s="51"/>
      <c r="O338" s="52">
        <f>SUM(Tabelle1334[[#This Row],[Tage]]*Tabelle1334[[#This Row],[Tagespreis]])</f>
        <v>0</v>
      </c>
      <c r="P338" s="49" t="s">
        <v>729</v>
      </c>
      <c r="Q338" s="53"/>
      <c r="R338" s="49"/>
      <c r="Z338" s="8"/>
    </row>
    <row r="339" spans="1:26" x14ac:dyDescent="0.25">
      <c r="A339" s="46">
        <v>169</v>
      </c>
      <c r="B339" s="47">
        <v>2</v>
      </c>
      <c r="C339" s="47" t="s">
        <v>193</v>
      </c>
      <c r="D339" s="48"/>
      <c r="E339" s="47" t="s">
        <v>9</v>
      </c>
      <c r="F339" s="49" t="s">
        <v>267</v>
      </c>
      <c r="G339" s="50" t="s">
        <v>280</v>
      </c>
      <c r="H339" s="49" t="s">
        <v>937</v>
      </c>
      <c r="I339" s="49" t="s">
        <v>938</v>
      </c>
      <c r="J339" s="49" t="s">
        <v>910</v>
      </c>
      <c r="K339" s="49"/>
      <c r="L339" s="51">
        <v>415</v>
      </c>
      <c r="M339" s="63"/>
      <c r="N339" s="51"/>
      <c r="O339" s="52">
        <f>SUM(Tabelle1334[[#This Row],[Tage]]*Tabelle1334[[#This Row],[Tagespreis]])</f>
        <v>0</v>
      </c>
      <c r="P339" s="49" t="s">
        <v>729</v>
      </c>
      <c r="Q339" s="53"/>
      <c r="R339" s="49"/>
      <c r="Z339" s="8"/>
    </row>
    <row r="340" spans="1:26" x14ac:dyDescent="0.25">
      <c r="A340" s="46">
        <v>170</v>
      </c>
      <c r="B340" s="47">
        <v>2</v>
      </c>
      <c r="C340" s="47" t="s">
        <v>194</v>
      </c>
      <c r="D340" s="48"/>
      <c r="E340" s="47" t="s">
        <v>8</v>
      </c>
      <c r="F340" s="49" t="s">
        <v>267</v>
      </c>
      <c r="G340" s="50" t="s">
        <v>280</v>
      </c>
      <c r="H340" s="49" t="s">
        <v>630</v>
      </c>
      <c r="I340" s="49" t="s">
        <v>631</v>
      </c>
      <c r="J340" s="49" t="s">
        <v>908</v>
      </c>
      <c r="K340" s="3"/>
      <c r="L340" s="6">
        <v>415</v>
      </c>
      <c r="M340" s="63"/>
      <c r="N340" s="51"/>
      <c r="O340" s="52">
        <f>SUM(Tabelle1334[[#This Row],[Tage]]*Tabelle1334[[#This Row],[Tagespreis]])</f>
        <v>0</v>
      </c>
      <c r="P340" s="49" t="s">
        <v>729</v>
      </c>
      <c r="Q340" s="53">
        <v>43623</v>
      </c>
      <c r="R340" s="49"/>
      <c r="Z340" s="8"/>
    </row>
    <row r="341" spans="1:26" x14ac:dyDescent="0.25">
      <c r="A341" s="46">
        <v>170</v>
      </c>
      <c r="B341" s="47">
        <v>2</v>
      </c>
      <c r="C341" s="47" t="s">
        <v>194</v>
      </c>
      <c r="D341" s="48"/>
      <c r="E341" s="47" t="s">
        <v>9</v>
      </c>
      <c r="F341" s="49" t="s">
        <v>267</v>
      </c>
      <c r="G341" s="50" t="s">
        <v>280</v>
      </c>
      <c r="H341" s="49" t="s">
        <v>632</v>
      </c>
      <c r="I341" s="49" t="s">
        <v>483</v>
      </c>
      <c r="J341" s="49" t="s">
        <v>908</v>
      </c>
      <c r="K341" s="3"/>
      <c r="L341" s="6">
        <v>415</v>
      </c>
      <c r="M341" s="63"/>
      <c r="N341" s="51"/>
      <c r="O341" s="52">
        <f>SUM(Tabelle1334[[#This Row],[Tage]]*Tabelle1334[[#This Row],[Tagespreis]])</f>
        <v>0</v>
      </c>
      <c r="P341" s="49" t="s">
        <v>729</v>
      </c>
      <c r="Q341" s="53">
        <v>43623</v>
      </c>
      <c r="R341" s="49"/>
      <c r="Z341" s="8"/>
    </row>
    <row r="342" spans="1:26" x14ac:dyDescent="0.25">
      <c r="A342" s="46">
        <v>171</v>
      </c>
      <c r="B342" s="47">
        <v>2</v>
      </c>
      <c r="C342" s="47" t="s">
        <v>195</v>
      </c>
      <c r="D342" s="48"/>
      <c r="E342" s="47" t="s">
        <v>8</v>
      </c>
      <c r="F342" s="49" t="s">
        <v>280</v>
      </c>
      <c r="G342" s="50" t="s">
        <v>280</v>
      </c>
      <c r="H342" s="49"/>
      <c r="I342" s="49"/>
      <c r="J342" s="49"/>
      <c r="K342" s="49"/>
      <c r="L342" s="6"/>
      <c r="M342" s="63"/>
      <c r="N342" s="51"/>
      <c r="O342" s="52">
        <f>SUM(Tabelle1334[[#This Row],[Tage]]*Tabelle1334[[#This Row],[Tagespreis]])</f>
        <v>0</v>
      </c>
      <c r="P342" s="49"/>
      <c r="Q342" s="53"/>
      <c r="R342" s="49"/>
      <c r="Z342" s="8"/>
    </row>
    <row r="343" spans="1:26" x14ac:dyDescent="0.25">
      <c r="A343" s="46">
        <v>171</v>
      </c>
      <c r="B343" s="47">
        <v>2</v>
      </c>
      <c r="C343" s="47" t="s">
        <v>195</v>
      </c>
      <c r="D343" s="48"/>
      <c r="E343" s="47" t="s">
        <v>9</v>
      </c>
      <c r="F343" s="49" t="s">
        <v>280</v>
      </c>
      <c r="G343" s="50" t="s">
        <v>280</v>
      </c>
      <c r="H343" s="49"/>
      <c r="I343" s="49"/>
      <c r="J343" s="49"/>
      <c r="K343" s="49"/>
      <c r="L343" s="6"/>
      <c r="M343" s="63"/>
      <c r="N343" s="51"/>
      <c r="O343" s="52">
        <f>SUM(Tabelle1334[[#This Row],[Tage]]*Tabelle1334[[#This Row],[Tagespreis]])</f>
        <v>0</v>
      </c>
      <c r="P343" s="49"/>
      <c r="Q343" s="53"/>
      <c r="R343" s="49"/>
      <c r="Z343" s="8"/>
    </row>
    <row r="344" spans="1:26" x14ac:dyDescent="0.25">
      <c r="A344" s="46">
        <v>172</v>
      </c>
      <c r="B344" s="47">
        <v>2</v>
      </c>
      <c r="C344" s="47" t="s">
        <v>196</v>
      </c>
      <c r="D344" s="48"/>
      <c r="E344" s="47" t="s">
        <v>8</v>
      </c>
      <c r="F344" s="49" t="s">
        <v>280</v>
      </c>
      <c r="G344" s="50" t="s">
        <v>280</v>
      </c>
      <c r="H344" s="49"/>
      <c r="I344" s="49"/>
      <c r="J344" s="49"/>
      <c r="K344" s="49"/>
      <c r="L344" s="6"/>
      <c r="M344" s="63"/>
      <c r="N344" s="49"/>
      <c r="O344" s="52">
        <f>SUM(Tabelle1334[[#This Row],[Tage]]*Tabelle1334[[#This Row],[Tagespreis]])</f>
        <v>0</v>
      </c>
      <c r="P344" s="49"/>
      <c r="Q344" s="53"/>
      <c r="R344" s="49"/>
      <c r="Z344" s="8"/>
    </row>
    <row r="345" spans="1:26" x14ac:dyDescent="0.25">
      <c r="A345" s="46">
        <v>172</v>
      </c>
      <c r="B345" s="47">
        <v>2</v>
      </c>
      <c r="C345" s="47" t="s">
        <v>196</v>
      </c>
      <c r="D345" s="48"/>
      <c r="E345" s="47" t="s">
        <v>9</v>
      </c>
      <c r="F345" s="49" t="s">
        <v>280</v>
      </c>
      <c r="G345" s="50" t="s">
        <v>280</v>
      </c>
      <c r="H345" s="49"/>
      <c r="I345" s="49"/>
      <c r="J345" s="49"/>
      <c r="K345" s="49"/>
      <c r="L345" s="6"/>
      <c r="M345" s="63"/>
      <c r="N345" s="49"/>
      <c r="O345" s="52">
        <f>SUM(Tabelle1334[[#This Row],[Tage]]*Tabelle1334[[#This Row],[Tagespreis]])</f>
        <v>0</v>
      </c>
      <c r="P345" s="49"/>
      <c r="Q345" s="53"/>
      <c r="R345" s="49"/>
      <c r="Z345" s="8"/>
    </row>
    <row r="346" spans="1:26" x14ac:dyDescent="0.25">
      <c r="A346" s="46">
        <v>173</v>
      </c>
      <c r="B346" s="47">
        <v>2</v>
      </c>
      <c r="C346" s="47" t="s">
        <v>197</v>
      </c>
      <c r="D346" s="48"/>
      <c r="E346" s="47" t="s">
        <v>8</v>
      </c>
      <c r="F346" s="49" t="s">
        <v>280</v>
      </c>
      <c r="G346" s="50" t="s">
        <v>280</v>
      </c>
      <c r="H346" s="49"/>
      <c r="I346" s="49"/>
      <c r="J346" s="49"/>
      <c r="K346" s="49"/>
      <c r="L346" s="51"/>
      <c r="M346" s="63"/>
      <c r="N346" s="51"/>
      <c r="O346" s="52">
        <f>SUM(Tabelle1334[[#This Row],[Tage]]*Tabelle1334[[#This Row],[Tagespreis]])</f>
        <v>0</v>
      </c>
      <c r="P346" s="49"/>
      <c r="Q346" s="53"/>
      <c r="R346" s="49"/>
      <c r="Z346" s="8"/>
    </row>
    <row r="347" spans="1:26" x14ac:dyDescent="0.25">
      <c r="A347" s="46">
        <v>173</v>
      </c>
      <c r="B347" s="47">
        <v>2</v>
      </c>
      <c r="C347" s="47" t="s">
        <v>197</v>
      </c>
      <c r="D347" s="48"/>
      <c r="E347" s="47" t="s">
        <v>9</v>
      </c>
      <c r="F347" s="49" t="s">
        <v>280</v>
      </c>
      <c r="G347" s="50" t="s">
        <v>280</v>
      </c>
      <c r="H347" s="49"/>
      <c r="I347" s="49"/>
      <c r="J347" s="49"/>
      <c r="K347" s="49"/>
      <c r="L347" s="51"/>
      <c r="M347" s="63"/>
      <c r="N347" s="51"/>
      <c r="O347" s="52">
        <f>SUM(Tabelle1334[[#This Row],[Tage]]*Tabelle1334[[#This Row],[Tagespreis]])</f>
        <v>0</v>
      </c>
      <c r="P347" s="49"/>
      <c r="Q347" s="53"/>
      <c r="R347" s="49"/>
      <c r="Z347" s="8"/>
    </row>
    <row r="348" spans="1:26" x14ac:dyDescent="0.25">
      <c r="A348" s="46">
        <v>174</v>
      </c>
      <c r="B348" s="47">
        <v>2</v>
      </c>
      <c r="C348" s="47" t="s">
        <v>198</v>
      </c>
      <c r="D348" s="48"/>
      <c r="E348" s="47" t="s">
        <v>8</v>
      </c>
      <c r="F348" s="49" t="s">
        <v>267</v>
      </c>
      <c r="G348" s="50" t="s">
        <v>280</v>
      </c>
      <c r="H348" s="49" t="s">
        <v>761</v>
      </c>
      <c r="I348" s="49" t="s">
        <v>762</v>
      </c>
      <c r="J348" s="49"/>
      <c r="K348" s="49"/>
      <c r="L348" s="51">
        <v>415</v>
      </c>
      <c r="M348" s="63"/>
      <c r="N348" s="51"/>
      <c r="O348" s="52">
        <f>SUM(Tabelle1334[[#This Row],[Tage]]*Tabelle1334[[#This Row],[Tagespreis]])</f>
        <v>0</v>
      </c>
      <c r="P348" s="49" t="s">
        <v>725</v>
      </c>
      <c r="Q348" s="53">
        <v>43634</v>
      </c>
      <c r="R348" s="49">
        <v>695612</v>
      </c>
      <c r="Z348" s="8"/>
    </row>
    <row r="349" spans="1:26" x14ac:dyDescent="0.25">
      <c r="A349" s="46">
        <v>174</v>
      </c>
      <c r="B349" s="47">
        <v>2</v>
      </c>
      <c r="C349" s="47" t="s">
        <v>198</v>
      </c>
      <c r="D349" s="48"/>
      <c r="E349" s="47" t="s">
        <v>9</v>
      </c>
      <c r="F349" s="49" t="s">
        <v>267</v>
      </c>
      <c r="G349" s="50" t="s">
        <v>280</v>
      </c>
      <c r="H349" s="49" t="s">
        <v>763</v>
      </c>
      <c r="I349" s="49" t="s">
        <v>764</v>
      </c>
      <c r="J349" s="49"/>
      <c r="K349" s="49"/>
      <c r="L349" s="51">
        <v>415</v>
      </c>
      <c r="M349" s="63"/>
      <c r="N349" s="51"/>
      <c r="O349" s="52">
        <f>SUM(Tabelle1334[[#This Row],[Tage]]*Tabelle1334[[#This Row],[Tagespreis]])</f>
        <v>0</v>
      </c>
      <c r="P349" s="49" t="s">
        <v>725</v>
      </c>
      <c r="Q349" s="53">
        <v>43634</v>
      </c>
      <c r="R349" s="49">
        <v>695613</v>
      </c>
      <c r="Z349" s="8"/>
    </row>
    <row r="350" spans="1:26" x14ac:dyDescent="0.25">
      <c r="A350" s="46">
        <v>175</v>
      </c>
      <c r="B350" s="47">
        <v>2</v>
      </c>
      <c r="C350" s="47" t="s">
        <v>199</v>
      </c>
      <c r="D350" s="48"/>
      <c r="E350" s="47" t="s">
        <v>8</v>
      </c>
      <c r="F350" s="49" t="s">
        <v>267</v>
      </c>
      <c r="G350" s="50" t="s">
        <v>280</v>
      </c>
      <c r="H350" s="49" t="s">
        <v>520</v>
      </c>
      <c r="I350" s="49" t="s">
        <v>521</v>
      </c>
      <c r="J350" s="49"/>
      <c r="K350" s="49"/>
      <c r="L350" s="51">
        <v>415</v>
      </c>
      <c r="M350" s="63"/>
      <c r="N350" s="51"/>
      <c r="O350" s="52">
        <f>SUM(Tabelle1334[[#This Row],[Tage]]*Tabelle1334[[#This Row],[Tagespreis]])</f>
        <v>0</v>
      </c>
      <c r="P350" s="49" t="s">
        <v>725</v>
      </c>
      <c r="Q350" s="53">
        <v>43620</v>
      </c>
      <c r="R350" s="49">
        <v>695541</v>
      </c>
      <c r="Z350" s="8"/>
    </row>
    <row r="351" spans="1:26" x14ac:dyDescent="0.25">
      <c r="A351" s="46">
        <v>175</v>
      </c>
      <c r="B351" s="47">
        <v>2</v>
      </c>
      <c r="C351" s="47" t="s">
        <v>199</v>
      </c>
      <c r="D351" s="48"/>
      <c r="E351" s="47" t="s">
        <v>9</v>
      </c>
      <c r="F351" s="49" t="s">
        <v>267</v>
      </c>
      <c r="G351" s="50" t="s">
        <v>280</v>
      </c>
      <c r="H351" s="49" t="s">
        <v>767</v>
      </c>
      <c r="I351" s="49" t="s">
        <v>768</v>
      </c>
      <c r="J351" s="49"/>
      <c r="K351" s="49"/>
      <c r="L351" s="51">
        <v>415</v>
      </c>
      <c r="M351" s="63"/>
      <c r="N351" s="51"/>
      <c r="O351" s="52">
        <f>SUM(Tabelle1334[[#This Row],[Tage]]*Tabelle1334[[#This Row],[Tagespreis]])</f>
        <v>0</v>
      </c>
      <c r="P351" s="49" t="s">
        <v>725</v>
      </c>
      <c r="Q351" s="53">
        <v>43620</v>
      </c>
      <c r="R351" s="49">
        <v>695542</v>
      </c>
      <c r="Z351" s="8"/>
    </row>
    <row r="352" spans="1:26" x14ac:dyDescent="0.25">
      <c r="A352" s="46">
        <v>176</v>
      </c>
      <c r="B352" s="47">
        <v>2</v>
      </c>
      <c r="C352" s="47" t="s">
        <v>200</v>
      </c>
      <c r="D352" s="48"/>
      <c r="E352" s="47" t="s">
        <v>8</v>
      </c>
      <c r="F352" s="49" t="s">
        <v>267</v>
      </c>
      <c r="G352" s="50" t="s">
        <v>280</v>
      </c>
      <c r="H352" s="49" t="s">
        <v>635</v>
      </c>
      <c r="I352" s="49" t="s">
        <v>529</v>
      </c>
      <c r="J352" s="49"/>
      <c r="K352" s="49"/>
      <c r="L352" s="51">
        <v>415</v>
      </c>
      <c r="M352" s="63"/>
      <c r="N352" s="51"/>
      <c r="O352" s="52">
        <f>SUM(Tabelle1334[[#This Row],[Tage]]*Tabelle1334[[#This Row],[Tagespreis]])</f>
        <v>0</v>
      </c>
      <c r="P352" s="49" t="s">
        <v>725</v>
      </c>
      <c r="Q352" s="53">
        <v>43616</v>
      </c>
      <c r="R352" s="49">
        <v>13494654</v>
      </c>
      <c r="Z352" s="8"/>
    </row>
    <row r="353" spans="1:26" x14ac:dyDescent="0.25">
      <c r="A353" s="46">
        <v>176</v>
      </c>
      <c r="B353" s="47">
        <v>2</v>
      </c>
      <c r="C353" s="47" t="s">
        <v>200</v>
      </c>
      <c r="D353" s="48"/>
      <c r="E353" s="47" t="s">
        <v>9</v>
      </c>
      <c r="F353" s="49" t="s">
        <v>267</v>
      </c>
      <c r="G353" s="50" t="s">
        <v>280</v>
      </c>
      <c r="H353" s="49" t="s">
        <v>635</v>
      </c>
      <c r="I353" s="49" t="s">
        <v>636</v>
      </c>
      <c r="J353" s="49"/>
      <c r="K353" s="49"/>
      <c r="L353" s="51">
        <v>415</v>
      </c>
      <c r="M353" s="63"/>
      <c r="N353" s="51"/>
      <c r="O353" s="52">
        <f>SUM(Tabelle1334[[#This Row],[Tage]]*Tabelle1334[[#This Row],[Tagespreis]])</f>
        <v>0</v>
      </c>
      <c r="P353" s="49" t="s">
        <v>725</v>
      </c>
      <c r="Q353" s="53">
        <v>43616</v>
      </c>
      <c r="R353" s="49">
        <v>13494655</v>
      </c>
      <c r="Z353" s="8"/>
    </row>
    <row r="354" spans="1:26" x14ac:dyDescent="0.25">
      <c r="A354" s="46">
        <v>177</v>
      </c>
      <c r="B354" s="47">
        <v>2</v>
      </c>
      <c r="C354" s="47" t="s">
        <v>201</v>
      </c>
      <c r="D354" s="48"/>
      <c r="E354" s="47" t="s">
        <v>8</v>
      </c>
      <c r="F354" s="49" t="s">
        <v>280</v>
      </c>
      <c r="G354" s="50" t="s">
        <v>280</v>
      </c>
      <c r="H354" s="49"/>
      <c r="I354" s="49"/>
      <c r="J354" s="49"/>
      <c r="K354" s="3"/>
      <c r="L354" s="6"/>
      <c r="M354" s="63"/>
      <c r="N354" s="51"/>
      <c r="O354" s="52">
        <f>SUM(Tabelle1334[[#This Row],[Tage]]*Tabelle1334[[#This Row],[Tagespreis]])</f>
        <v>0</v>
      </c>
      <c r="P354" s="49"/>
      <c r="Q354" s="53"/>
      <c r="R354" s="49"/>
      <c r="Z354" s="8"/>
    </row>
    <row r="355" spans="1:26" x14ac:dyDescent="0.25">
      <c r="A355" s="46">
        <v>177</v>
      </c>
      <c r="B355" s="47">
        <v>2</v>
      </c>
      <c r="C355" s="47" t="s">
        <v>201</v>
      </c>
      <c r="D355" s="48"/>
      <c r="E355" s="47" t="s">
        <v>9</v>
      </c>
      <c r="F355" s="49" t="s">
        <v>280</v>
      </c>
      <c r="G355" s="50" t="s">
        <v>280</v>
      </c>
      <c r="H355" s="49"/>
      <c r="I355" s="49"/>
      <c r="J355" s="49"/>
      <c r="K355" s="3"/>
      <c r="L355" s="6"/>
      <c r="M355" s="63"/>
      <c r="N355" s="51"/>
      <c r="O355" s="52">
        <f>SUM(Tabelle1334[[#This Row],[Tage]]*Tabelle1334[[#This Row],[Tagespreis]])</f>
        <v>0</v>
      </c>
      <c r="P355" s="49"/>
      <c r="Q355" s="53"/>
      <c r="R355" s="49"/>
      <c r="Z355" s="8"/>
    </row>
    <row r="356" spans="1:26" x14ac:dyDescent="0.25">
      <c r="A356" s="46">
        <v>178</v>
      </c>
      <c r="B356" s="47">
        <v>2</v>
      </c>
      <c r="C356" s="47" t="s">
        <v>202</v>
      </c>
      <c r="D356" s="48"/>
      <c r="E356" s="47" t="s">
        <v>8</v>
      </c>
      <c r="F356" s="49" t="s">
        <v>267</v>
      </c>
      <c r="G356" s="50" t="s">
        <v>280</v>
      </c>
      <c r="H356" s="49" t="s">
        <v>641</v>
      </c>
      <c r="I356" s="49" t="s">
        <v>642</v>
      </c>
      <c r="J356" s="49"/>
      <c r="K356" s="3"/>
      <c r="L356" s="6">
        <v>415</v>
      </c>
      <c r="M356" s="63"/>
      <c r="N356" s="51"/>
      <c r="O356" s="52">
        <f>SUM(Tabelle1334[[#This Row],[Tage]]*Tabelle1334[[#This Row],[Tagespreis]])</f>
        <v>0</v>
      </c>
      <c r="P356" s="49" t="s">
        <v>725</v>
      </c>
      <c r="Q356" s="53">
        <v>43619</v>
      </c>
      <c r="R356" s="49">
        <v>13494742</v>
      </c>
      <c r="Z356" s="8"/>
    </row>
    <row r="357" spans="1:26" x14ac:dyDescent="0.25">
      <c r="A357" s="46">
        <v>178</v>
      </c>
      <c r="B357" s="47">
        <v>2</v>
      </c>
      <c r="C357" s="47" t="s">
        <v>202</v>
      </c>
      <c r="D357" s="48"/>
      <c r="E357" s="47" t="s">
        <v>9</v>
      </c>
      <c r="F357" s="49" t="s">
        <v>267</v>
      </c>
      <c r="G357" s="50" t="s">
        <v>280</v>
      </c>
      <c r="H357" s="49" t="s">
        <v>643</v>
      </c>
      <c r="I357" s="49" t="s">
        <v>644</v>
      </c>
      <c r="J357" s="49"/>
      <c r="K357" s="6">
        <v>30</v>
      </c>
      <c r="L357" s="6">
        <v>415</v>
      </c>
      <c r="M357" s="63"/>
      <c r="N357" s="51"/>
      <c r="O357" s="52">
        <f>SUM(Tabelle1334[[#This Row],[Tage]]*Tabelle1334[[#This Row],[Tagespreis]])</f>
        <v>0</v>
      </c>
      <c r="P357" s="49" t="s">
        <v>725</v>
      </c>
      <c r="Q357" s="53">
        <v>43622</v>
      </c>
      <c r="R357" s="49">
        <v>695573</v>
      </c>
      <c r="Z357" s="8"/>
    </row>
    <row r="358" spans="1:26" x14ac:dyDescent="0.25">
      <c r="A358" s="46">
        <v>179</v>
      </c>
      <c r="B358" s="47">
        <v>2</v>
      </c>
      <c r="C358" s="47" t="s">
        <v>203</v>
      </c>
      <c r="D358" s="48"/>
      <c r="E358" s="47" t="s">
        <v>8</v>
      </c>
      <c r="F358" s="49" t="s">
        <v>267</v>
      </c>
      <c r="G358" s="50" t="s">
        <v>280</v>
      </c>
      <c r="H358" s="49" t="s">
        <v>645</v>
      </c>
      <c r="I358" s="49" t="s">
        <v>631</v>
      </c>
      <c r="J358" s="49"/>
      <c r="K358" s="3"/>
      <c r="L358" s="6">
        <v>415</v>
      </c>
      <c r="M358" s="63"/>
      <c r="N358" s="51"/>
      <c r="O358" s="52">
        <f>SUM(Tabelle1334[[#This Row],[Tage]]*Tabelle1334[[#This Row],[Tagespreis]])</f>
        <v>0</v>
      </c>
      <c r="P358" s="49" t="s">
        <v>725</v>
      </c>
      <c r="Q358" s="53">
        <v>43621</v>
      </c>
      <c r="R358" s="49">
        <v>695543</v>
      </c>
      <c r="Z358" s="8"/>
    </row>
    <row r="359" spans="1:26" x14ac:dyDescent="0.25">
      <c r="A359" s="46">
        <v>179</v>
      </c>
      <c r="B359" s="47">
        <v>2</v>
      </c>
      <c r="C359" s="47" t="s">
        <v>203</v>
      </c>
      <c r="D359" s="48"/>
      <c r="E359" s="47" t="s">
        <v>9</v>
      </c>
      <c r="F359" s="49" t="s">
        <v>267</v>
      </c>
      <c r="G359" s="50" t="s">
        <v>280</v>
      </c>
      <c r="H359" s="49" t="s">
        <v>646</v>
      </c>
      <c r="I359" s="49" t="s">
        <v>647</v>
      </c>
      <c r="J359" s="49"/>
      <c r="K359" s="6">
        <v>30</v>
      </c>
      <c r="L359" s="6">
        <v>415</v>
      </c>
      <c r="M359" s="63"/>
      <c r="N359" s="51"/>
      <c r="O359" s="52">
        <f>SUM(Tabelle1334[[#This Row],[Tage]]*Tabelle1334[[#This Row],[Tagespreis]])</f>
        <v>0</v>
      </c>
      <c r="P359" s="49" t="s">
        <v>725</v>
      </c>
      <c r="Q359" s="53">
        <v>43619</v>
      </c>
      <c r="R359" s="49">
        <v>13494744</v>
      </c>
      <c r="Z359" s="8"/>
    </row>
    <row r="360" spans="1:26" x14ac:dyDescent="0.25">
      <c r="A360" s="46">
        <v>180</v>
      </c>
      <c r="B360" s="47">
        <v>2</v>
      </c>
      <c r="C360" s="47" t="s">
        <v>204</v>
      </c>
      <c r="D360" s="48"/>
      <c r="E360" s="47" t="s">
        <v>8</v>
      </c>
      <c r="F360" s="49" t="s">
        <v>280</v>
      </c>
      <c r="G360" s="50" t="s">
        <v>280</v>
      </c>
      <c r="H360" s="49"/>
      <c r="I360" s="49"/>
      <c r="J360" s="49"/>
      <c r="K360" s="3"/>
      <c r="L360" s="6"/>
      <c r="M360" s="63"/>
      <c r="N360" s="51"/>
      <c r="O360" s="52">
        <f>SUM(Tabelle1334[[#This Row],[Tage]]*Tabelle1334[[#This Row],[Tagespreis]])</f>
        <v>0</v>
      </c>
      <c r="P360" s="49"/>
      <c r="Q360" s="53"/>
      <c r="R360" s="49"/>
      <c r="Z360" s="8"/>
    </row>
    <row r="361" spans="1:26" x14ac:dyDescent="0.25">
      <c r="A361" s="46">
        <v>180</v>
      </c>
      <c r="B361" s="47">
        <v>2</v>
      </c>
      <c r="C361" s="47" t="s">
        <v>204</v>
      </c>
      <c r="D361" s="48"/>
      <c r="E361" s="47" t="s">
        <v>9</v>
      </c>
      <c r="F361" s="49" t="s">
        <v>280</v>
      </c>
      <c r="G361" s="50" t="s">
        <v>280</v>
      </c>
      <c r="H361" s="49"/>
      <c r="I361" s="49"/>
      <c r="J361" s="49"/>
      <c r="K361" s="3"/>
      <c r="L361" s="6"/>
      <c r="M361" s="63"/>
      <c r="N361" s="51"/>
      <c r="O361" s="52">
        <f>SUM(Tabelle1334[[#This Row],[Tage]]*Tabelle1334[[#This Row],[Tagespreis]])</f>
        <v>0</v>
      </c>
      <c r="P361" s="49"/>
      <c r="Q361" s="53"/>
      <c r="R361" s="49"/>
      <c r="Z361" s="8"/>
    </row>
    <row r="362" spans="1:26" x14ac:dyDescent="0.25">
      <c r="A362" s="46">
        <v>181</v>
      </c>
      <c r="B362" s="47">
        <v>3</v>
      </c>
      <c r="C362" s="47" t="s">
        <v>205</v>
      </c>
      <c r="D362" s="48"/>
      <c r="E362" s="47" t="s">
        <v>8</v>
      </c>
      <c r="F362" s="49" t="s">
        <v>280</v>
      </c>
      <c r="G362" s="50" t="s">
        <v>280</v>
      </c>
      <c r="H362" s="49"/>
      <c r="I362" s="49"/>
      <c r="J362" s="49"/>
      <c r="K362" s="3"/>
      <c r="L362" s="6"/>
      <c r="M362" s="63"/>
      <c r="N362" s="51"/>
      <c r="O362" s="52">
        <f>SUM(Tabelle1334[[#This Row],[Tage]]*Tabelle1334[[#This Row],[Tagespreis]])</f>
        <v>0</v>
      </c>
      <c r="P362" s="49"/>
      <c r="Q362" s="53"/>
      <c r="R362" s="49"/>
      <c r="Z362" s="8"/>
    </row>
    <row r="363" spans="1:26" x14ac:dyDescent="0.25">
      <c r="A363" s="46">
        <v>181</v>
      </c>
      <c r="B363" s="47">
        <v>3</v>
      </c>
      <c r="C363" s="47" t="s">
        <v>205</v>
      </c>
      <c r="D363" s="48"/>
      <c r="E363" s="47" t="s">
        <v>9</v>
      </c>
      <c r="F363" s="49" t="s">
        <v>280</v>
      </c>
      <c r="G363" s="50" t="s">
        <v>280</v>
      </c>
      <c r="H363" s="49"/>
      <c r="I363" s="49"/>
      <c r="J363" s="49"/>
      <c r="K363" s="3"/>
      <c r="L363" s="6"/>
      <c r="M363" s="63"/>
      <c r="N363" s="51"/>
      <c r="O363" s="52">
        <f>SUM(Tabelle1334[[#This Row],[Tage]]*Tabelle1334[[#This Row],[Tagespreis]])</f>
        <v>0</v>
      </c>
      <c r="P363" s="49"/>
      <c r="Q363" s="53"/>
      <c r="R363" s="49"/>
      <c r="Z363" s="8"/>
    </row>
    <row r="364" spans="1:26" x14ac:dyDescent="0.25">
      <c r="A364" s="46">
        <v>182</v>
      </c>
      <c r="B364" s="47">
        <v>3</v>
      </c>
      <c r="C364" s="47" t="s">
        <v>206</v>
      </c>
      <c r="D364" s="48"/>
      <c r="E364" s="47" t="s">
        <v>8</v>
      </c>
      <c r="F364" s="49" t="s">
        <v>267</v>
      </c>
      <c r="G364" s="50" t="s">
        <v>280</v>
      </c>
      <c r="H364" s="49" t="s">
        <v>929</v>
      </c>
      <c r="I364" s="49"/>
      <c r="J364" s="49" t="s">
        <v>930</v>
      </c>
      <c r="K364" s="3"/>
      <c r="L364" s="6"/>
      <c r="M364" s="63"/>
      <c r="N364" s="51"/>
      <c r="O364" s="52">
        <f>SUM(Tabelle1334[[#This Row],[Tage]]*Tabelle1334[[#This Row],[Tagespreis]])</f>
        <v>0</v>
      </c>
      <c r="P364" s="49" t="s">
        <v>729</v>
      </c>
      <c r="Q364" s="53"/>
      <c r="R364" s="49"/>
      <c r="Z364" s="8"/>
    </row>
    <row r="365" spans="1:26" x14ac:dyDescent="0.25">
      <c r="A365" s="46">
        <v>182</v>
      </c>
      <c r="B365" s="47">
        <v>3</v>
      </c>
      <c r="C365" s="47" t="s">
        <v>206</v>
      </c>
      <c r="D365" s="48"/>
      <c r="E365" s="47" t="s">
        <v>9</v>
      </c>
      <c r="F365" s="49" t="s">
        <v>280</v>
      </c>
      <c r="G365" s="50" t="s">
        <v>280</v>
      </c>
      <c r="H365" s="49"/>
      <c r="I365" s="49"/>
      <c r="J365" s="49"/>
      <c r="K365" s="3"/>
      <c r="L365" s="6"/>
      <c r="M365" s="63"/>
      <c r="N365" s="51"/>
      <c r="O365" s="52">
        <f>SUM(Tabelle1334[[#This Row],[Tage]]*Tabelle1334[[#This Row],[Tagespreis]])</f>
        <v>0</v>
      </c>
      <c r="P365" s="49"/>
      <c r="Q365" s="53"/>
      <c r="R365" s="49"/>
      <c r="Z365" s="8"/>
    </row>
    <row r="366" spans="1:26" x14ac:dyDescent="0.25">
      <c r="A366" s="46">
        <v>183</v>
      </c>
      <c r="B366" s="47">
        <v>3</v>
      </c>
      <c r="C366" s="47" t="s">
        <v>207</v>
      </c>
      <c r="D366" s="48"/>
      <c r="E366" s="47" t="s">
        <v>8</v>
      </c>
      <c r="F366" s="49" t="s">
        <v>280</v>
      </c>
      <c r="G366" s="50" t="s">
        <v>280</v>
      </c>
      <c r="H366" s="49"/>
      <c r="I366" s="49"/>
      <c r="J366" s="49"/>
      <c r="K366" s="3"/>
      <c r="L366" s="6"/>
      <c r="M366" s="63"/>
      <c r="N366" s="51"/>
      <c r="O366" s="52">
        <f>SUM(Tabelle1334[[#This Row],[Tage]]*Tabelle1334[[#This Row],[Tagespreis]])</f>
        <v>0</v>
      </c>
      <c r="P366" s="49"/>
      <c r="Q366" s="53"/>
      <c r="R366" s="49"/>
      <c r="Z366" s="8"/>
    </row>
    <row r="367" spans="1:26" x14ac:dyDescent="0.25">
      <c r="A367" s="46">
        <v>183</v>
      </c>
      <c r="B367" s="47">
        <v>3</v>
      </c>
      <c r="C367" s="47" t="s">
        <v>207</v>
      </c>
      <c r="D367" s="48"/>
      <c r="E367" s="47" t="s">
        <v>9</v>
      </c>
      <c r="F367" s="49" t="s">
        <v>280</v>
      </c>
      <c r="G367" s="50" t="s">
        <v>280</v>
      </c>
      <c r="H367" s="49"/>
      <c r="I367" s="49"/>
      <c r="J367" s="49"/>
      <c r="K367" s="3"/>
      <c r="L367" s="6"/>
      <c r="M367" s="63"/>
      <c r="N367" s="51"/>
      <c r="O367" s="52">
        <f>SUM(Tabelle1334[[#This Row],[Tage]]*Tabelle1334[[#This Row],[Tagespreis]])</f>
        <v>0</v>
      </c>
      <c r="P367" s="49"/>
      <c r="Q367" s="53"/>
      <c r="R367" s="49"/>
      <c r="Z367" s="8"/>
    </row>
    <row r="368" spans="1:26" x14ac:dyDescent="0.25">
      <c r="A368" s="46">
        <v>184</v>
      </c>
      <c r="B368" s="47">
        <v>3</v>
      </c>
      <c r="C368" s="47" t="s">
        <v>208</v>
      </c>
      <c r="D368" s="48"/>
      <c r="E368" s="47" t="s">
        <v>8</v>
      </c>
      <c r="F368" s="49" t="s">
        <v>267</v>
      </c>
      <c r="G368" s="50" t="s">
        <v>280</v>
      </c>
      <c r="H368" s="49" t="s">
        <v>770</v>
      </c>
      <c r="I368" s="49" t="s">
        <v>413</v>
      </c>
      <c r="J368" s="49"/>
      <c r="K368" s="3"/>
      <c r="L368" s="6">
        <v>415</v>
      </c>
      <c r="M368" s="63"/>
      <c r="N368" s="51"/>
      <c r="O368" s="52">
        <f>SUM(Tabelle1334[[#This Row],[Tage]]*Tabelle1334[[#This Row],[Tagespreis]])</f>
        <v>0</v>
      </c>
      <c r="P368" s="49" t="s">
        <v>725</v>
      </c>
      <c r="Q368" s="53">
        <v>43622</v>
      </c>
      <c r="R368" s="49">
        <v>695575</v>
      </c>
      <c r="Z368" s="8"/>
    </row>
    <row r="369" spans="1:26" x14ac:dyDescent="0.25">
      <c r="A369" s="46">
        <v>184</v>
      </c>
      <c r="B369" s="47">
        <v>3</v>
      </c>
      <c r="C369" s="47" t="s">
        <v>208</v>
      </c>
      <c r="D369" s="48"/>
      <c r="E369" s="47" t="s">
        <v>9</v>
      </c>
      <c r="F369" s="49" t="s">
        <v>267</v>
      </c>
      <c r="G369" s="50" t="s">
        <v>280</v>
      </c>
      <c r="H369" s="49" t="s">
        <v>652</v>
      </c>
      <c r="I369" s="49" t="s">
        <v>359</v>
      </c>
      <c r="J369" s="49"/>
      <c r="K369" s="3"/>
      <c r="L369" s="6">
        <v>415</v>
      </c>
      <c r="M369" s="63"/>
      <c r="N369" s="49"/>
      <c r="O369" s="52">
        <f>SUM(Tabelle1334[[#This Row],[Tage]]*Tabelle1334[[#This Row],[Tagespreis]])</f>
        <v>0</v>
      </c>
      <c r="P369" s="49" t="s">
        <v>725</v>
      </c>
      <c r="Q369" s="53">
        <v>43619</v>
      </c>
      <c r="R369" s="49">
        <v>13494701</v>
      </c>
      <c r="Z369" s="8"/>
    </row>
    <row r="370" spans="1:26" x14ac:dyDescent="0.25">
      <c r="A370" s="46">
        <v>185</v>
      </c>
      <c r="B370" s="47">
        <v>3</v>
      </c>
      <c r="C370" s="47" t="s">
        <v>209</v>
      </c>
      <c r="D370" s="48"/>
      <c r="E370" s="47" t="s">
        <v>8</v>
      </c>
      <c r="F370" s="49" t="s">
        <v>267</v>
      </c>
      <c r="G370" s="50" t="s">
        <v>267</v>
      </c>
      <c r="H370" s="49" t="s">
        <v>653</v>
      </c>
      <c r="I370" s="49" t="s">
        <v>329</v>
      </c>
      <c r="J370" s="49"/>
      <c r="K370" s="3"/>
      <c r="L370" s="6">
        <v>530</v>
      </c>
      <c r="M370" s="63"/>
      <c r="N370" s="51"/>
      <c r="O370" s="52">
        <f>SUM(Tabelle1334[[#This Row],[Tage]]*Tabelle1334[[#This Row],[Tagespreis]])</f>
        <v>0</v>
      </c>
      <c r="P370" s="49" t="s">
        <v>725</v>
      </c>
      <c r="Q370" s="53">
        <v>43613</v>
      </c>
      <c r="R370" s="49">
        <v>13494637</v>
      </c>
      <c r="Z370" s="8"/>
    </row>
    <row r="371" spans="1:26" x14ac:dyDescent="0.25">
      <c r="A371" s="46">
        <v>186</v>
      </c>
      <c r="B371" s="47">
        <v>3</v>
      </c>
      <c r="C371" s="47" t="s">
        <v>210</v>
      </c>
      <c r="D371" s="48"/>
      <c r="E371" s="47" t="s">
        <v>8</v>
      </c>
      <c r="F371" s="49" t="s">
        <v>267</v>
      </c>
      <c r="G371" s="50" t="s">
        <v>280</v>
      </c>
      <c r="H371" s="49" t="s">
        <v>654</v>
      </c>
      <c r="I371" s="49" t="s">
        <v>529</v>
      </c>
      <c r="J371" s="49"/>
      <c r="K371" s="6">
        <v>30</v>
      </c>
      <c r="L371" s="6">
        <v>415</v>
      </c>
      <c r="M371" s="63"/>
      <c r="N371" s="51"/>
      <c r="O371" s="52">
        <f>SUM(Tabelle1334[[#This Row],[Tage]]*Tabelle1334[[#This Row],[Tagespreis]])</f>
        <v>0</v>
      </c>
      <c r="P371" s="49" t="s">
        <v>725</v>
      </c>
      <c r="Q371" s="53">
        <v>43620</v>
      </c>
      <c r="R371" s="49">
        <v>695534</v>
      </c>
      <c r="Z371" s="8"/>
    </row>
    <row r="372" spans="1:26" x14ac:dyDescent="0.25">
      <c r="A372" s="46">
        <v>186</v>
      </c>
      <c r="B372" s="47">
        <v>3</v>
      </c>
      <c r="C372" s="47" t="s">
        <v>210</v>
      </c>
      <c r="D372" s="48"/>
      <c r="E372" s="47" t="s">
        <v>9</v>
      </c>
      <c r="F372" s="49" t="s">
        <v>280</v>
      </c>
      <c r="G372" s="50" t="s">
        <v>280</v>
      </c>
      <c r="H372" s="49"/>
      <c r="I372" s="49"/>
      <c r="J372" s="49"/>
      <c r="K372" s="3"/>
      <c r="L372" s="6"/>
      <c r="M372" s="63"/>
      <c r="N372" s="51"/>
      <c r="O372" s="52">
        <f>SUM(Tabelle1334[[#This Row],[Tage]]*Tabelle1334[[#This Row],[Tagespreis]])</f>
        <v>0</v>
      </c>
      <c r="P372" s="49"/>
      <c r="Q372" s="53"/>
      <c r="R372" s="49"/>
      <c r="Z372" s="8"/>
    </row>
    <row r="373" spans="1:26" x14ac:dyDescent="0.25">
      <c r="A373" s="46">
        <v>187</v>
      </c>
      <c r="B373" s="47">
        <v>3</v>
      </c>
      <c r="C373" s="47" t="s">
        <v>211</v>
      </c>
      <c r="D373" s="48"/>
      <c r="E373" s="47" t="s">
        <v>8</v>
      </c>
      <c r="F373" s="49" t="s">
        <v>280</v>
      </c>
      <c r="G373" s="50" t="s">
        <v>267</v>
      </c>
      <c r="H373" s="49"/>
      <c r="I373" s="49"/>
      <c r="J373" s="49"/>
      <c r="K373" s="3"/>
      <c r="L373" s="6"/>
      <c r="M373" s="63"/>
      <c r="N373" s="51"/>
      <c r="O373" s="52">
        <f>SUM(Tabelle1334[[#This Row],[Tage]]*Tabelle1334[[#This Row],[Tagespreis]])</f>
        <v>0</v>
      </c>
      <c r="P373" s="49"/>
      <c r="Q373" s="53"/>
      <c r="R373" s="49"/>
      <c r="Z373" s="8"/>
    </row>
    <row r="374" spans="1:26" x14ac:dyDescent="0.25">
      <c r="A374" s="46">
        <v>188</v>
      </c>
      <c r="B374" s="47">
        <v>3</v>
      </c>
      <c r="C374" s="47" t="s">
        <v>212</v>
      </c>
      <c r="D374" s="48"/>
      <c r="E374" s="47" t="s">
        <v>8</v>
      </c>
      <c r="F374" s="49" t="s">
        <v>267</v>
      </c>
      <c r="G374" s="50" t="s">
        <v>267</v>
      </c>
      <c r="H374" s="49" t="s">
        <v>657</v>
      </c>
      <c r="I374" s="49" t="s">
        <v>658</v>
      </c>
      <c r="J374" s="49"/>
      <c r="K374" s="6">
        <v>50</v>
      </c>
      <c r="L374" s="6">
        <v>530</v>
      </c>
      <c r="M374" s="63"/>
      <c r="N374" s="51"/>
      <c r="O374" s="52">
        <f>SUM(Tabelle1334[[#This Row],[Tage]]*Tabelle1334[[#This Row],[Tagespreis]])</f>
        <v>0</v>
      </c>
      <c r="P374" s="49" t="s">
        <v>725</v>
      </c>
      <c r="Q374" s="53">
        <v>43619</v>
      </c>
      <c r="R374" s="49">
        <v>13494721</v>
      </c>
      <c r="Z374" s="8"/>
    </row>
    <row r="375" spans="1:26" x14ac:dyDescent="0.25">
      <c r="A375" s="46">
        <v>189</v>
      </c>
      <c r="B375" s="47">
        <v>3</v>
      </c>
      <c r="C375" s="47" t="s">
        <v>213</v>
      </c>
      <c r="D375" s="48"/>
      <c r="E375" s="47" t="s">
        <v>8</v>
      </c>
      <c r="F375" s="49" t="s">
        <v>267</v>
      </c>
      <c r="G375" s="50" t="s">
        <v>267</v>
      </c>
      <c r="H375" s="49" t="s">
        <v>659</v>
      </c>
      <c r="I375" s="49" t="s">
        <v>459</v>
      </c>
      <c r="J375" s="49"/>
      <c r="K375" s="3"/>
      <c r="L375" s="6">
        <v>530</v>
      </c>
      <c r="M375" s="63"/>
      <c r="N375" s="51"/>
      <c r="O375" s="52">
        <f>SUM(Tabelle1334[[#This Row],[Tage]]*Tabelle1334[[#This Row],[Tagespreis]])</f>
        <v>0</v>
      </c>
      <c r="P375" s="49" t="s">
        <v>725</v>
      </c>
      <c r="Q375" s="53">
        <v>43617</v>
      </c>
      <c r="R375" s="49">
        <v>13494672</v>
      </c>
      <c r="Z375" s="8"/>
    </row>
    <row r="376" spans="1:26" x14ac:dyDescent="0.25">
      <c r="A376" s="46">
        <v>190</v>
      </c>
      <c r="B376" s="47">
        <v>3</v>
      </c>
      <c r="C376" s="47" t="s">
        <v>214</v>
      </c>
      <c r="D376" s="48"/>
      <c r="E376" s="47" t="s">
        <v>8</v>
      </c>
      <c r="F376" s="49" t="s">
        <v>267</v>
      </c>
      <c r="G376" s="50" t="s">
        <v>280</v>
      </c>
      <c r="H376" s="49" t="s">
        <v>660</v>
      </c>
      <c r="I376" s="49" t="s">
        <v>634</v>
      </c>
      <c r="J376" s="49"/>
      <c r="K376" s="6">
        <v>50</v>
      </c>
      <c r="L376" s="6">
        <v>415</v>
      </c>
      <c r="M376" s="63"/>
      <c r="N376" s="51"/>
      <c r="O376" s="52">
        <f>SUM(Tabelle1334[[#This Row],[Tage]]*Tabelle1334[[#This Row],[Tagespreis]])</f>
        <v>0</v>
      </c>
      <c r="P376" s="49" t="s">
        <v>725</v>
      </c>
      <c r="Q376" s="53">
        <v>43620</v>
      </c>
      <c r="R376" s="49">
        <v>695529</v>
      </c>
      <c r="Z376" s="8"/>
    </row>
    <row r="377" spans="1:26" x14ac:dyDescent="0.25">
      <c r="A377" s="46">
        <v>190</v>
      </c>
      <c r="B377" s="47">
        <v>3</v>
      </c>
      <c r="C377" s="47" t="s">
        <v>214</v>
      </c>
      <c r="D377" s="48"/>
      <c r="E377" s="47" t="s">
        <v>9</v>
      </c>
      <c r="F377" s="49" t="s">
        <v>267</v>
      </c>
      <c r="G377" s="50" t="s">
        <v>280</v>
      </c>
      <c r="H377" s="49" t="s">
        <v>660</v>
      </c>
      <c r="I377" s="49" t="s">
        <v>661</v>
      </c>
      <c r="J377" s="49"/>
      <c r="K377" s="3"/>
      <c r="L377" s="6">
        <v>415</v>
      </c>
      <c r="M377" s="63"/>
      <c r="N377" s="51"/>
      <c r="O377" s="52">
        <f>SUM(Tabelle1334[[#This Row],[Tage]]*Tabelle1334[[#This Row],[Tagespreis]])</f>
        <v>0</v>
      </c>
      <c r="P377" s="49" t="s">
        <v>725</v>
      </c>
      <c r="Q377" s="53">
        <v>43619</v>
      </c>
      <c r="R377" s="49">
        <v>13494707</v>
      </c>
      <c r="Z377" s="8"/>
    </row>
    <row r="378" spans="1:26" x14ac:dyDescent="0.25">
      <c r="A378" s="46">
        <v>191</v>
      </c>
      <c r="B378" s="47">
        <v>3</v>
      </c>
      <c r="C378" s="47" t="s">
        <v>215</v>
      </c>
      <c r="D378" s="48"/>
      <c r="E378" s="47" t="s">
        <v>8</v>
      </c>
      <c r="F378" s="49" t="s">
        <v>280</v>
      </c>
      <c r="G378" s="50" t="s">
        <v>280</v>
      </c>
      <c r="H378" s="49"/>
      <c r="I378" s="49"/>
      <c r="J378" s="49"/>
      <c r="K378" s="3"/>
      <c r="L378" s="6"/>
      <c r="M378" s="63"/>
      <c r="N378" s="51"/>
      <c r="O378" s="52">
        <f>SUM(Tabelle1334[[#This Row],[Tage]]*Tabelle1334[[#This Row],[Tagespreis]])</f>
        <v>0</v>
      </c>
      <c r="P378" s="49"/>
      <c r="Q378" s="53"/>
      <c r="R378" s="49"/>
      <c r="Z378" s="8"/>
    </row>
    <row r="379" spans="1:26" x14ac:dyDescent="0.25">
      <c r="A379" s="46">
        <v>191</v>
      </c>
      <c r="B379" s="47">
        <v>3</v>
      </c>
      <c r="C379" s="47" t="s">
        <v>215</v>
      </c>
      <c r="D379" s="48"/>
      <c r="E379" s="47" t="s">
        <v>9</v>
      </c>
      <c r="F379" s="49" t="s">
        <v>267</v>
      </c>
      <c r="G379" s="50" t="s">
        <v>280</v>
      </c>
      <c r="H379" s="49" t="s">
        <v>747</v>
      </c>
      <c r="I379" s="49" t="s">
        <v>748</v>
      </c>
      <c r="J379" s="49"/>
      <c r="K379" s="3"/>
      <c r="L379" s="6">
        <v>415</v>
      </c>
      <c r="M379" s="63"/>
      <c r="N379" s="51"/>
      <c r="O379" s="52">
        <f>SUM(Tabelle1334[[#This Row],[Tage]]*Tabelle1334[[#This Row],[Tagespreis]])</f>
        <v>0</v>
      </c>
      <c r="P379" s="49" t="s">
        <v>725</v>
      </c>
      <c r="Q379" s="53">
        <v>43616</v>
      </c>
      <c r="R379" s="49">
        <v>13494663</v>
      </c>
      <c r="Z379" s="8"/>
    </row>
    <row r="380" spans="1:26" x14ac:dyDescent="0.25">
      <c r="A380" s="46">
        <v>192</v>
      </c>
      <c r="B380" s="47">
        <v>3</v>
      </c>
      <c r="C380" s="47" t="s">
        <v>216</v>
      </c>
      <c r="D380" s="48"/>
      <c r="E380" s="47" t="s">
        <v>8</v>
      </c>
      <c r="F380" s="49" t="s">
        <v>267</v>
      </c>
      <c r="G380" s="50" t="s">
        <v>280</v>
      </c>
      <c r="H380" s="49" t="s">
        <v>888</v>
      </c>
      <c r="I380" s="49" t="s">
        <v>306</v>
      </c>
      <c r="J380" s="49" t="s">
        <v>911</v>
      </c>
      <c r="K380" s="3"/>
      <c r="L380" s="6">
        <v>415</v>
      </c>
      <c r="M380" s="63"/>
      <c r="N380" s="51"/>
      <c r="O380" s="52">
        <f>SUM(Tabelle1334[[#This Row],[Tage]]*Tabelle1334[[#This Row],[Tagespreis]])</f>
        <v>0</v>
      </c>
      <c r="P380" s="49" t="s">
        <v>729</v>
      </c>
      <c r="Q380" s="53">
        <v>43609</v>
      </c>
      <c r="R380" s="49"/>
      <c r="Z380" s="8"/>
    </row>
    <row r="381" spans="1:26" x14ac:dyDescent="0.25">
      <c r="A381" s="46">
        <v>192</v>
      </c>
      <c r="B381" s="47">
        <v>3</v>
      </c>
      <c r="C381" s="47" t="s">
        <v>216</v>
      </c>
      <c r="D381" s="48"/>
      <c r="E381" s="47" t="s">
        <v>9</v>
      </c>
      <c r="F381" s="49" t="s">
        <v>267</v>
      </c>
      <c r="G381" s="50" t="s">
        <v>280</v>
      </c>
      <c r="H381" s="49" t="s">
        <v>888</v>
      </c>
      <c r="I381" s="49" t="s">
        <v>306</v>
      </c>
      <c r="J381" s="49" t="s">
        <v>911</v>
      </c>
      <c r="K381" s="3"/>
      <c r="L381" s="6">
        <v>415</v>
      </c>
      <c r="M381" s="63"/>
      <c r="N381" s="51"/>
      <c r="O381" s="52">
        <f>SUM(Tabelle1334[[#This Row],[Tage]]*Tabelle1334[[#This Row],[Tagespreis]])</f>
        <v>0</v>
      </c>
      <c r="P381" s="49" t="s">
        <v>729</v>
      </c>
      <c r="Q381" s="53">
        <v>43609</v>
      </c>
      <c r="R381" s="49"/>
      <c r="Z381" s="8"/>
    </row>
    <row r="382" spans="1:26" x14ac:dyDescent="0.25">
      <c r="A382" s="46">
        <v>193</v>
      </c>
      <c r="B382" s="47">
        <v>3</v>
      </c>
      <c r="C382" s="47" t="s">
        <v>217</v>
      </c>
      <c r="D382" s="48"/>
      <c r="E382" s="47" t="s">
        <v>8</v>
      </c>
      <c r="F382" s="49" t="s">
        <v>280</v>
      </c>
      <c r="G382" s="50" t="s">
        <v>267</v>
      </c>
      <c r="H382" s="49" t="s">
        <v>986</v>
      </c>
      <c r="I382" s="49" t="s">
        <v>987</v>
      </c>
      <c r="J382" s="49"/>
      <c r="K382" s="3"/>
      <c r="L382" s="6"/>
      <c r="M382" s="63">
        <v>7</v>
      </c>
      <c r="N382" s="51">
        <v>20</v>
      </c>
      <c r="O382" s="52">
        <f>SUM(Tabelle1334[[#This Row],[Tage]]*Tabelle1334[[#This Row],[Tagespreis]])</f>
        <v>140</v>
      </c>
      <c r="P382" s="49" t="s">
        <v>725</v>
      </c>
      <c r="Q382" s="53">
        <v>43640</v>
      </c>
      <c r="R382" s="49">
        <v>695633</v>
      </c>
      <c r="Z382" s="8"/>
    </row>
    <row r="383" spans="1:26" x14ac:dyDescent="0.25">
      <c r="A383" s="46">
        <v>194</v>
      </c>
      <c r="B383" s="47">
        <v>3</v>
      </c>
      <c r="C383" s="47" t="s">
        <v>218</v>
      </c>
      <c r="D383" s="48"/>
      <c r="E383" s="47" t="s">
        <v>8</v>
      </c>
      <c r="F383" s="49" t="s">
        <v>267</v>
      </c>
      <c r="G383" s="50" t="s">
        <v>280</v>
      </c>
      <c r="H383" s="49" t="s">
        <v>665</v>
      </c>
      <c r="I383" s="49" t="s">
        <v>666</v>
      </c>
      <c r="J383" s="49"/>
      <c r="K383" s="6">
        <v>50</v>
      </c>
      <c r="L383" s="6">
        <v>415</v>
      </c>
      <c r="M383" s="63"/>
      <c r="N383" s="51"/>
      <c r="O383" s="52">
        <f>SUM(Tabelle1334[[#This Row],[Tage]]*Tabelle1334[[#This Row],[Tagespreis]])</f>
        <v>0</v>
      </c>
      <c r="P383" s="49" t="s">
        <v>725</v>
      </c>
      <c r="Q383" s="53">
        <v>43613</v>
      </c>
      <c r="R383" s="49">
        <v>13494638</v>
      </c>
      <c r="Z383" s="8"/>
    </row>
    <row r="384" spans="1:26" x14ac:dyDescent="0.25">
      <c r="A384" s="46">
        <v>194</v>
      </c>
      <c r="B384" s="47">
        <v>3</v>
      </c>
      <c r="C384" s="47" t="s">
        <v>218</v>
      </c>
      <c r="D384" s="48"/>
      <c r="E384" s="47" t="s">
        <v>9</v>
      </c>
      <c r="F384" s="49" t="s">
        <v>267</v>
      </c>
      <c r="G384" s="50" t="s">
        <v>280</v>
      </c>
      <c r="H384" s="49" t="s">
        <v>667</v>
      </c>
      <c r="I384" s="49" t="s">
        <v>668</v>
      </c>
      <c r="J384" s="49"/>
      <c r="K384" s="6">
        <v>30</v>
      </c>
      <c r="L384" s="6">
        <v>415</v>
      </c>
      <c r="M384" s="63"/>
      <c r="N384" s="51"/>
      <c r="O384" s="52">
        <f>SUM(Tabelle1334[[#This Row],[Tage]]*Tabelle1334[[#This Row],[Tagespreis]])</f>
        <v>0</v>
      </c>
      <c r="P384" s="49" t="s">
        <v>725</v>
      </c>
      <c r="Q384" s="53">
        <v>43620</v>
      </c>
      <c r="R384" s="49">
        <v>695533</v>
      </c>
      <c r="Z384" s="8"/>
    </row>
    <row r="385" spans="1:26" x14ac:dyDescent="0.25">
      <c r="A385" s="46">
        <v>195</v>
      </c>
      <c r="B385" s="47">
        <v>3</v>
      </c>
      <c r="C385" s="47" t="s">
        <v>219</v>
      </c>
      <c r="D385" s="48"/>
      <c r="E385" s="47" t="s">
        <v>8</v>
      </c>
      <c r="F385" s="49" t="s">
        <v>267</v>
      </c>
      <c r="G385" s="50" t="s">
        <v>280</v>
      </c>
      <c r="H385" s="49" t="s">
        <v>669</v>
      </c>
      <c r="I385" s="49" t="s">
        <v>574</v>
      </c>
      <c r="J385" s="49"/>
      <c r="K385" s="3"/>
      <c r="L385" s="6">
        <v>415</v>
      </c>
      <c r="M385" s="63"/>
      <c r="N385" s="51"/>
      <c r="O385" s="52">
        <f>SUM(Tabelle1334[[#This Row],[Tage]]*Tabelle1334[[#This Row],[Tagespreis]])</f>
        <v>0</v>
      </c>
      <c r="P385" s="49" t="s">
        <v>725</v>
      </c>
      <c r="Q385" s="53">
        <v>43619</v>
      </c>
      <c r="R385" s="49">
        <v>695505</v>
      </c>
      <c r="Z385" s="8"/>
    </row>
    <row r="386" spans="1:26" x14ac:dyDescent="0.25">
      <c r="A386" s="46">
        <v>195</v>
      </c>
      <c r="B386" s="47">
        <v>3</v>
      </c>
      <c r="C386" s="47" t="s">
        <v>219</v>
      </c>
      <c r="D386" s="48"/>
      <c r="E386" s="47" t="s">
        <v>9</v>
      </c>
      <c r="F386" s="49" t="s">
        <v>267</v>
      </c>
      <c r="G386" s="50" t="s">
        <v>280</v>
      </c>
      <c r="H386" s="49" t="s">
        <v>670</v>
      </c>
      <c r="I386" s="49" t="s">
        <v>671</v>
      </c>
      <c r="J386" s="49"/>
      <c r="K386" s="6">
        <v>30</v>
      </c>
      <c r="L386" s="6">
        <v>415</v>
      </c>
      <c r="M386" s="63"/>
      <c r="N386" s="51"/>
      <c r="O386" s="52">
        <f>SUM(Tabelle1334[[#This Row],[Tage]]*Tabelle1334[[#This Row],[Tagespreis]])</f>
        <v>0</v>
      </c>
      <c r="P386" s="49" t="s">
        <v>725</v>
      </c>
      <c r="Q386" s="53">
        <v>43619</v>
      </c>
      <c r="R386" s="49">
        <v>695504</v>
      </c>
      <c r="Z386" s="8"/>
    </row>
    <row r="387" spans="1:26" x14ac:dyDescent="0.25">
      <c r="A387" s="46">
        <v>196</v>
      </c>
      <c r="B387" s="47">
        <v>3</v>
      </c>
      <c r="C387" s="47" t="s">
        <v>220</v>
      </c>
      <c r="D387" s="48"/>
      <c r="E387" s="47" t="s">
        <v>8</v>
      </c>
      <c r="F387" s="49" t="s">
        <v>267</v>
      </c>
      <c r="G387" s="50" t="s">
        <v>280</v>
      </c>
      <c r="H387" s="49" t="s">
        <v>672</v>
      </c>
      <c r="I387" s="49" t="s">
        <v>673</v>
      </c>
      <c r="J387" s="49"/>
      <c r="K387" s="6">
        <v>30</v>
      </c>
      <c r="L387" s="6">
        <v>415</v>
      </c>
      <c r="M387" s="63"/>
      <c r="N387" s="51"/>
      <c r="O387" s="52">
        <f>SUM(Tabelle1334[[#This Row],[Tage]]*Tabelle1334[[#This Row],[Tagespreis]])</f>
        <v>0</v>
      </c>
      <c r="P387" s="49" t="s">
        <v>725</v>
      </c>
      <c r="Q387" s="53">
        <v>43621</v>
      </c>
      <c r="R387" s="49">
        <v>695546</v>
      </c>
      <c r="Z387" s="8"/>
    </row>
    <row r="388" spans="1:26" x14ac:dyDescent="0.25">
      <c r="A388" s="46">
        <v>196</v>
      </c>
      <c r="B388" s="47">
        <v>3</v>
      </c>
      <c r="C388" s="47" t="s">
        <v>220</v>
      </c>
      <c r="D388" s="48"/>
      <c r="E388" s="47" t="s">
        <v>9</v>
      </c>
      <c r="F388" s="49" t="s">
        <v>267</v>
      </c>
      <c r="G388" s="50" t="s">
        <v>280</v>
      </c>
      <c r="H388" s="49" t="s">
        <v>674</v>
      </c>
      <c r="I388" s="49" t="s">
        <v>675</v>
      </c>
      <c r="J388" s="49"/>
      <c r="K388" s="3"/>
      <c r="L388" s="6">
        <v>415</v>
      </c>
      <c r="M388" s="63"/>
      <c r="N388" s="51"/>
      <c r="O388" s="52">
        <f>SUM(Tabelle1334[[#This Row],[Tage]]*Tabelle1334[[#This Row],[Tagespreis]])</f>
        <v>0</v>
      </c>
      <c r="P388" s="49" t="s">
        <v>725</v>
      </c>
      <c r="Q388" s="53">
        <v>43620</v>
      </c>
      <c r="R388" s="49">
        <v>695519</v>
      </c>
      <c r="Z388" s="8"/>
    </row>
    <row r="389" spans="1:26" x14ac:dyDescent="0.25">
      <c r="A389" s="46">
        <v>197</v>
      </c>
      <c r="B389" s="47">
        <v>3</v>
      </c>
      <c r="C389" s="47" t="s">
        <v>221</v>
      </c>
      <c r="D389" s="48"/>
      <c r="E389" s="47" t="s">
        <v>8</v>
      </c>
      <c r="F389" s="49" t="s">
        <v>267</v>
      </c>
      <c r="G389" s="50" t="s">
        <v>267</v>
      </c>
      <c r="H389" s="49" t="s">
        <v>676</v>
      </c>
      <c r="I389" s="49" t="s">
        <v>370</v>
      </c>
      <c r="J389" s="49"/>
      <c r="K389" s="6">
        <v>30</v>
      </c>
      <c r="L389" s="6">
        <v>530</v>
      </c>
      <c r="M389" s="63"/>
      <c r="N389" s="51"/>
      <c r="O389" s="52">
        <f>SUM(Tabelle1334[[#This Row],[Tage]]*Tabelle1334[[#This Row],[Tagespreis]])</f>
        <v>0</v>
      </c>
      <c r="P389" s="49" t="s">
        <v>725</v>
      </c>
      <c r="Q389" s="53">
        <v>43605</v>
      </c>
      <c r="R389" s="49">
        <v>13494619</v>
      </c>
      <c r="Z389" s="8"/>
    </row>
    <row r="390" spans="1:26" x14ac:dyDescent="0.25">
      <c r="A390" s="46">
        <v>198</v>
      </c>
      <c r="B390" s="47">
        <v>3</v>
      </c>
      <c r="C390" s="47" t="s">
        <v>222</v>
      </c>
      <c r="D390" s="48"/>
      <c r="E390" s="47" t="s">
        <v>8</v>
      </c>
      <c r="F390" s="49" t="s">
        <v>280</v>
      </c>
      <c r="G390" s="50" t="s">
        <v>280</v>
      </c>
      <c r="H390" s="49"/>
      <c r="I390" s="49"/>
      <c r="J390" s="49"/>
      <c r="K390" s="49"/>
      <c r="L390" s="49"/>
      <c r="M390" s="63"/>
      <c r="N390" s="49"/>
      <c r="O390" s="52">
        <f>SUM(Tabelle1334[[#This Row],[Tage]]*Tabelle1334[[#This Row],[Tagespreis]])</f>
        <v>0</v>
      </c>
      <c r="P390" s="49"/>
      <c r="Q390" s="53"/>
      <c r="R390" s="49"/>
      <c r="Z390" s="8"/>
    </row>
    <row r="391" spans="1:26" x14ac:dyDescent="0.25">
      <c r="A391" s="46">
        <v>198</v>
      </c>
      <c r="B391" s="47">
        <v>3</v>
      </c>
      <c r="C391" s="47" t="s">
        <v>222</v>
      </c>
      <c r="D391" s="48"/>
      <c r="E391" s="47" t="s">
        <v>9</v>
      </c>
      <c r="F391" s="49" t="s">
        <v>280</v>
      </c>
      <c r="G391" s="50" t="s">
        <v>280</v>
      </c>
      <c r="H391" s="49"/>
      <c r="I391" s="49"/>
      <c r="J391" s="49"/>
      <c r="K391" s="49"/>
      <c r="L391" s="49"/>
      <c r="M391" s="63"/>
      <c r="N391" s="49"/>
      <c r="O391" s="52">
        <f>SUM(Tabelle1334[[#This Row],[Tage]]*Tabelle1334[[#This Row],[Tagespreis]])</f>
        <v>0</v>
      </c>
      <c r="P391" s="49"/>
      <c r="Q391" s="53"/>
      <c r="R391" s="49"/>
      <c r="Z391" s="8"/>
    </row>
    <row r="392" spans="1:26" x14ac:dyDescent="0.25">
      <c r="A392" s="46">
        <v>199</v>
      </c>
      <c r="B392" s="47">
        <v>3</v>
      </c>
      <c r="C392" s="47" t="s">
        <v>223</v>
      </c>
      <c r="D392" s="48"/>
      <c r="E392" s="47" t="s">
        <v>8</v>
      </c>
      <c r="F392" s="49" t="s">
        <v>280</v>
      </c>
      <c r="G392" s="50" t="s">
        <v>280</v>
      </c>
      <c r="H392" s="49"/>
      <c r="I392" s="49"/>
      <c r="J392" s="49"/>
      <c r="K392" s="49"/>
      <c r="L392" s="51"/>
      <c r="M392" s="63"/>
      <c r="N392" s="51"/>
      <c r="O392" s="52">
        <f>SUM(Tabelle1334[[#This Row],[Tage]]*Tabelle1334[[#This Row],[Tagespreis]])</f>
        <v>0</v>
      </c>
      <c r="P392" s="49"/>
      <c r="Q392" s="53"/>
      <c r="R392" s="49"/>
      <c r="Z392" s="8"/>
    </row>
    <row r="393" spans="1:26" x14ac:dyDescent="0.25">
      <c r="A393" s="46">
        <v>199</v>
      </c>
      <c r="B393" s="47">
        <v>3</v>
      </c>
      <c r="C393" s="47" t="s">
        <v>223</v>
      </c>
      <c r="D393" s="48"/>
      <c r="E393" s="47" t="s">
        <v>9</v>
      </c>
      <c r="F393" s="49" t="s">
        <v>280</v>
      </c>
      <c r="G393" s="50" t="s">
        <v>280</v>
      </c>
      <c r="H393" s="49"/>
      <c r="I393" s="49"/>
      <c r="J393" s="49"/>
      <c r="K393" s="49"/>
      <c r="L393" s="51"/>
      <c r="M393" s="63"/>
      <c r="N393" s="51"/>
      <c r="O393" s="52">
        <f>SUM(Tabelle1334[[#This Row],[Tage]]*Tabelle1334[[#This Row],[Tagespreis]])</f>
        <v>0</v>
      </c>
      <c r="P393" s="49"/>
      <c r="Q393" s="53"/>
      <c r="R393" s="49"/>
      <c r="Z393" s="8"/>
    </row>
    <row r="394" spans="1:26" x14ac:dyDescent="0.25">
      <c r="A394" s="46">
        <v>200</v>
      </c>
      <c r="B394" s="47">
        <v>3</v>
      </c>
      <c r="C394" s="47" t="s">
        <v>224</v>
      </c>
      <c r="D394" s="48"/>
      <c r="E394" s="47" t="s">
        <v>8</v>
      </c>
      <c r="F394" s="49" t="s">
        <v>267</v>
      </c>
      <c r="G394" s="50" t="s">
        <v>280</v>
      </c>
      <c r="H394" s="49" t="s">
        <v>677</v>
      </c>
      <c r="I394" s="49" t="s">
        <v>678</v>
      </c>
      <c r="J394" s="49"/>
      <c r="K394" s="6">
        <v>30</v>
      </c>
      <c r="L394" s="6">
        <v>415</v>
      </c>
      <c r="M394" s="63"/>
      <c r="N394" s="51"/>
      <c r="O394" s="52">
        <f>SUM(Tabelle1334[[#This Row],[Tage]]*Tabelle1334[[#This Row],[Tagespreis]])</f>
        <v>0</v>
      </c>
      <c r="P394" s="49" t="s">
        <v>725</v>
      </c>
      <c r="Q394" s="53">
        <v>43617</v>
      </c>
      <c r="R394" s="49">
        <v>13494688</v>
      </c>
      <c r="Z394" s="8"/>
    </row>
    <row r="395" spans="1:26" x14ac:dyDescent="0.25">
      <c r="A395" s="46">
        <v>200</v>
      </c>
      <c r="B395" s="47">
        <v>3</v>
      </c>
      <c r="C395" s="47" t="s">
        <v>224</v>
      </c>
      <c r="D395" s="48"/>
      <c r="E395" s="47" t="s">
        <v>9</v>
      </c>
      <c r="F395" s="49" t="s">
        <v>267</v>
      </c>
      <c r="G395" s="50" t="s">
        <v>280</v>
      </c>
      <c r="H395" s="49" t="s">
        <v>679</v>
      </c>
      <c r="I395" s="49" t="s">
        <v>365</v>
      </c>
      <c r="J395" s="49"/>
      <c r="K395" s="3"/>
      <c r="L395" s="6">
        <v>415</v>
      </c>
      <c r="M395" s="63"/>
      <c r="N395" s="51"/>
      <c r="O395" s="52">
        <f>SUM(Tabelle1334[[#This Row],[Tage]]*Tabelle1334[[#This Row],[Tagespreis]])</f>
        <v>0</v>
      </c>
      <c r="P395" s="49" t="s">
        <v>725</v>
      </c>
      <c r="Q395" s="53">
        <v>43617</v>
      </c>
      <c r="R395" s="49">
        <v>13494674</v>
      </c>
      <c r="Z395" s="8"/>
    </row>
    <row r="396" spans="1:26" x14ac:dyDescent="0.25">
      <c r="A396" s="46">
        <v>201</v>
      </c>
      <c r="B396" s="47">
        <v>3</v>
      </c>
      <c r="C396" s="47" t="s">
        <v>225</v>
      </c>
      <c r="D396" s="48"/>
      <c r="E396" s="47" t="s">
        <v>8</v>
      </c>
      <c r="F396" s="49" t="s">
        <v>267</v>
      </c>
      <c r="G396" s="50" t="s">
        <v>280</v>
      </c>
      <c r="H396" s="49" t="s">
        <v>680</v>
      </c>
      <c r="I396" s="49" t="s">
        <v>605</v>
      </c>
      <c r="J396" s="49"/>
      <c r="K396" s="3"/>
      <c r="L396" s="6">
        <v>415</v>
      </c>
      <c r="M396" s="63"/>
      <c r="N396" s="51"/>
      <c r="O396" s="52">
        <f>SUM(Tabelle1334[[#This Row],[Tage]]*Tabelle1334[[#This Row],[Tagespreis]])</f>
        <v>0</v>
      </c>
      <c r="P396" s="49" t="s">
        <v>725</v>
      </c>
      <c r="Q396" s="53">
        <v>43621</v>
      </c>
      <c r="R396" s="49">
        <v>695567</v>
      </c>
      <c r="Z396" s="8"/>
    </row>
    <row r="397" spans="1:26" x14ac:dyDescent="0.25">
      <c r="A397" s="46">
        <v>201</v>
      </c>
      <c r="B397" s="47">
        <v>3</v>
      </c>
      <c r="C397" s="47" t="s">
        <v>225</v>
      </c>
      <c r="D397" s="48"/>
      <c r="E397" s="47" t="s">
        <v>9</v>
      </c>
      <c r="F397" s="49" t="s">
        <v>267</v>
      </c>
      <c r="G397" s="50" t="s">
        <v>280</v>
      </c>
      <c r="H397" s="49" t="s">
        <v>681</v>
      </c>
      <c r="I397" s="49" t="s">
        <v>574</v>
      </c>
      <c r="J397" s="49"/>
      <c r="K397" s="6">
        <v>30</v>
      </c>
      <c r="L397" s="6">
        <v>415</v>
      </c>
      <c r="M397" s="63"/>
      <c r="N397" s="51"/>
      <c r="O397" s="52">
        <f>SUM(Tabelle1334[[#This Row],[Tage]]*Tabelle1334[[#This Row],[Tagespreis]])</f>
        <v>0</v>
      </c>
      <c r="P397" s="49" t="s">
        <v>725</v>
      </c>
      <c r="Q397" s="53">
        <v>43621</v>
      </c>
      <c r="R397" s="49">
        <v>695561</v>
      </c>
      <c r="Z397" s="8"/>
    </row>
    <row r="398" spans="1:26" x14ac:dyDescent="0.25">
      <c r="A398" s="46">
        <v>202</v>
      </c>
      <c r="B398" s="47">
        <v>3</v>
      </c>
      <c r="C398" s="47" t="s">
        <v>226</v>
      </c>
      <c r="D398" s="48"/>
      <c r="E398" s="47" t="s">
        <v>8</v>
      </c>
      <c r="F398" s="49" t="s">
        <v>267</v>
      </c>
      <c r="G398" s="50" t="s">
        <v>280</v>
      </c>
      <c r="H398" s="49" t="s">
        <v>682</v>
      </c>
      <c r="I398" s="49" t="s">
        <v>683</v>
      </c>
      <c r="J398" s="49"/>
      <c r="K398" s="6">
        <v>30</v>
      </c>
      <c r="L398" s="6">
        <v>415</v>
      </c>
      <c r="M398" s="63"/>
      <c r="N398" s="51"/>
      <c r="O398" s="52">
        <f>SUM(Tabelle1334[[#This Row],[Tage]]*Tabelle1334[[#This Row],[Tagespreis]])</f>
        <v>0</v>
      </c>
      <c r="P398" s="49" t="s">
        <v>725</v>
      </c>
      <c r="Q398" s="53">
        <v>43621</v>
      </c>
      <c r="R398" s="49">
        <v>695557</v>
      </c>
      <c r="Z398" s="8"/>
    </row>
    <row r="399" spans="1:26" x14ac:dyDescent="0.25">
      <c r="A399" s="46">
        <v>202</v>
      </c>
      <c r="B399" s="47">
        <v>3</v>
      </c>
      <c r="C399" s="47" t="s">
        <v>226</v>
      </c>
      <c r="D399" s="48"/>
      <c r="E399" s="47" t="s">
        <v>9</v>
      </c>
      <c r="F399" s="49" t="s">
        <v>267</v>
      </c>
      <c r="G399" s="50" t="s">
        <v>280</v>
      </c>
      <c r="H399" s="49" t="s">
        <v>684</v>
      </c>
      <c r="I399" s="49" t="s">
        <v>685</v>
      </c>
      <c r="J399" s="49"/>
      <c r="K399" s="3"/>
      <c r="L399" s="6">
        <v>415</v>
      </c>
      <c r="M399" s="63"/>
      <c r="N399" s="51"/>
      <c r="O399" s="52">
        <f>SUM(Tabelle1334[[#This Row],[Tage]]*Tabelle1334[[#This Row],[Tagespreis]])</f>
        <v>0</v>
      </c>
      <c r="P399" s="49" t="s">
        <v>725</v>
      </c>
      <c r="Q399" s="53">
        <v>43621</v>
      </c>
      <c r="R399" s="49">
        <v>695558</v>
      </c>
      <c r="Z399" s="8"/>
    </row>
    <row r="400" spans="1:26" x14ac:dyDescent="0.25">
      <c r="A400" s="46">
        <v>203</v>
      </c>
      <c r="B400" s="47">
        <v>3</v>
      </c>
      <c r="C400" s="47" t="s">
        <v>227</v>
      </c>
      <c r="D400" s="48"/>
      <c r="E400" s="47" t="s">
        <v>8</v>
      </c>
      <c r="F400" s="49" t="s">
        <v>267</v>
      </c>
      <c r="G400" s="50" t="s">
        <v>280</v>
      </c>
      <c r="H400" s="49" t="s">
        <v>289</v>
      </c>
      <c r="I400" s="49" t="s">
        <v>288</v>
      </c>
      <c r="J400" s="49" t="s">
        <v>901</v>
      </c>
      <c r="K400" s="49"/>
      <c r="L400" s="51">
        <v>380</v>
      </c>
      <c r="M400" s="63"/>
      <c r="N400" s="51"/>
      <c r="O400" s="52">
        <f>SUM(Tabelle1334[[#This Row],[Tage]]*Tabelle1334[[#This Row],[Tagespreis]])</f>
        <v>0</v>
      </c>
      <c r="P400" s="49" t="s">
        <v>729</v>
      </c>
      <c r="Q400" s="53">
        <v>43644</v>
      </c>
      <c r="R400" s="49"/>
      <c r="Z400" s="8"/>
    </row>
    <row r="401" spans="1:26" x14ac:dyDescent="0.25">
      <c r="A401" s="46">
        <v>203</v>
      </c>
      <c r="B401" s="47">
        <v>3</v>
      </c>
      <c r="C401" s="47" t="s">
        <v>227</v>
      </c>
      <c r="D401" s="48"/>
      <c r="E401" s="47" t="s">
        <v>9</v>
      </c>
      <c r="F401" s="49" t="s">
        <v>267</v>
      </c>
      <c r="G401" s="50" t="s">
        <v>280</v>
      </c>
      <c r="H401" s="49" t="s">
        <v>289</v>
      </c>
      <c r="I401" s="49" t="s">
        <v>686</v>
      </c>
      <c r="J401" s="49"/>
      <c r="K401" s="51">
        <v>50</v>
      </c>
      <c r="L401" s="51">
        <v>415</v>
      </c>
      <c r="M401" s="63"/>
      <c r="N401" s="51"/>
      <c r="O401" s="52">
        <f>SUM(Tabelle1334[[#This Row],[Tage]]*Tabelle1334[[#This Row],[Tagespreis]])</f>
        <v>0</v>
      </c>
      <c r="P401" s="49" t="s">
        <v>725</v>
      </c>
      <c r="Q401" s="53">
        <v>43620</v>
      </c>
      <c r="R401" s="49">
        <v>695521</v>
      </c>
      <c r="Z401" s="8"/>
    </row>
    <row r="402" spans="1:26" x14ac:dyDescent="0.25">
      <c r="A402" s="46">
        <v>204</v>
      </c>
      <c r="B402" s="47">
        <v>3</v>
      </c>
      <c r="C402" s="47" t="s">
        <v>228</v>
      </c>
      <c r="D402" s="48"/>
      <c r="E402" s="47" t="s">
        <v>8</v>
      </c>
      <c r="F402" s="49" t="s">
        <v>267</v>
      </c>
      <c r="G402" s="50" t="s">
        <v>280</v>
      </c>
      <c r="H402" s="49" t="s">
        <v>687</v>
      </c>
      <c r="I402" s="49" t="s">
        <v>503</v>
      </c>
      <c r="J402" s="49"/>
      <c r="K402" s="6">
        <v>30</v>
      </c>
      <c r="L402" s="6">
        <v>415</v>
      </c>
      <c r="M402" s="63"/>
      <c r="N402" s="51"/>
      <c r="O402" s="52">
        <f>SUM(Tabelle1334[[#This Row],[Tage]]*Tabelle1334[[#This Row],[Tagespreis]])</f>
        <v>0</v>
      </c>
      <c r="P402" s="49" t="s">
        <v>725</v>
      </c>
      <c r="Q402" s="53">
        <v>43621</v>
      </c>
      <c r="R402" s="49">
        <v>695568</v>
      </c>
      <c r="Z402" s="8"/>
    </row>
    <row r="403" spans="1:26" x14ac:dyDescent="0.25">
      <c r="A403" s="46">
        <v>204</v>
      </c>
      <c r="B403" s="47">
        <v>3</v>
      </c>
      <c r="C403" s="47" t="s">
        <v>228</v>
      </c>
      <c r="D403" s="48"/>
      <c r="E403" s="47" t="s">
        <v>9</v>
      </c>
      <c r="F403" s="49" t="s">
        <v>267</v>
      </c>
      <c r="G403" s="50" t="s">
        <v>280</v>
      </c>
      <c r="H403" s="49" t="s">
        <v>688</v>
      </c>
      <c r="I403" s="49" t="s">
        <v>506</v>
      </c>
      <c r="J403" s="49"/>
      <c r="K403" s="6"/>
      <c r="L403" s="6">
        <v>415</v>
      </c>
      <c r="M403" s="63"/>
      <c r="N403" s="51"/>
      <c r="O403" s="52">
        <f>SUM(Tabelle1334[[#This Row],[Tage]]*Tabelle1334[[#This Row],[Tagespreis]])</f>
        <v>0</v>
      </c>
      <c r="P403" s="49" t="s">
        <v>725</v>
      </c>
      <c r="Q403" s="53">
        <v>43621</v>
      </c>
      <c r="R403" s="49">
        <v>695553</v>
      </c>
      <c r="Z403" s="8"/>
    </row>
    <row r="404" spans="1:26" x14ac:dyDescent="0.25">
      <c r="A404" s="46">
        <v>205</v>
      </c>
      <c r="B404" s="47">
        <v>3</v>
      </c>
      <c r="C404" s="47" t="s">
        <v>229</v>
      </c>
      <c r="D404" s="48"/>
      <c r="E404" s="47" t="s">
        <v>8</v>
      </c>
      <c r="F404" s="49" t="s">
        <v>267</v>
      </c>
      <c r="G404" s="50" t="s">
        <v>280</v>
      </c>
      <c r="H404" s="49" t="s">
        <v>689</v>
      </c>
      <c r="I404" s="49" t="s">
        <v>467</v>
      </c>
      <c r="J404" s="49"/>
      <c r="K404" s="3"/>
      <c r="L404" s="6">
        <v>415</v>
      </c>
      <c r="M404" s="63"/>
      <c r="N404" s="51"/>
      <c r="O404" s="52">
        <f>SUM(Tabelle1334[[#This Row],[Tage]]*Tabelle1334[[#This Row],[Tagespreis]])</f>
        <v>0</v>
      </c>
      <c r="P404" s="49" t="s">
        <v>725</v>
      </c>
      <c r="Q404" s="53">
        <v>43609</v>
      </c>
      <c r="R404" s="49">
        <v>13494622</v>
      </c>
      <c r="Z404" s="8"/>
    </row>
    <row r="405" spans="1:26" x14ac:dyDescent="0.25">
      <c r="A405" s="46">
        <v>205</v>
      </c>
      <c r="B405" s="47">
        <v>3</v>
      </c>
      <c r="C405" s="47" t="s">
        <v>229</v>
      </c>
      <c r="D405" s="48"/>
      <c r="E405" s="47" t="s">
        <v>9</v>
      </c>
      <c r="F405" s="49" t="s">
        <v>267</v>
      </c>
      <c r="G405" s="50" t="s">
        <v>280</v>
      </c>
      <c r="H405" s="49" t="s">
        <v>689</v>
      </c>
      <c r="I405" s="49" t="s">
        <v>690</v>
      </c>
      <c r="J405" s="49"/>
      <c r="K405" s="3"/>
      <c r="L405" s="6">
        <v>415</v>
      </c>
      <c r="M405" s="63"/>
      <c r="N405" s="51"/>
      <c r="O405" s="52">
        <f>SUM(Tabelle1334[[#This Row],[Tage]]*Tabelle1334[[#This Row],[Tagespreis]])</f>
        <v>0</v>
      </c>
      <c r="P405" s="49" t="s">
        <v>725</v>
      </c>
      <c r="Q405" s="53">
        <v>43609</v>
      </c>
      <c r="R405" s="49">
        <v>13494622</v>
      </c>
      <c r="Z405" s="8"/>
    </row>
    <row r="406" spans="1:26" x14ac:dyDescent="0.25">
      <c r="A406" s="46">
        <v>206</v>
      </c>
      <c r="B406" s="47">
        <v>3</v>
      </c>
      <c r="C406" s="47" t="s">
        <v>230</v>
      </c>
      <c r="D406" s="48"/>
      <c r="E406" s="47" t="s">
        <v>8</v>
      </c>
      <c r="F406" s="49" t="s">
        <v>267</v>
      </c>
      <c r="G406" s="50" t="s">
        <v>267</v>
      </c>
      <c r="H406" s="49" t="s">
        <v>691</v>
      </c>
      <c r="I406" s="49" t="s">
        <v>692</v>
      </c>
      <c r="J406" s="49"/>
      <c r="K406" s="3"/>
      <c r="L406" s="6">
        <v>530</v>
      </c>
      <c r="M406" s="63"/>
      <c r="N406" s="51"/>
      <c r="O406" s="52">
        <f>SUM(Tabelle1334[[#This Row],[Tage]]*Tabelle1334[[#This Row],[Tagespreis]])</f>
        <v>0</v>
      </c>
      <c r="P406" s="49" t="s">
        <v>725</v>
      </c>
      <c r="Q406" s="53">
        <v>43617</v>
      </c>
      <c r="R406" s="49">
        <v>13494673</v>
      </c>
      <c r="Z406" s="8"/>
    </row>
    <row r="407" spans="1:26" x14ac:dyDescent="0.25">
      <c r="A407" s="46">
        <v>207</v>
      </c>
      <c r="B407" s="47">
        <v>3</v>
      </c>
      <c r="C407" s="47" t="s">
        <v>231</v>
      </c>
      <c r="D407" s="48"/>
      <c r="E407" s="47" t="s">
        <v>8</v>
      </c>
      <c r="F407" s="49" t="s">
        <v>267</v>
      </c>
      <c r="G407" s="50" t="s">
        <v>267</v>
      </c>
      <c r="H407" s="49" t="s">
        <v>903</v>
      </c>
      <c r="I407" s="49" t="s">
        <v>286</v>
      </c>
      <c r="J407" s="49" t="s">
        <v>901</v>
      </c>
      <c r="K407" s="49"/>
      <c r="L407" s="51">
        <v>480</v>
      </c>
      <c r="M407" s="63"/>
      <c r="N407" s="51"/>
      <c r="O407" s="52">
        <f>SUM(Tabelle1334[[#This Row],[Tage]]*Tabelle1334[[#This Row],[Tagespreis]])</f>
        <v>0</v>
      </c>
      <c r="P407" s="49" t="s">
        <v>729</v>
      </c>
      <c r="Q407" s="53">
        <v>43644</v>
      </c>
      <c r="R407" s="49"/>
      <c r="Z407" s="8"/>
    </row>
    <row r="408" spans="1:26" x14ac:dyDescent="0.25">
      <c r="A408" s="46">
        <v>208</v>
      </c>
      <c r="B408" s="47">
        <v>3</v>
      </c>
      <c r="C408" s="47" t="s">
        <v>232</v>
      </c>
      <c r="D408" s="48"/>
      <c r="E408" s="47" t="s">
        <v>8</v>
      </c>
      <c r="F408" s="49" t="s">
        <v>267</v>
      </c>
      <c r="G408" s="50" t="s">
        <v>267</v>
      </c>
      <c r="H408" s="49" t="s">
        <v>693</v>
      </c>
      <c r="I408" s="49" t="s">
        <v>694</v>
      </c>
      <c r="J408" s="49"/>
      <c r="K408" s="51">
        <v>30</v>
      </c>
      <c r="L408" s="51">
        <v>530</v>
      </c>
      <c r="M408" s="63"/>
      <c r="N408" s="51"/>
      <c r="O408" s="52">
        <f>SUM(Tabelle1334[[#This Row],[Tage]]*Tabelle1334[[#This Row],[Tagespreis]])</f>
        <v>0</v>
      </c>
      <c r="P408" s="49" t="s">
        <v>725</v>
      </c>
      <c r="Q408" s="53">
        <v>43613</v>
      </c>
      <c r="R408" s="49">
        <v>13494634</v>
      </c>
      <c r="Z408" s="8"/>
    </row>
    <row r="409" spans="1:26" x14ac:dyDescent="0.25">
      <c r="A409" s="46">
        <v>209</v>
      </c>
      <c r="B409" s="47">
        <v>3</v>
      </c>
      <c r="C409" s="47" t="s">
        <v>233</v>
      </c>
      <c r="D409" s="48"/>
      <c r="E409" s="47" t="s">
        <v>8</v>
      </c>
      <c r="F409" s="49" t="s">
        <v>267</v>
      </c>
      <c r="G409" s="50" t="s">
        <v>267</v>
      </c>
      <c r="H409" s="49" t="s">
        <v>590</v>
      </c>
      <c r="I409" s="49" t="s">
        <v>591</v>
      </c>
      <c r="J409" s="49"/>
      <c r="K409" s="49"/>
      <c r="L409" s="51">
        <v>530</v>
      </c>
      <c r="M409" s="63"/>
      <c r="N409" s="51"/>
      <c r="O409" s="52">
        <f>SUM(Tabelle1334[[#This Row],[Tage]]*Tabelle1334[[#This Row],[Tagespreis]])</f>
        <v>0</v>
      </c>
      <c r="P409" s="49" t="s">
        <v>725</v>
      </c>
      <c r="Q409" s="53">
        <v>43621</v>
      </c>
      <c r="R409" s="49">
        <v>695556</v>
      </c>
      <c r="Z409" s="8"/>
    </row>
    <row r="410" spans="1:26" x14ac:dyDescent="0.25">
      <c r="A410" s="46">
        <v>210</v>
      </c>
      <c r="B410" s="47">
        <v>3</v>
      </c>
      <c r="C410" s="47" t="s">
        <v>234</v>
      </c>
      <c r="D410" s="48"/>
      <c r="E410" s="47" t="s">
        <v>8</v>
      </c>
      <c r="F410" s="49" t="s">
        <v>267</v>
      </c>
      <c r="G410" s="50" t="s">
        <v>267</v>
      </c>
      <c r="H410" s="49" t="s">
        <v>697</v>
      </c>
      <c r="I410" s="49" t="s">
        <v>542</v>
      </c>
      <c r="J410" s="49"/>
      <c r="K410" s="6">
        <v>30</v>
      </c>
      <c r="L410" s="6">
        <v>530</v>
      </c>
      <c r="M410" s="63"/>
      <c r="N410" s="51"/>
      <c r="O410" s="52">
        <f>SUM(Tabelle1334[[#This Row],[Tage]]*Tabelle1334[[#This Row],[Tagespreis]])</f>
        <v>0</v>
      </c>
      <c r="P410" s="49" t="s">
        <v>725</v>
      </c>
      <c r="Q410" s="53">
        <v>43620</v>
      </c>
      <c r="R410" s="49">
        <v>695538</v>
      </c>
      <c r="Z410" s="8"/>
    </row>
    <row r="411" spans="1:26" x14ac:dyDescent="0.25">
      <c r="A411" s="46">
        <v>211</v>
      </c>
      <c r="B411" s="47">
        <v>3</v>
      </c>
      <c r="C411" s="47" t="s">
        <v>235</v>
      </c>
      <c r="D411" s="48"/>
      <c r="E411" s="47" t="s">
        <v>8</v>
      </c>
      <c r="F411" s="49" t="s">
        <v>280</v>
      </c>
      <c r="G411" s="50" t="s">
        <v>280</v>
      </c>
      <c r="H411" s="49"/>
      <c r="I411" s="49"/>
      <c r="J411" s="49"/>
      <c r="K411" s="3"/>
      <c r="L411" s="3"/>
      <c r="M411" s="63"/>
      <c r="N411" s="49"/>
      <c r="O411" s="52">
        <f>SUM(Tabelle1334[[#This Row],[Tage]]*Tabelle1334[[#This Row],[Tagespreis]])</f>
        <v>0</v>
      </c>
      <c r="P411" s="49"/>
      <c r="Q411" s="53"/>
      <c r="R411" s="49"/>
      <c r="Z411" s="8"/>
    </row>
    <row r="412" spans="1:26" x14ac:dyDescent="0.25">
      <c r="A412" s="46">
        <v>211</v>
      </c>
      <c r="B412" s="47">
        <v>3</v>
      </c>
      <c r="C412" s="47" t="s">
        <v>235</v>
      </c>
      <c r="D412" s="48"/>
      <c r="E412" s="47" t="s">
        <v>9</v>
      </c>
      <c r="F412" s="49" t="s">
        <v>280</v>
      </c>
      <c r="G412" s="50" t="s">
        <v>280</v>
      </c>
      <c r="H412" s="49"/>
      <c r="I412" s="49"/>
      <c r="J412" s="49"/>
      <c r="K412" s="3"/>
      <c r="L412" s="3"/>
      <c r="M412" s="63"/>
      <c r="N412" s="49"/>
      <c r="O412" s="52">
        <f>SUM(Tabelle1334[[#This Row],[Tage]]*Tabelle1334[[#This Row],[Tagespreis]])</f>
        <v>0</v>
      </c>
      <c r="P412" s="49"/>
      <c r="Q412" s="53"/>
      <c r="R412" s="49"/>
      <c r="Z412" s="8"/>
    </row>
    <row r="413" spans="1:26" x14ac:dyDescent="0.25">
      <c r="A413" s="46">
        <v>212</v>
      </c>
      <c r="B413" s="47">
        <v>3</v>
      </c>
      <c r="C413" s="47" t="s">
        <v>236</v>
      </c>
      <c r="D413" s="48"/>
      <c r="E413" s="47" t="s">
        <v>8</v>
      </c>
      <c r="F413" s="49" t="s">
        <v>267</v>
      </c>
      <c r="G413" s="50" t="s">
        <v>267</v>
      </c>
      <c r="H413" s="49" t="s">
        <v>650</v>
      </c>
      <c r="I413" s="49" t="s">
        <v>651</v>
      </c>
      <c r="J413" s="49"/>
      <c r="K413" s="3"/>
      <c r="L413" s="6">
        <v>530</v>
      </c>
      <c r="M413" s="63"/>
      <c r="N413" s="51"/>
      <c r="O413" s="52">
        <f>SUM(Tabelle1334[[#This Row],[Tage]]*Tabelle1334[[#This Row],[Tagespreis]])</f>
        <v>0</v>
      </c>
      <c r="P413" s="49" t="s">
        <v>725</v>
      </c>
      <c r="Q413" s="53">
        <v>43633</v>
      </c>
      <c r="R413" s="49">
        <v>695607</v>
      </c>
      <c r="Z413" s="8"/>
    </row>
    <row r="414" spans="1:26" x14ac:dyDescent="0.25">
      <c r="A414" s="46">
        <v>213</v>
      </c>
      <c r="B414" s="47">
        <v>3</v>
      </c>
      <c r="C414" s="47" t="s">
        <v>237</v>
      </c>
      <c r="D414" s="48"/>
      <c r="E414" s="47" t="s">
        <v>8</v>
      </c>
      <c r="F414" s="49" t="s">
        <v>267</v>
      </c>
      <c r="G414" s="50" t="s">
        <v>267</v>
      </c>
      <c r="H414" s="49" t="s">
        <v>700</v>
      </c>
      <c r="I414" s="49" t="s">
        <v>701</v>
      </c>
      <c r="J414" s="49"/>
      <c r="K414" s="3"/>
      <c r="L414" s="6">
        <v>530</v>
      </c>
      <c r="M414" s="63"/>
      <c r="N414" s="51"/>
      <c r="O414" s="52">
        <f>SUM(Tabelle1334[[#This Row],[Tage]]*Tabelle1334[[#This Row],[Tagespreis]])</f>
        <v>0</v>
      </c>
      <c r="P414" s="49" t="s">
        <v>725</v>
      </c>
      <c r="Q414" s="53">
        <v>43619</v>
      </c>
      <c r="R414" s="49">
        <v>13494720</v>
      </c>
      <c r="Z414" s="8"/>
    </row>
    <row r="415" spans="1:26" x14ac:dyDescent="0.25">
      <c r="A415" s="46">
        <v>214</v>
      </c>
      <c r="B415" s="47">
        <v>3</v>
      </c>
      <c r="C415" s="47" t="s">
        <v>238</v>
      </c>
      <c r="D415" s="48"/>
      <c r="E415" s="47" t="s">
        <v>8</v>
      </c>
      <c r="F415" s="49" t="s">
        <v>267</v>
      </c>
      <c r="G415" s="50" t="s">
        <v>267</v>
      </c>
      <c r="H415" s="49" t="s">
        <v>702</v>
      </c>
      <c r="I415" s="49" t="s">
        <v>703</v>
      </c>
      <c r="J415" s="49"/>
      <c r="K415" s="3"/>
      <c r="L415" s="6">
        <v>530</v>
      </c>
      <c r="M415" s="63"/>
      <c r="N415" s="51"/>
      <c r="O415" s="52">
        <f>SUM(Tabelle1334[[#This Row],[Tage]]*Tabelle1334[[#This Row],[Tagespreis]])</f>
        <v>0</v>
      </c>
      <c r="P415" s="49" t="s">
        <v>725</v>
      </c>
      <c r="Q415" s="53">
        <v>43613</v>
      </c>
      <c r="R415" s="49">
        <v>13494641</v>
      </c>
      <c r="Z415" s="8"/>
    </row>
    <row r="416" spans="1:26" x14ac:dyDescent="0.25">
      <c r="A416" s="46">
        <v>215</v>
      </c>
      <c r="B416" s="47">
        <v>3</v>
      </c>
      <c r="C416" s="47" t="s">
        <v>239</v>
      </c>
      <c r="D416" s="48" t="s">
        <v>241</v>
      </c>
      <c r="E416" s="47" t="s">
        <v>8</v>
      </c>
      <c r="F416" s="49" t="s">
        <v>267</v>
      </c>
      <c r="G416" s="50" t="s">
        <v>280</v>
      </c>
      <c r="H416" s="49" t="s">
        <v>704</v>
      </c>
      <c r="I416" s="49" t="s">
        <v>306</v>
      </c>
      <c r="J416" s="49"/>
      <c r="K416" s="3"/>
      <c r="L416" s="6">
        <v>415</v>
      </c>
      <c r="M416" s="63"/>
      <c r="N416" s="51"/>
      <c r="O416" s="52">
        <f>SUM(Tabelle1334[[#This Row],[Tage]]*Tabelle1334[[#This Row],[Tagespreis]])</f>
        <v>0</v>
      </c>
      <c r="P416" s="49" t="s">
        <v>725</v>
      </c>
      <c r="Q416" s="53">
        <v>43619</v>
      </c>
      <c r="R416" s="49">
        <v>13494706</v>
      </c>
      <c r="Z416" s="8"/>
    </row>
    <row r="417" spans="1:26" x14ac:dyDescent="0.25">
      <c r="A417" s="46">
        <v>215</v>
      </c>
      <c r="B417" s="47">
        <v>3</v>
      </c>
      <c r="C417" s="47" t="s">
        <v>239</v>
      </c>
      <c r="D417" s="48"/>
      <c r="E417" s="47" t="s">
        <v>9</v>
      </c>
      <c r="F417" s="49" t="s">
        <v>267</v>
      </c>
      <c r="G417" s="50" t="s">
        <v>280</v>
      </c>
      <c r="H417" s="49" t="s">
        <v>704</v>
      </c>
      <c r="I417" s="49" t="s">
        <v>306</v>
      </c>
      <c r="J417" s="49"/>
      <c r="K417" s="3"/>
      <c r="L417" s="6">
        <v>415</v>
      </c>
      <c r="M417" s="63"/>
      <c r="N417" s="51"/>
      <c r="O417" s="52">
        <f>SUM(Tabelle1334[[#This Row],[Tage]]*Tabelle1334[[#This Row],[Tagespreis]])</f>
        <v>0</v>
      </c>
      <c r="P417" s="49" t="s">
        <v>725</v>
      </c>
      <c r="Q417" s="53">
        <v>43619</v>
      </c>
      <c r="R417" s="49">
        <v>13494706</v>
      </c>
      <c r="Z417" s="8"/>
    </row>
    <row r="418" spans="1:26" x14ac:dyDescent="0.25">
      <c r="A418" s="46">
        <v>216</v>
      </c>
      <c r="B418" s="47">
        <v>3</v>
      </c>
      <c r="C418" s="47" t="s">
        <v>240</v>
      </c>
      <c r="D418" s="48" t="s">
        <v>243</v>
      </c>
      <c r="E418" s="47" t="s">
        <v>8</v>
      </c>
      <c r="F418" s="49" t="s">
        <v>267</v>
      </c>
      <c r="G418" s="50" t="s">
        <v>280</v>
      </c>
      <c r="H418" s="49" t="s">
        <v>590</v>
      </c>
      <c r="I418" s="49" t="s">
        <v>705</v>
      </c>
      <c r="J418" s="49"/>
      <c r="K418" s="3"/>
      <c r="L418" s="6">
        <v>415</v>
      </c>
      <c r="M418" s="63"/>
      <c r="N418" s="51"/>
      <c r="O418" s="52">
        <f>SUM(Tabelle1334[[#This Row],[Tage]]*Tabelle1334[[#This Row],[Tagespreis]])</f>
        <v>0</v>
      </c>
      <c r="P418" s="49" t="s">
        <v>725</v>
      </c>
      <c r="Q418" s="53">
        <v>43617</v>
      </c>
      <c r="R418" s="49">
        <v>13494691</v>
      </c>
      <c r="Z418" s="8"/>
    </row>
    <row r="419" spans="1:26" x14ac:dyDescent="0.25">
      <c r="A419" s="46">
        <v>216</v>
      </c>
      <c r="B419" s="47">
        <v>3</v>
      </c>
      <c r="C419" s="47" t="s">
        <v>240</v>
      </c>
      <c r="D419" s="48"/>
      <c r="E419" s="47" t="s">
        <v>9</v>
      </c>
      <c r="F419" s="49" t="s">
        <v>267</v>
      </c>
      <c r="G419" s="50" t="s">
        <v>280</v>
      </c>
      <c r="H419" s="49" t="s">
        <v>706</v>
      </c>
      <c r="I419" s="49" t="s">
        <v>707</v>
      </c>
      <c r="J419" s="49"/>
      <c r="K419" s="6">
        <v>30</v>
      </c>
      <c r="L419" s="6">
        <v>415</v>
      </c>
      <c r="M419" s="63"/>
      <c r="N419" s="51"/>
      <c r="O419" s="52">
        <f>SUM(Tabelle1334[[#This Row],[Tage]]*Tabelle1334[[#This Row],[Tagespreis]])</f>
        <v>0</v>
      </c>
      <c r="P419" s="49" t="s">
        <v>725</v>
      </c>
      <c r="Q419" s="53">
        <v>43616</v>
      </c>
      <c r="R419" s="49">
        <v>13494658</v>
      </c>
      <c r="Z419" s="8"/>
    </row>
    <row r="420" spans="1:26" x14ac:dyDescent="0.25">
      <c r="A420" s="46">
        <v>217</v>
      </c>
      <c r="B420" s="47">
        <v>3</v>
      </c>
      <c r="C420" s="47" t="s">
        <v>242</v>
      </c>
      <c r="D420" s="48" t="s">
        <v>245</v>
      </c>
      <c r="E420" s="47" t="s">
        <v>8</v>
      </c>
      <c r="F420" s="49" t="s">
        <v>267</v>
      </c>
      <c r="G420" s="50" t="s">
        <v>267</v>
      </c>
      <c r="H420" s="49" t="s">
        <v>902</v>
      </c>
      <c r="I420" s="49" t="s">
        <v>290</v>
      </c>
      <c r="J420" s="49" t="s">
        <v>901</v>
      </c>
      <c r="K420" s="3"/>
      <c r="L420" s="6">
        <v>480</v>
      </c>
      <c r="M420" s="63"/>
      <c r="N420" s="51"/>
      <c r="O420" s="52">
        <f>SUM(Tabelle1334[[#This Row],[Tage]]*Tabelle1334[[#This Row],[Tagespreis]])</f>
        <v>0</v>
      </c>
      <c r="P420" s="49" t="s">
        <v>729</v>
      </c>
      <c r="Q420" s="53">
        <v>43644</v>
      </c>
      <c r="R420" s="49"/>
      <c r="Z420" s="8"/>
    </row>
    <row r="421" spans="1:26" x14ac:dyDescent="0.25">
      <c r="A421" s="46">
        <v>218</v>
      </c>
      <c r="B421" s="47">
        <v>3</v>
      </c>
      <c r="C421" s="47" t="s">
        <v>244</v>
      </c>
      <c r="D421" s="48" t="s">
        <v>247</v>
      </c>
      <c r="E421" s="47" t="s">
        <v>8</v>
      </c>
      <c r="F421" s="49" t="s">
        <v>267</v>
      </c>
      <c r="G421" s="50" t="s">
        <v>267</v>
      </c>
      <c r="H421" s="49" t="s">
        <v>708</v>
      </c>
      <c r="I421" s="49" t="s">
        <v>598</v>
      </c>
      <c r="J421" s="49"/>
      <c r="K421" s="3"/>
      <c r="L421" s="6">
        <v>480</v>
      </c>
      <c r="M421" s="63"/>
      <c r="N421" s="51"/>
      <c r="O421" s="52">
        <f>SUM(Tabelle1334[[#This Row],[Tage]]*Tabelle1334[[#This Row],[Tagespreis]])</f>
        <v>0</v>
      </c>
      <c r="P421" s="49" t="s">
        <v>725</v>
      </c>
      <c r="Q421" s="53">
        <v>43621</v>
      </c>
      <c r="R421" s="49">
        <v>695565</v>
      </c>
      <c r="Z421" s="8"/>
    </row>
    <row r="422" spans="1:26" x14ac:dyDescent="0.25">
      <c r="A422" s="46">
        <v>219</v>
      </c>
      <c r="B422" s="47">
        <v>3</v>
      </c>
      <c r="C422" s="47" t="s">
        <v>246</v>
      </c>
      <c r="D422" s="48" t="s">
        <v>249</v>
      </c>
      <c r="E422" s="47" t="s">
        <v>8</v>
      </c>
      <c r="F422" s="49" t="s">
        <v>267</v>
      </c>
      <c r="G422" s="50" t="s">
        <v>280</v>
      </c>
      <c r="H422" s="49" t="s">
        <v>709</v>
      </c>
      <c r="I422" s="49" t="s">
        <v>710</v>
      </c>
      <c r="J422" s="49"/>
      <c r="K422" s="6">
        <v>30</v>
      </c>
      <c r="L422" s="6">
        <v>415</v>
      </c>
      <c r="M422" s="63"/>
      <c r="N422" s="51"/>
      <c r="O422" s="52">
        <f>SUM(Tabelle1334[[#This Row],[Tage]]*Tabelle1334[[#This Row],[Tagespreis]])</f>
        <v>0</v>
      </c>
      <c r="P422" s="49" t="s">
        <v>725</v>
      </c>
      <c r="Q422" s="53">
        <v>43619</v>
      </c>
      <c r="R422" s="49">
        <v>13494713</v>
      </c>
      <c r="Z422" s="8"/>
    </row>
    <row r="423" spans="1:26" x14ac:dyDescent="0.25">
      <c r="A423" s="46">
        <v>219</v>
      </c>
      <c r="B423" s="47">
        <v>3</v>
      </c>
      <c r="C423" s="47" t="s">
        <v>246</v>
      </c>
      <c r="D423" s="48"/>
      <c r="E423" s="47" t="s">
        <v>9</v>
      </c>
      <c r="F423" s="49" t="s">
        <v>267</v>
      </c>
      <c r="G423" s="50" t="s">
        <v>280</v>
      </c>
      <c r="H423" s="49" t="s">
        <v>709</v>
      </c>
      <c r="I423" s="49" t="s">
        <v>711</v>
      </c>
      <c r="J423" s="49"/>
      <c r="K423" s="3"/>
      <c r="L423" s="6">
        <v>415</v>
      </c>
      <c r="M423" s="63"/>
      <c r="N423" s="51"/>
      <c r="O423" s="52">
        <f>SUM(Tabelle1334[[#This Row],[Tage]]*Tabelle1334[[#This Row],[Tagespreis]])</f>
        <v>0</v>
      </c>
      <c r="P423" s="49" t="s">
        <v>725</v>
      </c>
      <c r="Q423" s="53">
        <v>43619</v>
      </c>
      <c r="R423" s="49">
        <v>13494712</v>
      </c>
      <c r="Z423" s="8"/>
    </row>
    <row r="424" spans="1:26" x14ac:dyDescent="0.25">
      <c r="A424" s="46">
        <v>220</v>
      </c>
      <c r="B424" s="47">
        <v>3</v>
      </c>
      <c r="C424" s="47" t="s">
        <v>248</v>
      </c>
      <c r="D424" s="48" t="s">
        <v>251</v>
      </c>
      <c r="E424" s="47" t="s">
        <v>8</v>
      </c>
      <c r="F424" s="49" t="s">
        <v>267</v>
      </c>
      <c r="G424" s="50" t="s">
        <v>267</v>
      </c>
      <c r="H424" s="49" t="s">
        <v>712</v>
      </c>
      <c r="I424" s="49" t="s">
        <v>713</v>
      </c>
      <c r="J424" s="49"/>
      <c r="K424" s="3"/>
      <c r="L424" s="6">
        <v>530</v>
      </c>
      <c r="M424" s="63"/>
      <c r="N424" s="51"/>
      <c r="O424" s="52">
        <f>SUM(Tabelle1334[[#This Row],[Tage]]*Tabelle1334[[#This Row],[Tagespreis]])</f>
        <v>0</v>
      </c>
      <c r="P424" s="49" t="s">
        <v>725</v>
      </c>
      <c r="Q424" s="53">
        <v>43621</v>
      </c>
      <c r="R424" s="49">
        <v>695544</v>
      </c>
      <c r="Z424" s="8"/>
    </row>
    <row r="425" spans="1:26" x14ac:dyDescent="0.25">
      <c r="A425" s="46">
        <v>221</v>
      </c>
      <c r="B425" s="47">
        <v>3</v>
      </c>
      <c r="C425" s="47" t="s">
        <v>250</v>
      </c>
      <c r="D425" s="48" t="s">
        <v>253</v>
      </c>
      <c r="E425" s="47" t="s">
        <v>8</v>
      </c>
      <c r="F425" s="49" t="s">
        <v>267</v>
      </c>
      <c r="G425" s="50" t="s">
        <v>267</v>
      </c>
      <c r="H425" s="49" t="s">
        <v>714</v>
      </c>
      <c r="I425" s="49" t="s">
        <v>453</v>
      </c>
      <c r="J425" s="49"/>
      <c r="K425" s="3"/>
      <c r="L425" s="6">
        <v>530</v>
      </c>
      <c r="M425" s="63"/>
      <c r="N425" s="51"/>
      <c r="O425" s="52">
        <f>SUM(Tabelle1334[[#This Row],[Tage]]*Tabelle1334[[#This Row],[Tagespreis]])</f>
        <v>0</v>
      </c>
      <c r="P425" s="49" t="s">
        <v>725</v>
      </c>
      <c r="Q425" s="53">
        <v>43622</v>
      </c>
      <c r="R425" s="49">
        <v>695579</v>
      </c>
      <c r="Z425" s="8"/>
    </row>
    <row r="426" spans="1:26" x14ac:dyDescent="0.25">
      <c r="A426" s="46">
        <v>222</v>
      </c>
      <c r="B426" s="47">
        <v>3</v>
      </c>
      <c r="C426" s="47" t="s">
        <v>252</v>
      </c>
      <c r="D426" s="48"/>
      <c r="E426" s="47" t="s">
        <v>8</v>
      </c>
      <c r="F426" s="49" t="s">
        <v>267</v>
      </c>
      <c r="G426" s="50" t="s">
        <v>267</v>
      </c>
      <c r="H426" s="49" t="s">
        <v>715</v>
      </c>
      <c r="I426" s="49" t="s">
        <v>471</v>
      </c>
      <c r="J426" s="49"/>
      <c r="K426" s="3"/>
      <c r="L426" s="6">
        <v>530</v>
      </c>
      <c r="M426" s="63"/>
      <c r="N426" s="51"/>
      <c r="O426" s="52">
        <f>SUM(Tabelle1334[[#This Row],[Tage]]*Tabelle1334[[#This Row],[Tagespreis]])</f>
        <v>0</v>
      </c>
      <c r="P426" s="49" t="s">
        <v>725</v>
      </c>
      <c r="Q426" s="53">
        <v>43616</v>
      </c>
      <c r="R426" s="49">
        <v>13494666</v>
      </c>
      <c r="Z426" s="8"/>
    </row>
    <row r="427" spans="1:26" x14ac:dyDescent="0.25">
      <c r="A427" s="46">
        <v>223</v>
      </c>
      <c r="B427" s="47">
        <v>3</v>
      </c>
      <c r="C427" s="47" t="s">
        <v>254</v>
      </c>
      <c r="D427" s="48"/>
      <c r="E427" s="47" t="s">
        <v>8</v>
      </c>
      <c r="F427" s="49" t="s">
        <v>267</v>
      </c>
      <c r="G427" s="50" t="s">
        <v>267</v>
      </c>
      <c r="H427" s="49" t="s">
        <v>716</v>
      </c>
      <c r="I427" s="49" t="s">
        <v>717</v>
      </c>
      <c r="J427" s="49"/>
      <c r="K427" s="3"/>
      <c r="L427" s="6">
        <v>530</v>
      </c>
      <c r="M427" s="63"/>
      <c r="N427" s="51"/>
      <c r="O427" s="52">
        <f>SUM(Tabelle1334[[#This Row],[Tage]]*Tabelle1334[[#This Row],[Tagespreis]])</f>
        <v>0</v>
      </c>
      <c r="P427" s="49" t="s">
        <v>725</v>
      </c>
      <c r="Q427" s="53">
        <v>43644</v>
      </c>
      <c r="R427" s="49">
        <v>695666</v>
      </c>
      <c r="Z427" s="8"/>
    </row>
    <row r="428" spans="1:26" x14ac:dyDescent="0.25">
      <c r="A428" s="46">
        <v>224</v>
      </c>
      <c r="B428" s="47">
        <v>3</v>
      </c>
      <c r="C428" s="47" t="s">
        <v>255</v>
      </c>
      <c r="D428" s="48"/>
      <c r="E428" s="47" t="s">
        <v>8</v>
      </c>
      <c r="F428" s="49" t="s">
        <v>280</v>
      </c>
      <c r="G428" s="50" t="s">
        <v>267</v>
      </c>
      <c r="H428" s="49"/>
      <c r="I428" s="49"/>
      <c r="J428" s="49"/>
      <c r="K428" s="3"/>
      <c r="L428" s="6"/>
      <c r="M428" s="63"/>
      <c r="N428" s="51"/>
      <c r="O428" s="52">
        <f>SUM(Tabelle1334[[#This Row],[Tage]]*Tabelle1334[[#This Row],[Tagespreis]])</f>
        <v>0</v>
      </c>
      <c r="P428" s="49"/>
      <c r="Q428" s="53"/>
      <c r="R428" s="49"/>
      <c r="Z428" s="8"/>
    </row>
    <row r="429" spans="1:26" x14ac:dyDescent="0.25">
      <c r="A429" s="46">
        <v>225</v>
      </c>
      <c r="B429" s="47">
        <v>3</v>
      </c>
      <c r="C429" s="47" t="s">
        <v>256</v>
      </c>
      <c r="D429" s="48"/>
      <c r="E429" s="47" t="s">
        <v>8</v>
      </c>
      <c r="F429" s="49" t="s">
        <v>267</v>
      </c>
      <c r="G429" s="50" t="s">
        <v>267</v>
      </c>
      <c r="H429" s="49" t="s">
        <v>720</v>
      </c>
      <c r="I429" s="49" t="s">
        <v>461</v>
      </c>
      <c r="J429" s="49"/>
      <c r="K429" s="6">
        <v>30</v>
      </c>
      <c r="L429" s="6">
        <v>530</v>
      </c>
      <c r="M429" s="63"/>
      <c r="N429" s="51"/>
      <c r="O429" s="52">
        <f>SUM(Tabelle1334[[#This Row],[Tage]]*Tabelle1334[[#This Row],[Tagespreis]])</f>
        <v>0</v>
      </c>
      <c r="P429" s="49" t="s">
        <v>725</v>
      </c>
      <c r="Q429" s="53">
        <v>43620</v>
      </c>
      <c r="R429" s="49">
        <v>695518</v>
      </c>
      <c r="Z429" s="8"/>
    </row>
    <row r="430" spans="1:26" x14ac:dyDescent="0.25">
      <c r="A430" s="46">
        <v>226</v>
      </c>
      <c r="B430" s="47">
        <v>3</v>
      </c>
      <c r="C430" s="47" t="s">
        <v>257</v>
      </c>
      <c r="D430" s="48"/>
      <c r="E430" s="47" t="s">
        <v>8</v>
      </c>
      <c r="F430" s="49" t="s">
        <v>280</v>
      </c>
      <c r="G430" s="50" t="s">
        <v>267</v>
      </c>
      <c r="H430" s="49"/>
      <c r="I430" s="49"/>
      <c r="J430" s="49"/>
      <c r="K430" s="6"/>
      <c r="L430" s="6"/>
      <c r="M430" s="63"/>
      <c r="N430" s="51"/>
      <c r="O430" s="52">
        <f>SUM(Tabelle1334[[#This Row],[Tage]]*Tabelle1334[[#This Row],[Tagespreis]])</f>
        <v>0</v>
      </c>
      <c r="P430" s="49"/>
      <c r="Q430" s="53"/>
      <c r="R430" s="49"/>
      <c r="Z430" s="8"/>
    </row>
    <row r="431" spans="1:26" x14ac:dyDescent="0.25">
      <c r="A431" s="46">
        <v>227</v>
      </c>
      <c r="B431" s="47">
        <v>3</v>
      </c>
      <c r="C431" s="47" t="s">
        <v>258</v>
      </c>
      <c r="D431" s="48"/>
      <c r="E431" s="47" t="s">
        <v>8</v>
      </c>
      <c r="F431" s="49" t="s">
        <v>267</v>
      </c>
      <c r="G431" s="50" t="s">
        <v>267</v>
      </c>
      <c r="H431" s="49" t="s">
        <v>722</v>
      </c>
      <c r="I431" s="49" t="s">
        <v>686</v>
      </c>
      <c r="J431" s="49"/>
      <c r="K431" s="3"/>
      <c r="L431" s="6">
        <v>530</v>
      </c>
      <c r="M431" s="63"/>
      <c r="N431" s="51"/>
      <c r="O431" s="52">
        <f>SUM(Tabelle1334[[#This Row],[Tage]]*Tabelle1334[[#This Row],[Tagespreis]])</f>
        <v>0</v>
      </c>
      <c r="P431" s="49" t="s">
        <v>725</v>
      </c>
      <c r="Q431" s="53">
        <v>43633</v>
      </c>
      <c r="R431" s="49">
        <v>695608</v>
      </c>
      <c r="Z431" s="8"/>
    </row>
    <row r="432" spans="1:26" x14ac:dyDescent="0.25">
      <c r="A432" s="46">
        <v>228</v>
      </c>
      <c r="B432" s="47">
        <v>3</v>
      </c>
      <c r="C432" s="47" t="s">
        <v>259</v>
      </c>
      <c r="D432" s="48"/>
      <c r="E432" s="47" t="s">
        <v>8</v>
      </c>
      <c r="F432" s="49" t="s">
        <v>267</v>
      </c>
      <c r="G432" s="50" t="s">
        <v>267</v>
      </c>
      <c r="H432" s="49" t="s">
        <v>723</v>
      </c>
      <c r="I432" s="49" t="s">
        <v>724</v>
      </c>
      <c r="J432" s="49"/>
      <c r="K432" s="3"/>
      <c r="L432" s="6">
        <v>530</v>
      </c>
      <c r="M432" s="63"/>
      <c r="N432" s="51"/>
      <c r="O432" s="52">
        <f>SUM(Tabelle1334[[#This Row],[Tage]]*Tabelle1334[[#This Row],[Tagespreis]])</f>
        <v>0</v>
      </c>
      <c r="P432" s="49" t="s">
        <v>725</v>
      </c>
      <c r="Q432" s="53">
        <v>43620</v>
      </c>
      <c r="R432" s="49">
        <v>695517</v>
      </c>
      <c r="Z432" s="8"/>
    </row>
    <row r="433" spans="1:26" x14ac:dyDescent="0.25">
      <c r="A433" s="46">
        <v>229</v>
      </c>
      <c r="B433" s="47">
        <v>3</v>
      </c>
      <c r="C433" s="47" t="s">
        <v>260</v>
      </c>
      <c r="D433" s="48"/>
      <c r="E433" s="47" t="s">
        <v>8</v>
      </c>
      <c r="F433" s="49" t="s">
        <v>280</v>
      </c>
      <c r="G433" s="50" t="s">
        <v>267</v>
      </c>
      <c r="H433" s="49"/>
      <c r="I433" s="49"/>
      <c r="J433" s="49"/>
      <c r="K433" s="3"/>
      <c r="L433" s="3"/>
      <c r="M433" s="63"/>
      <c r="N433" s="49"/>
      <c r="O433" s="52"/>
      <c r="P433" s="49"/>
      <c r="Q433" s="53"/>
      <c r="R433" s="49"/>
      <c r="Z433" s="8"/>
    </row>
    <row r="434" spans="1:26" ht="15.75" thickBot="1" x14ac:dyDescent="0.3">
      <c r="A434" s="7"/>
      <c r="B434" s="7"/>
      <c r="C434" s="7"/>
      <c r="D434" s="7"/>
      <c r="E434" s="7"/>
      <c r="F434" s="14"/>
      <c r="G434" s="10"/>
      <c r="H434" s="7"/>
      <c r="I434" s="7"/>
      <c r="J434" s="7"/>
      <c r="K434" s="7"/>
      <c r="L434" s="7"/>
      <c r="M434" s="27"/>
      <c r="N434" s="7"/>
      <c r="O434" s="18"/>
      <c r="P434" s="14"/>
      <c r="Q434" s="7"/>
      <c r="Z434" s="8"/>
    </row>
    <row r="435" spans="1:26" ht="60.75" thickBot="1" x14ac:dyDescent="0.3">
      <c r="A435" s="31" t="s">
        <v>261</v>
      </c>
      <c r="B435" s="32">
        <f>SUBTOTAL(3,B2:B433)</f>
        <v>432</v>
      </c>
      <c r="C435" s="7"/>
      <c r="D435" s="7"/>
      <c r="E435" s="29" t="s">
        <v>923</v>
      </c>
      <c r="F435" s="33">
        <f>COUNTIFS(F2:F433,"Ja",G2:G433,"Nein")</f>
        <v>280</v>
      </c>
      <c r="G435" s="10"/>
      <c r="H435" s="15" t="s">
        <v>742</v>
      </c>
      <c r="I435" s="17">
        <f>SUM(L2:L433)</f>
        <v>136640</v>
      </c>
      <c r="J435" s="7"/>
      <c r="K435" s="15" t="s">
        <v>919</v>
      </c>
      <c r="L435" s="17">
        <f>SUMIFS(L2:L433,J2:J433,"",R2:R433,"&lt;&gt;")</f>
        <v>93600</v>
      </c>
      <c r="M435" s="28"/>
      <c r="O435" s="18"/>
      <c r="Q435" s="16"/>
      <c r="Z435" s="8"/>
    </row>
    <row r="436" spans="1:26" ht="15.75" thickBot="1" x14ac:dyDescent="0.3">
      <c r="A436" s="7"/>
      <c r="B436" s="7"/>
      <c r="C436" s="7"/>
      <c r="D436" s="14"/>
      <c r="E436" s="10"/>
      <c r="F436" s="7"/>
      <c r="G436" s="10"/>
      <c r="H436" s="7"/>
      <c r="I436" s="7"/>
      <c r="J436" s="7"/>
      <c r="K436" s="7"/>
      <c r="L436" s="7"/>
      <c r="M436" s="7"/>
      <c r="N436" s="7"/>
      <c r="O436" s="18"/>
      <c r="P436" s="14"/>
      <c r="Q436" s="7"/>
      <c r="Z436" s="8"/>
    </row>
    <row r="437" spans="1:26" ht="60.75" thickBot="1" x14ac:dyDescent="0.3">
      <c r="A437" s="29" t="s">
        <v>263</v>
      </c>
      <c r="B437" s="33">
        <f>ROWS($Z$2:$Z$227)</f>
        <v>226</v>
      </c>
      <c r="C437" s="7"/>
      <c r="D437" s="14"/>
      <c r="E437" s="29" t="s">
        <v>287</v>
      </c>
      <c r="F437" s="33">
        <f>COUNTIFS(F2:F433,"Ja",G2:G433,"Ja")</f>
        <v>56</v>
      </c>
      <c r="G437" s="10"/>
      <c r="H437" s="15" t="s">
        <v>743</v>
      </c>
      <c r="I437" s="17">
        <f>SUM(O2:O433)</f>
        <v>4785</v>
      </c>
      <c r="J437" s="7"/>
      <c r="K437" s="15" t="s">
        <v>920</v>
      </c>
      <c r="L437" s="17">
        <f>SUMIFS(O2:O433,J2:J433,"",R2:R433,"&lt;&gt;")</f>
        <v>3405</v>
      </c>
      <c r="M437" s="7"/>
      <c r="N437" s="7"/>
      <c r="O437" s="18"/>
      <c r="P437" s="14"/>
      <c r="Q437" s="7"/>
      <c r="Z437" s="8"/>
    </row>
    <row r="438" spans="1:26" ht="16.5" customHeight="1" thickBot="1" x14ac:dyDescent="0.55000000000000004">
      <c r="A438" s="7"/>
      <c r="B438" s="7"/>
      <c r="C438" s="24"/>
      <c r="D438" s="14"/>
      <c r="E438" s="14"/>
      <c r="F438" s="14"/>
      <c r="G438" s="10"/>
      <c r="H438" s="7"/>
      <c r="I438" s="7"/>
      <c r="J438" s="7"/>
      <c r="K438" s="7"/>
      <c r="L438" s="7"/>
      <c r="M438" s="7"/>
      <c r="N438" s="7"/>
      <c r="O438" s="18"/>
      <c r="Q438" s="7"/>
      <c r="Z438" s="8"/>
    </row>
    <row r="439" spans="1:26" ht="45.75" thickBot="1" x14ac:dyDescent="0.3">
      <c r="A439" s="29" t="s">
        <v>315</v>
      </c>
      <c r="B439" s="33">
        <v>356</v>
      </c>
      <c r="C439" s="7"/>
      <c r="D439" s="14"/>
      <c r="E439" s="29" t="s">
        <v>262</v>
      </c>
      <c r="F439" s="33">
        <f>SUM(F435+F437)</f>
        <v>336</v>
      </c>
      <c r="G439" s="10"/>
      <c r="H439" s="29" t="s">
        <v>744</v>
      </c>
      <c r="I439" s="30">
        <f>SUM(I435+I437)</f>
        <v>141425</v>
      </c>
      <c r="J439" s="7"/>
      <c r="K439" s="61" t="s">
        <v>777</v>
      </c>
      <c r="L439" s="62">
        <f>SUMIF(R2:R433,"&lt;&gt;",K2:K433)</f>
        <v>1700</v>
      </c>
      <c r="M439" s="7"/>
      <c r="N439" s="7"/>
      <c r="O439" s="18"/>
      <c r="P439" s="14"/>
      <c r="Q439" s="7"/>
      <c r="Z439" s="8"/>
    </row>
    <row r="440" spans="1:26" ht="15.75" thickBot="1" x14ac:dyDescent="0.3">
      <c r="A440" s="7"/>
      <c r="B440" s="7"/>
      <c r="C440" s="7"/>
      <c r="D440" s="14"/>
      <c r="E440" s="14"/>
      <c r="F440" s="14"/>
      <c r="G440" s="10"/>
      <c r="J440" s="7"/>
    </row>
    <row r="441" spans="1:26" ht="45.75" thickBot="1" x14ac:dyDescent="0.3">
      <c r="A441" s="29" t="s">
        <v>320</v>
      </c>
      <c r="B441" s="33">
        <f>COUNTIFS(F2:F433,"Ja",H2:H433,"Fa.*")</f>
        <v>0</v>
      </c>
      <c r="C441" s="7"/>
      <c r="D441" s="14"/>
      <c r="E441" s="36" t="s">
        <v>319</v>
      </c>
      <c r="F441" s="37">
        <f>SUM(B439-F439)</f>
        <v>20</v>
      </c>
      <c r="G441" s="10"/>
      <c r="H441" s="29" t="s">
        <v>745</v>
      </c>
      <c r="I441" s="30">
        <f>SUMIF(J2:J433,"*",L2:L433)</f>
        <v>39650</v>
      </c>
      <c r="J441" s="7"/>
      <c r="K441" s="29" t="s">
        <v>921</v>
      </c>
      <c r="L441" s="30">
        <f>SUM(L435+L437+L439)</f>
        <v>98705</v>
      </c>
    </row>
    <row r="442" spans="1:26" ht="15.75" thickBot="1" x14ac:dyDescent="0.3">
      <c r="A442" s="7"/>
      <c r="B442" s="7"/>
      <c r="C442" s="7"/>
      <c r="D442" s="14"/>
      <c r="E442" s="14"/>
      <c r="F442" s="14"/>
      <c r="G442" s="10"/>
      <c r="H442" s="7"/>
      <c r="I442" s="7"/>
      <c r="J442" s="7"/>
    </row>
    <row r="443" spans="1:26" ht="45.75" thickBot="1" x14ac:dyDescent="0.3">
      <c r="A443" s="29" t="s">
        <v>321</v>
      </c>
      <c r="B443" s="33">
        <f>COUNTIFS(F2:F433,"Ja",H2:H433,"&lt;&gt; Fa.*")</f>
        <v>336</v>
      </c>
      <c r="C443" s="7"/>
      <c r="D443" s="14"/>
      <c r="E443" s="29" t="s">
        <v>322</v>
      </c>
      <c r="F443" s="33">
        <f>COUNTIFS(E2:E433,"D")</f>
        <v>9</v>
      </c>
      <c r="G443" s="10"/>
      <c r="H443" s="34" t="s">
        <v>317</v>
      </c>
      <c r="I443" s="35">
        <f>SUM((B439-F439)*415)</f>
        <v>8300</v>
      </c>
      <c r="J443" s="7"/>
      <c r="K443" s="29" t="s">
        <v>922</v>
      </c>
      <c r="L443" s="30">
        <f>SUMIFS(L2:L433,J2:J433,"&lt;&gt;",Q2:Q433,"&lt;&gt;")</f>
        <v>31765</v>
      </c>
    </row>
    <row r="444" spans="1:26" ht="15.75" thickBot="1" x14ac:dyDescent="0.3">
      <c r="A444" s="7"/>
      <c r="B444" s="7"/>
      <c r="C444" s="7"/>
      <c r="D444" s="14"/>
      <c r="E444" s="14"/>
      <c r="F444" s="14"/>
      <c r="G444" s="10"/>
      <c r="H444" s="7" t="s">
        <v>316</v>
      </c>
      <c r="I444" s="7"/>
      <c r="J444" s="7"/>
    </row>
    <row r="445" spans="1:26" ht="45.75" thickBot="1" x14ac:dyDescent="0.3">
      <c r="A445" s="7"/>
      <c r="B445" s="7"/>
      <c r="C445" s="7"/>
      <c r="D445" s="14"/>
      <c r="E445" s="29" t="s">
        <v>323</v>
      </c>
      <c r="F445" s="33">
        <f>COUNTIFS(E2:E433,"C")-F443</f>
        <v>11</v>
      </c>
      <c r="G445" s="10"/>
      <c r="H445" s="34" t="s">
        <v>318</v>
      </c>
      <c r="I445" s="35">
        <f>SUM((B439-F439)*530)</f>
        <v>10600</v>
      </c>
      <c r="J445" s="7"/>
      <c r="K445" s="29" t="s">
        <v>773</v>
      </c>
      <c r="L445" s="30">
        <f>SUM(L441+L443)</f>
        <v>130470</v>
      </c>
    </row>
    <row r="446" spans="1:26" ht="15.75" thickBot="1" x14ac:dyDescent="0.3">
      <c r="A446" s="7"/>
      <c r="B446" s="7"/>
      <c r="C446" s="7"/>
      <c r="D446" s="14"/>
      <c r="E446" s="14"/>
      <c r="F446" s="14"/>
      <c r="G446" s="10"/>
      <c r="H446" s="7"/>
      <c r="I446" s="7"/>
      <c r="J446" s="7"/>
      <c r="L446" s="19"/>
    </row>
    <row r="447" spans="1:26" ht="30.75" thickBot="1" x14ac:dyDescent="0.3">
      <c r="A447" s="7"/>
      <c r="B447" s="7"/>
      <c r="C447" s="7"/>
      <c r="D447" s="14"/>
      <c r="E447" s="29" t="s">
        <v>324</v>
      </c>
      <c r="F447" s="33">
        <f>COUNTIFS(E4:E433,"B")-F443-F445</f>
        <v>150</v>
      </c>
      <c r="G447" s="10"/>
      <c r="H447" s="7"/>
      <c r="I447" s="7"/>
      <c r="J447" s="7"/>
    </row>
    <row r="448" spans="1:26" ht="15.75" thickBot="1" x14ac:dyDescent="0.3">
      <c r="A448" s="7"/>
      <c r="B448" s="7"/>
      <c r="C448" s="7"/>
      <c r="D448" s="14"/>
      <c r="E448" s="14"/>
      <c r="F448" s="14"/>
      <c r="G448" s="10"/>
      <c r="H448" s="7"/>
      <c r="I448" s="7"/>
      <c r="J448" s="7"/>
    </row>
    <row r="449" spans="1:10" ht="30.75" thickBot="1" x14ac:dyDescent="0.3">
      <c r="A449" s="7"/>
      <c r="B449" s="7"/>
      <c r="C449" s="7"/>
      <c r="D449" s="14"/>
      <c r="E449" s="29" t="s">
        <v>325</v>
      </c>
      <c r="F449" s="33">
        <f>COUNTIFS(E6:E433,"A")-F443-F445-F447</f>
        <v>60</v>
      </c>
      <c r="G449" s="10"/>
      <c r="H449" s="7"/>
      <c r="I449" s="7"/>
      <c r="J449" s="7"/>
    </row>
    <row r="450" spans="1:10" x14ac:dyDescent="0.25">
      <c r="A450" s="7"/>
      <c r="B450" s="7"/>
      <c r="C450" s="7"/>
      <c r="D450" s="14"/>
      <c r="E450" s="14"/>
      <c r="F450" s="14"/>
      <c r="G450" s="10"/>
      <c r="H450" s="7"/>
      <c r="I450" s="7"/>
      <c r="J450" s="7"/>
    </row>
  </sheetData>
  <sheetProtection algorithmName="SHA-512" hashValue="f4/H2zv6xdzP4ZawC6TjfuIJTMckxmGiy9bfduGafIRqLuf6AdrXMkKdkqv5R3xxH8Cp4nk2ejZiiROqeHOiPA==" saltValue="Cp46sfajySIE8DWlLmXK0A==" spinCount="100000" sheet="1" formatColumns="0" autoFilter="0"/>
  <phoneticPr fontId="7" type="noConversion"/>
  <conditionalFormatting sqref="H2:H17 H22:H433">
    <cfRule type="expression" dxfId="81" priority="6">
      <formula>F2="Nein"</formula>
    </cfRule>
  </conditionalFormatting>
  <conditionalFormatting sqref="G2:G433">
    <cfRule type="expression" dxfId="80" priority="9">
      <formula>G2="Ja"</formula>
    </cfRule>
  </conditionalFormatting>
  <conditionalFormatting sqref="Q2:Q433">
    <cfRule type="expression" dxfId="79" priority="8">
      <formula>(ISBLANK($Q2)=TRUE)</formula>
    </cfRule>
  </conditionalFormatting>
  <conditionalFormatting sqref="I2:I433">
    <cfRule type="expression" dxfId="78" priority="7">
      <formula>F2="Nein"</formula>
    </cfRule>
  </conditionalFormatting>
  <conditionalFormatting sqref="A2:R17 A18:G21 I18:R21 A22:R433">
    <cfRule type="expression" dxfId="77" priority="91">
      <formula>(ISBLANK($Q2)=FALSE)</formula>
    </cfRule>
  </conditionalFormatting>
  <conditionalFormatting sqref="H18:H21">
    <cfRule type="expression" dxfId="76" priority="1">
      <formula>F18="Nein"</formula>
    </cfRule>
  </conditionalFormatting>
  <conditionalFormatting sqref="H18:H21">
    <cfRule type="expression" dxfId="75" priority="2">
      <formula>(ISBLANK($Q18)=FALSE)</formula>
    </cfRule>
  </conditionalFormatting>
  <dataValidations count="3">
    <dataValidation type="list" allowBlank="1" showInputMessage="1" showErrorMessage="1" sqref="K446:K1048576 N2:N433 K1:K433 L2:L433" xr:uid="{7498557D-B7F9-43D7-8512-8A2C1025C0B1}"/>
    <dataValidation type="list" allowBlank="1" showInputMessage="1" showErrorMessage="1" sqref="H722:H1048576 G450:G1048576 G2:G433 F1:F433" xr:uid="{6EC8E7BD-FAC6-44F9-B8C4-C3F2DB403BAD}">
      <formula1>"Nein,Ja"</formula1>
    </dataValidation>
    <dataValidation type="list" allowBlank="1" showInputMessage="1" showErrorMessage="1" sqref="P2:P433" xr:uid="{A25D4B37-E934-4498-ADAF-1AE5709FBA37}">
      <formula1>"BAR,EC,IBAN"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3397-5C3C-4DD3-B803-ACD65B328C55}">
  <dimension ref="A1:H41"/>
  <sheetViews>
    <sheetView view="pageBreakPreview" topLeftCell="A19" zoomScaleNormal="210" zoomScaleSheetLayoutView="100" workbookViewId="0">
      <selection activeCell="B29" sqref="B29"/>
    </sheetView>
  </sheetViews>
  <sheetFormatPr baseColWidth="10" defaultColWidth="10.7109375" defaultRowHeight="15" x14ac:dyDescent="0.25"/>
  <cols>
    <col min="1" max="1" width="18.85546875" customWidth="1"/>
    <col min="2" max="2" width="16.28515625" customWidth="1"/>
    <col min="4" max="4" width="20.85546875" customWidth="1"/>
    <col min="7" max="7" width="34" customWidth="1"/>
    <col min="8" max="8" width="26.28515625" customWidth="1"/>
  </cols>
  <sheetData>
    <row r="1" spans="1:5" x14ac:dyDescent="0.25">
      <c r="A1" s="14"/>
      <c r="B1" s="14"/>
      <c r="C1" s="14"/>
      <c r="D1" s="14"/>
      <c r="E1" s="14"/>
    </row>
    <row r="2" spans="1:5" x14ac:dyDescent="0.25">
      <c r="A2" s="14"/>
      <c r="B2" s="14"/>
      <c r="C2" s="14"/>
      <c r="D2" s="14"/>
      <c r="E2" s="14"/>
    </row>
    <row r="3" spans="1:5" x14ac:dyDescent="0.25">
      <c r="A3" s="14"/>
      <c r="B3" s="14"/>
      <c r="C3" s="14"/>
      <c r="D3" s="14"/>
      <c r="E3" s="14"/>
    </row>
    <row r="4" spans="1:5" x14ac:dyDescent="0.25">
      <c r="A4" s="14"/>
      <c r="B4" s="14"/>
      <c r="C4" s="14"/>
      <c r="D4" s="14"/>
      <c r="E4" s="14"/>
    </row>
    <row r="5" spans="1:5" x14ac:dyDescent="0.25">
      <c r="A5" s="14"/>
      <c r="B5" s="14"/>
      <c r="C5" s="14"/>
      <c r="D5" s="14"/>
      <c r="E5" s="14"/>
    </row>
    <row r="6" spans="1:5" x14ac:dyDescent="0.25">
      <c r="A6" s="14"/>
      <c r="B6" s="14"/>
      <c r="C6" s="14"/>
      <c r="D6" s="14"/>
      <c r="E6" s="14"/>
    </row>
    <row r="7" spans="1:5" x14ac:dyDescent="0.25">
      <c r="A7" s="14"/>
      <c r="B7" s="14"/>
      <c r="C7" s="14"/>
      <c r="D7" s="14"/>
      <c r="E7" s="14"/>
    </row>
    <row r="8" spans="1:5" x14ac:dyDescent="0.25">
      <c r="A8" s="14"/>
      <c r="B8" s="14"/>
      <c r="C8" s="14"/>
      <c r="D8" s="14"/>
      <c r="E8" s="14"/>
    </row>
    <row r="9" spans="1:5" x14ac:dyDescent="0.25">
      <c r="A9" s="14"/>
      <c r="B9" s="14"/>
      <c r="C9" s="14"/>
      <c r="D9" s="14"/>
      <c r="E9" s="14"/>
    </row>
    <row r="10" spans="1:5" x14ac:dyDescent="0.25">
      <c r="A10" s="14"/>
      <c r="B10" s="14"/>
      <c r="C10" s="14"/>
      <c r="D10" s="14"/>
      <c r="E10" s="14"/>
    </row>
    <row r="11" spans="1:5" x14ac:dyDescent="0.25">
      <c r="A11" s="14"/>
      <c r="B11" s="14"/>
      <c r="C11" s="14"/>
      <c r="D11" s="14"/>
      <c r="E11" s="14"/>
    </row>
    <row r="12" spans="1:5" x14ac:dyDescent="0.25">
      <c r="A12" s="14"/>
      <c r="B12" s="14"/>
      <c r="C12" s="14"/>
      <c r="D12" s="14"/>
      <c r="E12" s="14"/>
    </row>
    <row r="13" spans="1:5" x14ac:dyDescent="0.25">
      <c r="A13" s="14"/>
      <c r="B13" s="14"/>
      <c r="C13" s="14"/>
      <c r="D13" s="14"/>
      <c r="E13" s="14"/>
    </row>
    <row r="14" spans="1:5" x14ac:dyDescent="0.25">
      <c r="A14" s="14"/>
      <c r="B14" s="14"/>
      <c r="C14" s="14"/>
      <c r="D14" s="14"/>
      <c r="E14" s="14"/>
    </row>
    <row r="15" spans="1:5" x14ac:dyDescent="0.25">
      <c r="A15" s="14"/>
      <c r="B15" s="14"/>
      <c r="C15" s="14"/>
      <c r="D15" s="14"/>
      <c r="E15" s="14"/>
    </row>
    <row r="16" spans="1:5" x14ac:dyDescent="0.25">
      <c r="A16" s="14"/>
      <c r="B16" s="14"/>
      <c r="C16" s="14"/>
      <c r="D16" s="14"/>
      <c r="E16" s="14"/>
    </row>
    <row r="17" spans="1:8" x14ac:dyDescent="0.25">
      <c r="A17" s="14"/>
      <c r="B17" s="14"/>
      <c r="C17" s="14"/>
      <c r="D17" s="14"/>
      <c r="E17" s="14"/>
    </row>
    <row r="18" spans="1:8" x14ac:dyDescent="0.25">
      <c r="A18" s="14"/>
      <c r="B18" s="14"/>
      <c r="C18" s="14"/>
      <c r="D18" s="14"/>
      <c r="E18" s="14"/>
    </row>
    <row r="19" spans="1:8" x14ac:dyDescent="0.25">
      <c r="A19" s="14"/>
      <c r="B19" s="14"/>
      <c r="C19" s="14"/>
      <c r="D19" s="14"/>
      <c r="E19" s="14"/>
      <c r="G19" s="7"/>
      <c r="H19" s="7"/>
    </row>
    <row r="20" spans="1:8" x14ac:dyDescent="0.25">
      <c r="A20" s="14"/>
      <c r="B20" s="14"/>
      <c r="C20" s="14"/>
      <c r="D20" s="14"/>
      <c r="E20" s="14"/>
    </row>
    <row r="21" spans="1:8" x14ac:dyDescent="0.25">
      <c r="A21" s="14"/>
      <c r="B21" s="14"/>
      <c r="C21" s="14"/>
      <c r="D21" s="14"/>
      <c r="E21" s="14"/>
    </row>
    <row r="22" spans="1:8" ht="15.75" thickBot="1" x14ac:dyDescent="0.3">
      <c r="A22" s="14"/>
      <c r="B22" s="14"/>
      <c r="C22" s="14"/>
      <c r="D22" s="14"/>
      <c r="E22" s="14"/>
    </row>
    <row r="23" spans="1:8" ht="15.75" thickBot="1" x14ac:dyDescent="0.3">
      <c r="A23" s="31" t="s">
        <v>261</v>
      </c>
      <c r="B23" s="32">
        <f>'Mai 2019'!B434</f>
        <v>431</v>
      </c>
      <c r="C23" s="7"/>
      <c r="D23" s="29" t="s">
        <v>307</v>
      </c>
      <c r="E23" s="33">
        <f>'Mai 2019'!F434</f>
        <v>273</v>
      </c>
    </row>
    <row r="24" spans="1:8" ht="15.75" thickBot="1" x14ac:dyDescent="0.3">
      <c r="A24" s="7"/>
      <c r="B24" s="7"/>
      <c r="C24" s="7"/>
      <c r="D24" s="10"/>
      <c r="E24" s="7"/>
    </row>
    <row r="25" spans="1:8" ht="30.75" thickBot="1" x14ac:dyDescent="0.3">
      <c r="A25" s="29" t="s">
        <v>262</v>
      </c>
      <c r="B25" s="33">
        <f>SUM(E23+E25)</f>
        <v>327</v>
      </c>
      <c r="C25" s="7"/>
      <c r="D25" s="29" t="s">
        <v>287</v>
      </c>
      <c r="E25" s="33">
        <f>'Mai 2019'!F436</f>
        <v>54</v>
      </c>
    </row>
    <row r="26" spans="1:8" ht="16.5" customHeight="1" thickBot="1" x14ac:dyDescent="0.55000000000000004">
      <c r="A26" s="14"/>
      <c r="B26" s="14"/>
      <c r="C26" s="24"/>
      <c r="D26" s="14"/>
      <c r="E26" s="14"/>
    </row>
    <row r="27" spans="1:8" ht="15.75" thickBot="1" x14ac:dyDescent="0.3">
      <c r="A27" s="29" t="s">
        <v>321</v>
      </c>
      <c r="B27" s="33">
        <f>'Mai 2019'!B442</f>
        <v>327</v>
      </c>
      <c r="C27" s="7"/>
      <c r="D27" s="36" t="s">
        <v>319</v>
      </c>
      <c r="E27" s="37">
        <f>SUM(E29-B25)</f>
        <v>25</v>
      </c>
    </row>
    <row r="28" spans="1:8" ht="15.75" thickBot="1" x14ac:dyDescent="0.3">
      <c r="A28" s="7"/>
      <c r="B28" s="7"/>
      <c r="C28" s="7"/>
      <c r="D28" s="14"/>
      <c r="E28" s="14"/>
    </row>
    <row r="29" spans="1:8" ht="15.75" thickBot="1" x14ac:dyDescent="0.3">
      <c r="A29" s="29" t="s">
        <v>320</v>
      </c>
      <c r="B29" s="33">
        <f>'Mai 2019'!B440</f>
        <v>66</v>
      </c>
      <c r="C29" s="7"/>
      <c r="D29" s="29" t="s">
        <v>315</v>
      </c>
      <c r="E29" s="33">
        <v>352</v>
      </c>
    </row>
    <row r="30" spans="1:8" ht="15.75" thickBot="1" x14ac:dyDescent="0.3">
      <c r="A30" s="7"/>
      <c r="B30" s="7"/>
      <c r="C30" s="7"/>
      <c r="D30" s="14"/>
      <c r="E30" s="14"/>
    </row>
    <row r="31" spans="1:8" ht="15.75" thickBot="1" x14ac:dyDescent="0.3">
      <c r="A31" s="14"/>
      <c r="B31" s="14"/>
      <c r="C31" s="7"/>
      <c r="D31" s="29" t="s">
        <v>263</v>
      </c>
      <c r="E31" s="33">
        <f>'Mai 2019'!B436</f>
        <v>225</v>
      </c>
    </row>
    <row r="32" spans="1:8" ht="15.75" thickBot="1" x14ac:dyDescent="0.3">
      <c r="A32" s="7"/>
      <c r="B32" s="7"/>
      <c r="C32" s="14"/>
      <c r="D32" s="14"/>
      <c r="E32" s="14"/>
    </row>
    <row r="33" spans="1:5" ht="15.75" thickBot="1" x14ac:dyDescent="0.3">
      <c r="A33" s="29" t="s">
        <v>298</v>
      </c>
      <c r="B33" s="30">
        <f>'Mai 2019'!I434</f>
        <v>130735</v>
      </c>
      <c r="C33" s="14"/>
      <c r="D33" s="14"/>
      <c r="E33" s="14"/>
    </row>
    <row r="34" spans="1:5" ht="15.75" thickBot="1" x14ac:dyDescent="0.3">
      <c r="A34" s="14"/>
      <c r="B34" s="14"/>
      <c r="C34" s="14"/>
      <c r="D34" s="14"/>
      <c r="E34" s="14"/>
    </row>
    <row r="35" spans="1:5" ht="15.75" thickBot="1" x14ac:dyDescent="0.3">
      <c r="A35" s="29" t="s">
        <v>297</v>
      </c>
      <c r="B35" s="30">
        <f>'Mai 2019'!I440</f>
        <v>20750</v>
      </c>
      <c r="C35" s="14"/>
      <c r="D35" s="14"/>
      <c r="E35" s="14"/>
    </row>
    <row r="36" spans="1:5" ht="15.75" thickBot="1" x14ac:dyDescent="0.3">
      <c r="A36" s="7"/>
      <c r="B36" s="7"/>
      <c r="C36" s="14"/>
      <c r="D36" s="14"/>
      <c r="E36" s="14"/>
    </row>
    <row r="37" spans="1:5" ht="15.75" thickBot="1" x14ac:dyDescent="0.3">
      <c r="A37" s="38" t="s">
        <v>314</v>
      </c>
      <c r="B37" s="39">
        <f>'Mai 2019'!I438</f>
        <v>135355</v>
      </c>
      <c r="C37" s="14"/>
      <c r="D37" s="14"/>
      <c r="E37" s="14"/>
    </row>
    <row r="38" spans="1:5" ht="15.75" thickBot="1" x14ac:dyDescent="0.3">
      <c r="A38" s="7"/>
      <c r="B38" s="7"/>
      <c r="C38" s="14"/>
      <c r="D38" s="14"/>
      <c r="E38" s="14"/>
    </row>
    <row r="39" spans="1:5" ht="60.75" thickBot="1" x14ac:dyDescent="0.3">
      <c r="A39" s="34" t="s">
        <v>317</v>
      </c>
      <c r="B39" s="35">
        <f>'Mai 2019'!I442</f>
        <v>10375</v>
      </c>
      <c r="C39" s="14"/>
      <c r="D39" s="14"/>
      <c r="E39" s="14"/>
    </row>
    <row r="40" spans="1:5" ht="15.75" thickBot="1" x14ac:dyDescent="0.3">
      <c r="A40" s="7" t="s">
        <v>316</v>
      </c>
      <c r="B40" s="7"/>
      <c r="C40" s="14"/>
      <c r="D40" s="14"/>
      <c r="E40" s="14"/>
    </row>
    <row r="41" spans="1:5" ht="45.75" thickBot="1" x14ac:dyDescent="0.3">
      <c r="A41" s="34" t="s">
        <v>318</v>
      </c>
      <c r="B41" s="35">
        <f>'Mai 2019'!I444</f>
        <v>13250</v>
      </c>
      <c r="C41" s="14"/>
      <c r="D41" s="14"/>
      <c r="E41" s="14"/>
    </row>
  </sheetData>
  <sheetProtection algorithmName="SHA-512" hashValue="7i0MWRhZi1IDLfgLLpshL9iFxeWkuIKgBz0P9PNRCyPPpp9Rl/OkjwtSeAovBvxifboobkcNiin2JPBEQGHVqw==" saltValue="/70J3omFH2Lugx87S1fI6g==" spinCount="100000" sheet="1" objects="1" scenarios="1"/>
  <conditionalFormatting sqref="A27">
    <cfRule type="expression" dxfId="53" priority="12">
      <formula>ISNA(A27)</formula>
    </cfRule>
  </conditionalFormatting>
  <conditionalFormatting sqref="D31:E31 A23:B23">
    <cfRule type="expression" dxfId="52" priority="27">
      <formula>ISNA(A23)</formula>
    </cfRule>
  </conditionalFormatting>
  <conditionalFormatting sqref="D31">
    <cfRule type="expression" dxfId="51" priority="26">
      <formula>ISNA(D31)</formula>
    </cfRule>
  </conditionalFormatting>
  <conditionalFormatting sqref="D23:E23">
    <cfRule type="expression" dxfId="50" priority="25">
      <formula>ISNA(D23)</formula>
    </cfRule>
  </conditionalFormatting>
  <conditionalFormatting sqref="D23">
    <cfRule type="expression" dxfId="49" priority="24">
      <formula>ISNA(D23)</formula>
    </cfRule>
  </conditionalFormatting>
  <conditionalFormatting sqref="D25:E25">
    <cfRule type="expression" dxfId="48" priority="23">
      <formula>ISNA(D25)</formula>
    </cfRule>
  </conditionalFormatting>
  <conditionalFormatting sqref="D25">
    <cfRule type="expression" dxfId="47" priority="22">
      <formula>ISNA(D25)</formula>
    </cfRule>
  </conditionalFormatting>
  <conditionalFormatting sqref="A25:B25">
    <cfRule type="expression" dxfId="46" priority="21">
      <formula>ISNA(A25)</formula>
    </cfRule>
  </conditionalFormatting>
  <conditionalFormatting sqref="A25">
    <cfRule type="expression" dxfId="45" priority="20">
      <formula>ISNA(A25)</formula>
    </cfRule>
  </conditionalFormatting>
  <conditionalFormatting sqref="D29:E29">
    <cfRule type="expression" dxfId="44" priority="19">
      <formula>ISNA(D29)</formula>
    </cfRule>
  </conditionalFormatting>
  <conditionalFormatting sqref="D29">
    <cfRule type="expression" dxfId="43" priority="18">
      <formula>ISNA(D29)</formula>
    </cfRule>
  </conditionalFormatting>
  <conditionalFormatting sqref="D27:E27">
    <cfRule type="expression" dxfId="42" priority="17">
      <formula>ISNA(D27)</formula>
    </cfRule>
  </conditionalFormatting>
  <conditionalFormatting sqref="D27">
    <cfRule type="expression" dxfId="41" priority="16">
      <formula>ISNA(D27)</formula>
    </cfRule>
  </conditionalFormatting>
  <conditionalFormatting sqref="A29:B29">
    <cfRule type="expression" dxfId="40" priority="15">
      <formula>ISNA(A29)</formula>
    </cfRule>
  </conditionalFormatting>
  <conditionalFormatting sqref="A29">
    <cfRule type="expression" dxfId="39" priority="14">
      <formula>ISNA(A29)</formula>
    </cfRule>
  </conditionalFormatting>
  <conditionalFormatting sqref="A27:B27">
    <cfRule type="expression" dxfId="38" priority="13">
      <formula>ISNA(A27)</formula>
    </cfRule>
  </conditionalFormatting>
  <conditionalFormatting sqref="B35">
    <cfRule type="expression" dxfId="37" priority="1">
      <formula>ISNA(B35)</formula>
    </cfRule>
  </conditionalFormatting>
  <conditionalFormatting sqref="A35">
    <cfRule type="expression" dxfId="36" priority="11">
      <formula>ISNA(A35)</formula>
    </cfRule>
  </conditionalFormatting>
  <conditionalFormatting sqref="A35">
    <cfRule type="expression" dxfId="35" priority="10">
      <formula>ISNA(A35)</formula>
    </cfRule>
  </conditionalFormatting>
  <conditionalFormatting sqref="A33">
    <cfRule type="expression" dxfId="34" priority="8">
      <formula>ISNA(A33)</formula>
    </cfRule>
  </conditionalFormatting>
  <conditionalFormatting sqref="A33:B33">
    <cfRule type="expression" dxfId="33" priority="9">
      <formula>ISNA(A33)</formula>
    </cfRule>
  </conditionalFormatting>
  <conditionalFormatting sqref="A37:B37">
    <cfRule type="expression" dxfId="32" priority="7">
      <formula>ISNA(A37)</formula>
    </cfRule>
  </conditionalFormatting>
  <conditionalFormatting sqref="A37">
    <cfRule type="expression" dxfId="31" priority="6">
      <formula>ISNA(A37)</formula>
    </cfRule>
  </conditionalFormatting>
  <conditionalFormatting sqref="A39:B39">
    <cfRule type="expression" dxfId="30" priority="5">
      <formula>ISNA(A39)</formula>
    </cfRule>
  </conditionalFormatting>
  <conditionalFormatting sqref="A39">
    <cfRule type="expression" dxfId="29" priority="4">
      <formula>ISNA(A39)</formula>
    </cfRule>
  </conditionalFormatting>
  <conditionalFormatting sqref="A41:B41">
    <cfRule type="expression" dxfId="28" priority="3">
      <formula>ISNA(A41)</formula>
    </cfRule>
  </conditionalFormatting>
  <conditionalFormatting sqref="A41">
    <cfRule type="expression" dxfId="27" priority="2">
      <formula>ISNA(A41)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42AB-60C2-4D0B-9233-A75F32DE25DA}">
  <dimension ref="A1:Z442"/>
  <sheetViews>
    <sheetView tabSelected="1" topLeftCell="A294" zoomScale="80" zoomScaleNormal="80" zoomScaleSheetLayoutView="40" workbookViewId="0">
      <selection activeCell="J452" sqref="J452"/>
    </sheetView>
  </sheetViews>
  <sheetFormatPr baseColWidth="10" defaultColWidth="10.7109375" defaultRowHeight="15" x14ac:dyDescent="0.25"/>
  <cols>
    <col min="1" max="1" width="13.7109375" style="1" customWidth="1"/>
    <col min="2" max="2" width="9.28515625" style="1" customWidth="1"/>
    <col min="3" max="3" width="9" style="1" customWidth="1"/>
    <col min="4" max="4" width="5.85546875" hidden="1" customWidth="1"/>
    <col min="5" max="5" width="11.85546875" customWidth="1"/>
    <col min="6" max="6" width="8.5703125" customWidth="1"/>
    <col min="7" max="7" width="10.7109375" style="2"/>
    <col min="8" max="8" width="21.7109375" style="1" customWidth="1"/>
    <col min="9" max="9" width="21.28515625" style="1" customWidth="1"/>
    <col min="10" max="10" width="23.28515625" style="1" customWidth="1"/>
    <col min="11" max="11" width="25.28515625" style="1" customWidth="1"/>
    <col min="12" max="12" width="18" style="1" customWidth="1"/>
    <col min="13" max="13" width="12" style="1" customWidth="1"/>
    <col min="14" max="14" width="15" style="1" customWidth="1"/>
    <col min="15" max="15" width="13.28515625" style="19" bestFit="1" customWidth="1"/>
    <col min="16" max="16" width="15" customWidth="1"/>
    <col min="17" max="17" width="12.28515625" style="1" bestFit="1" customWidth="1"/>
    <col min="18" max="18" width="18.5703125" customWidth="1"/>
    <col min="25" max="26" width="0" hidden="1" customWidth="1"/>
  </cols>
  <sheetData>
    <row r="1" spans="1:26" ht="16.5" thickTop="1" thickBot="1" x14ac:dyDescent="0.3">
      <c r="A1" s="41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1" t="s">
        <v>264</v>
      </c>
      <c r="G1" s="42" t="s">
        <v>305</v>
      </c>
      <c r="H1" s="43" t="s">
        <v>5</v>
      </c>
      <c r="I1" s="43" t="s">
        <v>6</v>
      </c>
      <c r="J1" s="43" t="s">
        <v>831</v>
      </c>
      <c r="K1" s="43" t="s">
        <v>268</v>
      </c>
      <c r="L1" s="41" t="s">
        <v>302</v>
      </c>
      <c r="M1" s="41" t="s">
        <v>304</v>
      </c>
      <c r="N1" s="41" t="s">
        <v>313</v>
      </c>
      <c r="O1" s="44" t="s">
        <v>303</v>
      </c>
      <c r="P1" s="41" t="s">
        <v>312</v>
      </c>
      <c r="Q1" s="41" t="s">
        <v>7</v>
      </c>
      <c r="R1" s="45" t="s">
        <v>265</v>
      </c>
      <c r="Z1" s="9" t="s">
        <v>2</v>
      </c>
    </row>
    <row r="2" spans="1:26" ht="15.75" thickTop="1" x14ac:dyDescent="0.25">
      <c r="A2" s="46">
        <v>1</v>
      </c>
      <c r="B2" s="47">
        <v>0</v>
      </c>
      <c r="C2" s="47" t="s">
        <v>269</v>
      </c>
      <c r="D2" s="48"/>
      <c r="E2" s="47" t="s">
        <v>9</v>
      </c>
      <c r="F2" s="49" t="s">
        <v>267</v>
      </c>
      <c r="G2" s="50" t="s">
        <v>280</v>
      </c>
      <c r="H2" s="49" t="s">
        <v>1125</v>
      </c>
      <c r="I2" s="49" t="s">
        <v>306</v>
      </c>
      <c r="J2" s="49" t="s">
        <v>906</v>
      </c>
      <c r="K2" s="49"/>
      <c r="L2" s="51">
        <v>415</v>
      </c>
      <c r="M2" s="63"/>
      <c r="N2" s="49"/>
      <c r="O2" s="52">
        <f>SUM(Tabelle13345[[#This Row],[Tage]]*Tabelle13345[[#This Row],[Tagespreis]])</f>
        <v>0</v>
      </c>
      <c r="P2" s="49" t="s">
        <v>729</v>
      </c>
      <c r="Q2" s="53"/>
      <c r="R2" s="49"/>
      <c r="Z2" s="3" t="s">
        <v>269</v>
      </c>
    </row>
    <row r="3" spans="1:26" x14ac:dyDescent="0.25">
      <c r="A3" s="46">
        <v>1</v>
      </c>
      <c r="B3" s="47">
        <v>0</v>
      </c>
      <c r="C3" s="47" t="s">
        <v>269</v>
      </c>
      <c r="D3" s="48"/>
      <c r="E3" s="47" t="s">
        <v>266</v>
      </c>
      <c r="F3" s="49" t="s">
        <v>267</v>
      </c>
      <c r="G3" s="50" t="s">
        <v>280</v>
      </c>
      <c r="H3" s="49" t="s">
        <v>1126</v>
      </c>
      <c r="I3" s="49" t="s">
        <v>306</v>
      </c>
      <c r="J3" s="49" t="s">
        <v>906</v>
      </c>
      <c r="K3" s="49"/>
      <c r="L3" s="51">
        <v>415</v>
      </c>
      <c r="M3" s="63"/>
      <c r="N3" s="49"/>
      <c r="O3" s="52">
        <f>SUM(Tabelle13345[[#This Row],[Tage]]*Tabelle13345[[#This Row],[Tagespreis]])</f>
        <v>0</v>
      </c>
      <c r="P3" s="49" t="s">
        <v>729</v>
      </c>
      <c r="Q3" s="53"/>
      <c r="R3" s="49"/>
      <c r="Z3" s="3" t="s">
        <v>270</v>
      </c>
    </row>
    <row r="4" spans="1:26" x14ac:dyDescent="0.25">
      <c r="A4" s="46">
        <v>1</v>
      </c>
      <c r="B4" s="47">
        <v>0</v>
      </c>
      <c r="C4" s="47" t="s">
        <v>269</v>
      </c>
      <c r="D4" s="48"/>
      <c r="E4" s="47" t="s">
        <v>8</v>
      </c>
      <c r="F4" s="49" t="s">
        <v>267</v>
      </c>
      <c r="G4" s="50" t="s">
        <v>280</v>
      </c>
      <c r="H4" s="49" t="s">
        <v>832</v>
      </c>
      <c r="I4" s="49" t="s">
        <v>306</v>
      </c>
      <c r="J4" s="49" t="s">
        <v>906</v>
      </c>
      <c r="K4" s="49"/>
      <c r="L4" s="51">
        <v>415</v>
      </c>
      <c r="M4" s="63"/>
      <c r="N4" s="51"/>
      <c r="O4" s="52">
        <f>SUM(Tabelle13345[[#This Row],[Tage]]*Tabelle13345[[#This Row],[Tagespreis]])</f>
        <v>0</v>
      </c>
      <c r="P4" s="49" t="s">
        <v>729</v>
      </c>
      <c r="Q4" s="53"/>
      <c r="R4" s="49"/>
      <c r="Z4" s="3" t="s">
        <v>271</v>
      </c>
    </row>
    <row r="5" spans="1:26" x14ac:dyDescent="0.25">
      <c r="A5" s="46">
        <v>2</v>
      </c>
      <c r="B5" s="47">
        <v>0</v>
      </c>
      <c r="C5" s="47" t="s">
        <v>270</v>
      </c>
      <c r="D5" s="48"/>
      <c r="E5" s="47" t="s">
        <v>8</v>
      </c>
      <c r="F5" s="49" t="s">
        <v>267</v>
      </c>
      <c r="G5" s="50" t="s">
        <v>280</v>
      </c>
      <c r="H5" s="49" t="s">
        <v>835</v>
      </c>
      <c r="I5" s="49" t="s">
        <v>306</v>
      </c>
      <c r="J5" s="49" t="s">
        <v>906</v>
      </c>
      <c r="K5" s="49"/>
      <c r="L5" s="51">
        <v>415</v>
      </c>
      <c r="M5" s="63"/>
      <c r="N5" s="51"/>
      <c r="O5" s="52">
        <f>SUM(Tabelle13345[[#This Row],[Tage]]*Tabelle13345[[#This Row],[Tagespreis]])</f>
        <v>0</v>
      </c>
      <c r="P5" s="49" t="s">
        <v>729</v>
      </c>
      <c r="Q5" s="53"/>
      <c r="R5" s="49"/>
      <c r="Z5" s="3" t="s">
        <v>272</v>
      </c>
    </row>
    <row r="6" spans="1:26" x14ac:dyDescent="0.25">
      <c r="A6" s="46">
        <v>2</v>
      </c>
      <c r="B6" s="47">
        <v>0</v>
      </c>
      <c r="C6" s="47" t="s">
        <v>270</v>
      </c>
      <c r="D6" s="48"/>
      <c r="E6" s="47" t="s">
        <v>9</v>
      </c>
      <c r="F6" s="49" t="s">
        <v>267</v>
      </c>
      <c r="G6" s="50" t="s">
        <v>280</v>
      </c>
      <c r="H6" s="49" t="s">
        <v>836</v>
      </c>
      <c r="I6" s="49" t="s">
        <v>306</v>
      </c>
      <c r="J6" s="49" t="s">
        <v>906</v>
      </c>
      <c r="K6" s="49"/>
      <c r="L6" s="51">
        <v>415</v>
      </c>
      <c r="M6" s="63"/>
      <c r="N6" s="51"/>
      <c r="O6" s="52">
        <f>SUM(Tabelle13345[[#This Row],[Tage]]*Tabelle13345[[#This Row],[Tagespreis]])</f>
        <v>0</v>
      </c>
      <c r="P6" s="49" t="s">
        <v>729</v>
      </c>
      <c r="Q6" s="53"/>
      <c r="R6" s="49"/>
      <c r="Z6" s="3" t="s">
        <v>273</v>
      </c>
    </row>
    <row r="7" spans="1:26" x14ac:dyDescent="0.25">
      <c r="A7" s="46">
        <v>3</v>
      </c>
      <c r="B7" s="47">
        <v>0</v>
      </c>
      <c r="C7" s="47" t="s">
        <v>271</v>
      </c>
      <c r="D7" s="48"/>
      <c r="E7" s="47" t="s">
        <v>8</v>
      </c>
      <c r="F7" s="49" t="s">
        <v>267</v>
      </c>
      <c r="G7" s="50" t="s">
        <v>280</v>
      </c>
      <c r="H7" s="49" t="s">
        <v>837</v>
      </c>
      <c r="I7" s="49" t="s">
        <v>306</v>
      </c>
      <c r="J7" s="49" t="s">
        <v>906</v>
      </c>
      <c r="K7" s="49"/>
      <c r="L7" s="51">
        <v>415</v>
      </c>
      <c r="M7" s="63"/>
      <c r="N7" s="51"/>
      <c r="O7" s="52">
        <f>SUM(Tabelle13345[[#This Row],[Tage]]*Tabelle13345[[#This Row],[Tagespreis]])</f>
        <v>0</v>
      </c>
      <c r="P7" s="49" t="s">
        <v>729</v>
      </c>
      <c r="Q7" s="53"/>
      <c r="R7" s="49"/>
      <c r="Z7" s="3" t="s">
        <v>274</v>
      </c>
    </row>
    <row r="8" spans="1:26" x14ac:dyDescent="0.25">
      <c r="A8" s="46">
        <v>3</v>
      </c>
      <c r="B8" s="47">
        <v>0</v>
      </c>
      <c r="C8" s="47" t="s">
        <v>271</v>
      </c>
      <c r="D8" s="48"/>
      <c r="E8" s="47" t="s">
        <v>9</v>
      </c>
      <c r="F8" s="49" t="s">
        <v>267</v>
      </c>
      <c r="G8" s="50" t="s">
        <v>280</v>
      </c>
      <c r="H8" s="49" t="s">
        <v>1127</v>
      </c>
      <c r="I8" s="49"/>
      <c r="J8" s="49" t="s">
        <v>906</v>
      </c>
      <c r="K8" s="49"/>
      <c r="L8" s="51">
        <v>415</v>
      </c>
      <c r="M8" s="63"/>
      <c r="N8" s="51"/>
      <c r="O8" s="52">
        <f>SUM(Tabelle13345[[#This Row],[Tage]]*Tabelle13345[[#This Row],[Tagespreis]])</f>
        <v>0</v>
      </c>
      <c r="P8" s="49" t="s">
        <v>729</v>
      </c>
      <c r="Q8" s="53"/>
      <c r="R8" s="49"/>
      <c r="Z8" s="3" t="s">
        <v>275</v>
      </c>
    </row>
    <row r="9" spans="1:26" x14ac:dyDescent="0.25">
      <c r="A9" s="46">
        <v>4</v>
      </c>
      <c r="B9" s="47">
        <v>0</v>
      </c>
      <c r="C9" s="47" t="s">
        <v>272</v>
      </c>
      <c r="D9" s="48"/>
      <c r="E9" s="47" t="s">
        <v>8</v>
      </c>
      <c r="F9" s="49" t="s">
        <v>267</v>
      </c>
      <c r="G9" s="50" t="s">
        <v>280</v>
      </c>
      <c r="H9" s="49" t="s">
        <v>838</v>
      </c>
      <c r="I9" s="49" t="s">
        <v>593</v>
      </c>
      <c r="J9" s="49" t="s">
        <v>906</v>
      </c>
      <c r="K9" s="49"/>
      <c r="L9" s="51">
        <v>415</v>
      </c>
      <c r="M9" s="63"/>
      <c r="N9" s="49"/>
      <c r="O9" s="52">
        <f>SUM(Tabelle13345[[#This Row],[Tage]]*Tabelle13345[[#This Row],[Tagespreis]])</f>
        <v>0</v>
      </c>
      <c r="P9" s="49" t="s">
        <v>729</v>
      </c>
      <c r="Q9" s="53"/>
      <c r="R9" s="49"/>
      <c r="Z9" s="3" t="s">
        <v>276</v>
      </c>
    </row>
    <row r="10" spans="1:26" x14ac:dyDescent="0.25">
      <c r="A10" s="46">
        <v>4</v>
      </c>
      <c r="B10" s="47">
        <v>0</v>
      </c>
      <c r="C10" s="47" t="s">
        <v>272</v>
      </c>
      <c r="D10" s="48"/>
      <c r="E10" s="47" t="s">
        <v>9</v>
      </c>
      <c r="F10" s="49" t="s">
        <v>267</v>
      </c>
      <c r="G10" s="50" t="s">
        <v>280</v>
      </c>
      <c r="H10" s="49" t="s">
        <v>838</v>
      </c>
      <c r="I10" s="49" t="s">
        <v>839</v>
      </c>
      <c r="J10" s="49" t="s">
        <v>906</v>
      </c>
      <c r="K10" s="49"/>
      <c r="L10" s="51">
        <v>415</v>
      </c>
      <c r="M10" s="63"/>
      <c r="N10" s="51"/>
      <c r="O10" s="52">
        <f>SUM(Tabelle13345[[#This Row],[Tage]]*Tabelle13345[[#This Row],[Tagespreis]])</f>
        <v>0</v>
      </c>
      <c r="P10" s="49" t="s">
        <v>729</v>
      </c>
      <c r="Q10" s="53"/>
      <c r="R10" s="49"/>
      <c r="Z10" s="3" t="s">
        <v>277</v>
      </c>
    </row>
    <row r="11" spans="1:26" x14ac:dyDescent="0.25">
      <c r="A11" s="46">
        <v>5</v>
      </c>
      <c r="B11" s="47">
        <v>0</v>
      </c>
      <c r="C11" s="47" t="s">
        <v>273</v>
      </c>
      <c r="D11" s="48"/>
      <c r="E11" s="47" t="s">
        <v>266</v>
      </c>
      <c r="F11" s="49" t="s">
        <v>267</v>
      </c>
      <c r="G11" s="50" t="s">
        <v>280</v>
      </c>
      <c r="H11" s="49" t="s">
        <v>1128</v>
      </c>
      <c r="I11" s="49"/>
      <c r="J11" s="49" t="s">
        <v>906</v>
      </c>
      <c r="K11" s="49"/>
      <c r="L11" s="51">
        <v>415</v>
      </c>
      <c r="M11" s="63"/>
      <c r="N11" s="51"/>
      <c r="O11" s="52">
        <f>SUM(Tabelle13345[[#This Row],[Tage]]*Tabelle13345[[#This Row],[Tagespreis]])</f>
        <v>0</v>
      </c>
      <c r="P11" s="49" t="s">
        <v>729</v>
      </c>
      <c r="Q11" s="53"/>
      <c r="R11" s="49"/>
      <c r="Z11" s="3" t="s">
        <v>278</v>
      </c>
    </row>
    <row r="12" spans="1:26" x14ac:dyDescent="0.25">
      <c r="A12" s="46">
        <v>5</v>
      </c>
      <c r="B12" s="47">
        <v>0</v>
      </c>
      <c r="C12" s="47" t="s">
        <v>273</v>
      </c>
      <c r="D12" s="48"/>
      <c r="E12" s="47" t="s">
        <v>8</v>
      </c>
      <c r="F12" s="49" t="s">
        <v>267</v>
      </c>
      <c r="G12" s="50" t="s">
        <v>280</v>
      </c>
      <c r="H12" s="49" t="s">
        <v>845</v>
      </c>
      <c r="I12" s="49" t="s">
        <v>306</v>
      </c>
      <c r="J12" s="49" t="s">
        <v>906</v>
      </c>
      <c r="K12" s="49"/>
      <c r="L12" s="51">
        <v>415</v>
      </c>
      <c r="M12" s="63"/>
      <c r="N12" s="51"/>
      <c r="O12" s="52">
        <f>SUM(Tabelle13345[[#This Row],[Tage]]*Tabelle13345[[#This Row],[Tagespreis]])</f>
        <v>0</v>
      </c>
      <c r="P12" s="49" t="s">
        <v>729</v>
      </c>
      <c r="Q12" s="53"/>
      <c r="R12" s="49"/>
      <c r="Z12" s="3" t="s">
        <v>279</v>
      </c>
    </row>
    <row r="13" spans="1:26" x14ac:dyDescent="0.25">
      <c r="A13" s="46">
        <v>5</v>
      </c>
      <c r="B13" s="47">
        <v>0</v>
      </c>
      <c r="C13" s="47" t="s">
        <v>273</v>
      </c>
      <c r="D13" s="48"/>
      <c r="E13" s="47" t="s">
        <v>9</v>
      </c>
      <c r="F13" s="49" t="s">
        <v>267</v>
      </c>
      <c r="G13" s="50" t="s">
        <v>280</v>
      </c>
      <c r="H13" s="49" t="s">
        <v>843</v>
      </c>
      <c r="I13" s="49" t="s">
        <v>453</v>
      </c>
      <c r="J13" s="49" t="s">
        <v>906</v>
      </c>
      <c r="K13" s="49"/>
      <c r="L13" s="51">
        <v>415</v>
      </c>
      <c r="M13" s="63"/>
      <c r="N13" s="51"/>
      <c r="O13" s="52">
        <f>SUM(Tabelle13345[[#This Row],[Tage]]*Tabelle13345[[#This Row],[Tagespreis]])</f>
        <v>0</v>
      </c>
      <c r="P13" s="49" t="s">
        <v>729</v>
      </c>
      <c r="Q13" s="53"/>
      <c r="R13" s="49"/>
      <c r="Z13" s="3" t="s">
        <v>10</v>
      </c>
    </row>
    <row r="14" spans="1:26" x14ac:dyDescent="0.25">
      <c r="A14" s="46">
        <v>5</v>
      </c>
      <c r="B14" s="47">
        <v>0</v>
      </c>
      <c r="C14" s="47" t="s">
        <v>273</v>
      </c>
      <c r="D14" s="48"/>
      <c r="E14" s="47" t="s">
        <v>281</v>
      </c>
      <c r="F14" s="49" t="s">
        <v>267</v>
      </c>
      <c r="G14" s="50" t="s">
        <v>280</v>
      </c>
      <c r="H14" s="49"/>
      <c r="I14" s="49"/>
      <c r="J14" s="49" t="s">
        <v>906</v>
      </c>
      <c r="K14" s="49"/>
      <c r="L14" s="51">
        <v>415</v>
      </c>
      <c r="M14" s="63"/>
      <c r="N14" s="51"/>
      <c r="O14" s="52">
        <f>SUM(Tabelle13345[[#This Row],[Tage]]*Tabelle13345[[#This Row],[Tagespreis]])</f>
        <v>0</v>
      </c>
      <c r="P14" s="49" t="s">
        <v>729</v>
      </c>
      <c r="Q14" s="53"/>
      <c r="R14" s="49"/>
      <c r="Z14" s="3" t="s">
        <v>11</v>
      </c>
    </row>
    <row r="15" spans="1:26" x14ac:dyDescent="0.25">
      <c r="A15" s="46">
        <v>6</v>
      </c>
      <c r="B15" s="47">
        <v>0</v>
      </c>
      <c r="C15" s="47" t="s">
        <v>274</v>
      </c>
      <c r="D15" s="48"/>
      <c r="E15" s="47" t="s">
        <v>8</v>
      </c>
      <c r="F15" s="49" t="s">
        <v>267</v>
      </c>
      <c r="G15" s="50" t="s">
        <v>280</v>
      </c>
      <c r="H15" s="49" t="s">
        <v>1129</v>
      </c>
      <c r="I15" s="49" t="s">
        <v>306</v>
      </c>
      <c r="J15" s="49" t="s">
        <v>906</v>
      </c>
      <c r="K15" s="49"/>
      <c r="L15" s="51">
        <v>415</v>
      </c>
      <c r="M15" s="63"/>
      <c r="N15" s="51"/>
      <c r="O15" s="52">
        <f>SUM(Tabelle13345[[#This Row],[Tage]]*Tabelle13345[[#This Row],[Tagespreis]])</f>
        <v>0</v>
      </c>
      <c r="P15" s="49" t="s">
        <v>729</v>
      </c>
      <c r="Q15" s="53"/>
      <c r="R15" s="49"/>
      <c r="Z15" s="3" t="s">
        <v>13</v>
      </c>
    </row>
    <row r="16" spans="1:26" x14ac:dyDescent="0.25">
      <c r="A16" s="46">
        <v>6</v>
      </c>
      <c r="B16" s="47">
        <v>0</v>
      </c>
      <c r="C16" s="48" t="s">
        <v>274</v>
      </c>
      <c r="D16" s="48"/>
      <c r="E16" s="47" t="s">
        <v>266</v>
      </c>
      <c r="F16" s="49" t="s">
        <v>267</v>
      </c>
      <c r="G16" s="50" t="s">
        <v>280</v>
      </c>
      <c r="H16" s="49" t="s">
        <v>1130</v>
      </c>
      <c r="I16" s="49" t="s">
        <v>306</v>
      </c>
      <c r="J16" s="49" t="s">
        <v>906</v>
      </c>
      <c r="K16" s="49"/>
      <c r="L16" s="51">
        <v>415</v>
      </c>
      <c r="M16" s="63"/>
      <c r="N16" s="51"/>
      <c r="O16" s="52">
        <f>SUM(Tabelle13345[[#This Row],[Tage]]*Tabelle13345[[#This Row],[Tagespreis]])</f>
        <v>0</v>
      </c>
      <c r="P16" s="49" t="s">
        <v>729</v>
      </c>
      <c r="Q16" s="53"/>
      <c r="R16" s="49"/>
      <c r="Z16" s="3" t="s">
        <v>15</v>
      </c>
    </row>
    <row r="17" spans="1:26" x14ac:dyDescent="0.25">
      <c r="A17" s="46">
        <v>6</v>
      </c>
      <c r="B17" s="47">
        <v>0</v>
      </c>
      <c r="C17" s="47" t="s">
        <v>274</v>
      </c>
      <c r="D17" s="48"/>
      <c r="E17" s="47" t="s">
        <v>9</v>
      </c>
      <c r="F17" s="49" t="s">
        <v>267</v>
      </c>
      <c r="G17" s="50" t="s">
        <v>280</v>
      </c>
      <c r="H17" s="49" t="s">
        <v>1137</v>
      </c>
      <c r="I17" s="49" t="s">
        <v>306</v>
      </c>
      <c r="J17" s="49" t="s">
        <v>906</v>
      </c>
      <c r="K17" s="49"/>
      <c r="L17" s="51">
        <v>415</v>
      </c>
      <c r="M17" s="63"/>
      <c r="N17" s="51"/>
      <c r="O17" s="52">
        <f>SUM(Tabelle13345[[#This Row],[Tage]]*Tabelle13345[[#This Row],[Tagespreis]])</f>
        <v>0</v>
      </c>
      <c r="P17" s="49" t="s">
        <v>729</v>
      </c>
      <c r="Q17" s="53"/>
      <c r="R17" s="49"/>
      <c r="Z17" s="3"/>
    </row>
    <row r="18" spans="1:26" x14ac:dyDescent="0.25">
      <c r="A18" s="46">
        <v>7</v>
      </c>
      <c r="B18" s="47">
        <v>0</v>
      </c>
      <c r="C18" s="47" t="s">
        <v>275</v>
      </c>
      <c r="D18" s="48"/>
      <c r="E18" s="47" t="s">
        <v>8</v>
      </c>
      <c r="F18" s="49" t="s">
        <v>267</v>
      </c>
      <c r="G18" s="50" t="s">
        <v>280</v>
      </c>
      <c r="H18" s="49" t="s">
        <v>1131</v>
      </c>
      <c r="I18" s="49" t="s">
        <v>306</v>
      </c>
      <c r="J18" s="49" t="s">
        <v>906</v>
      </c>
      <c r="K18" s="49"/>
      <c r="L18" s="51">
        <v>415</v>
      </c>
      <c r="M18" s="63"/>
      <c r="N18" s="51"/>
      <c r="O18" s="52">
        <f>SUM(Tabelle13345[[#This Row],[Tage]]*Tabelle13345[[#This Row],[Tagespreis]])</f>
        <v>0</v>
      </c>
      <c r="P18" s="49" t="s">
        <v>729</v>
      </c>
      <c r="Q18" s="53"/>
      <c r="R18" s="49"/>
      <c r="Z18" s="3" t="s">
        <v>17</v>
      </c>
    </row>
    <row r="19" spans="1:26" x14ac:dyDescent="0.25">
      <c r="A19" s="46">
        <v>7</v>
      </c>
      <c r="B19" s="47">
        <v>0</v>
      </c>
      <c r="C19" s="47" t="s">
        <v>275</v>
      </c>
      <c r="D19" s="48"/>
      <c r="E19" s="47" t="s">
        <v>9</v>
      </c>
      <c r="F19" s="49" t="s">
        <v>267</v>
      </c>
      <c r="G19" s="50" t="s">
        <v>280</v>
      </c>
      <c r="H19" s="49" t="s">
        <v>838</v>
      </c>
      <c r="I19" s="49" t="s">
        <v>1132</v>
      </c>
      <c r="J19" s="49" t="s">
        <v>906</v>
      </c>
      <c r="K19" s="49"/>
      <c r="L19" s="51">
        <v>415</v>
      </c>
      <c r="M19" s="63"/>
      <c r="N19" s="51"/>
      <c r="O19" s="52">
        <f>SUM(Tabelle13345[[#This Row],[Tage]]*Tabelle13345[[#This Row],[Tagespreis]])</f>
        <v>0</v>
      </c>
      <c r="P19" s="49" t="s">
        <v>729</v>
      </c>
      <c r="Q19" s="53"/>
      <c r="R19" s="49"/>
      <c r="Z19" s="3" t="s">
        <v>19</v>
      </c>
    </row>
    <row r="20" spans="1:26" x14ac:dyDescent="0.25">
      <c r="A20" s="46">
        <v>7</v>
      </c>
      <c r="B20" s="47">
        <v>0</v>
      </c>
      <c r="C20" s="48" t="s">
        <v>275</v>
      </c>
      <c r="D20" s="48"/>
      <c r="E20" s="47" t="s">
        <v>281</v>
      </c>
      <c r="F20" s="49" t="s">
        <v>267</v>
      </c>
      <c r="G20" s="50" t="s">
        <v>280</v>
      </c>
      <c r="H20" s="49" t="s">
        <v>1133</v>
      </c>
      <c r="I20" s="49" t="s">
        <v>1134</v>
      </c>
      <c r="J20" s="49" t="s">
        <v>906</v>
      </c>
      <c r="K20" s="49"/>
      <c r="L20" s="51">
        <v>415</v>
      </c>
      <c r="M20" s="63"/>
      <c r="N20" s="51"/>
      <c r="O20" s="52">
        <f>SUM(Tabelle13345[[#This Row],[Tage]]*Tabelle13345[[#This Row],[Tagespreis]])</f>
        <v>0</v>
      </c>
      <c r="P20" s="49" t="s">
        <v>729</v>
      </c>
      <c r="Q20" s="53"/>
      <c r="R20" s="49"/>
      <c r="Z20" s="3"/>
    </row>
    <row r="21" spans="1:26" x14ac:dyDescent="0.25">
      <c r="A21" s="46">
        <v>7</v>
      </c>
      <c r="B21" s="47">
        <v>0</v>
      </c>
      <c r="C21" s="48" t="s">
        <v>275</v>
      </c>
      <c r="D21" s="48"/>
      <c r="E21" s="47" t="s">
        <v>266</v>
      </c>
      <c r="F21" s="49" t="s">
        <v>267</v>
      </c>
      <c r="G21" s="50" t="s">
        <v>280</v>
      </c>
      <c r="H21" s="49" t="s">
        <v>1135</v>
      </c>
      <c r="I21" s="49" t="s">
        <v>1136</v>
      </c>
      <c r="J21" s="49" t="s">
        <v>906</v>
      </c>
      <c r="K21" s="49"/>
      <c r="L21" s="51">
        <v>415</v>
      </c>
      <c r="M21" s="63"/>
      <c r="N21" s="51"/>
      <c r="O21" s="52">
        <f>SUM(Tabelle13345[[#This Row],[Tage]]*Tabelle13345[[#This Row],[Tagespreis]])</f>
        <v>0</v>
      </c>
      <c r="P21" s="49" t="s">
        <v>729</v>
      </c>
      <c r="Q21" s="53"/>
      <c r="R21" s="49"/>
      <c r="Z21" s="3"/>
    </row>
    <row r="22" spans="1:26" x14ac:dyDescent="0.25">
      <c r="A22" s="46">
        <v>8</v>
      </c>
      <c r="B22" s="47">
        <v>0</v>
      </c>
      <c r="C22" s="47" t="s">
        <v>276</v>
      </c>
      <c r="D22" s="48"/>
      <c r="E22" s="47" t="s">
        <v>8</v>
      </c>
      <c r="F22" s="49" t="s">
        <v>280</v>
      </c>
      <c r="G22" s="50" t="s">
        <v>267</v>
      </c>
      <c r="H22" s="49"/>
      <c r="I22" s="49"/>
      <c r="J22" s="49"/>
      <c r="K22" s="51"/>
      <c r="L22" s="51"/>
      <c r="M22" s="63"/>
      <c r="N22" s="51"/>
      <c r="O22" s="52">
        <f>SUM(Tabelle13345[[#This Row],[Tage]]*Tabelle13345[[#This Row],[Tagespreis]])</f>
        <v>0</v>
      </c>
      <c r="P22" s="49"/>
      <c r="Q22" s="53"/>
      <c r="R22" s="49"/>
      <c r="Z22" s="3" t="s">
        <v>21</v>
      </c>
    </row>
    <row r="23" spans="1:26" x14ac:dyDescent="0.25">
      <c r="A23" s="46">
        <v>9</v>
      </c>
      <c r="B23" s="47">
        <v>0</v>
      </c>
      <c r="C23" s="47" t="s">
        <v>277</v>
      </c>
      <c r="D23" s="48"/>
      <c r="E23" s="47" t="s">
        <v>8</v>
      </c>
      <c r="F23" s="49" t="s">
        <v>267</v>
      </c>
      <c r="G23" s="50" t="s">
        <v>267</v>
      </c>
      <c r="H23" s="49" t="s">
        <v>300</v>
      </c>
      <c r="I23" s="49" t="s">
        <v>301</v>
      </c>
      <c r="J23" s="49"/>
      <c r="K23" s="49"/>
      <c r="L23" s="51">
        <v>530</v>
      </c>
      <c r="M23" s="63"/>
      <c r="N23" s="49"/>
      <c r="O23" s="52">
        <f>SUM(Tabelle13345[[#This Row],[Tage]]*Tabelle13345[[#This Row],[Tagespreis]])</f>
        <v>0</v>
      </c>
      <c r="P23" s="49" t="s">
        <v>725</v>
      </c>
      <c r="Q23" s="53">
        <v>43647</v>
      </c>
      <c r="R23" s="49">
        <v>695690</v>
      </c>
      <c r="Z23" s="3" t="s">
        <v>24</v>
      </c>
    </row>
    <row r="24" spans="1:26" x14ac:dyDescent="0.25">
      <c r="A24" s="46">
        <v>10</v>
      </c>
      <c r="B24" s="47">
        <v>0</v>
      </c>
      <c r="C24" s="47" t="s">
        <v>278</v>
      </c>
      <c r="D24" s="48"/>
      <c r="E24" s="47" t="s">
        <v>8</v>
      </c>
      <c r="F24" s="49" t="s">
        <v>267</v>
      </c>
      <c r="G24" s="50" t="s">
        <v>267</v>
      </c>
      <c r="H24" s="49" t="s">
        <v>330</v>
      </c>
      <c r="I24" s="49" t="s">
        <v>331</v>
      </c>
      <c r="J24" s="49"/>
      <c r="K24" s="49"/>
      <c r="L24" s="51">
        <v>530</v>
      </c>
      <c r="M24" s="63"/>
      <c r="N24" s="51"/>
      <c r="O24" s="52">
        <f>SUM(Tabelle13345[[#This Row],[Tage]]*Tabelle13345[[#This Row],[Tagespreis]])</f>
        <v>0</v>
      </c>
      <c r="P24" s="49" t="s">
        <v>725</v>
      </c>
      <c r="Q24" s="53">
        <v>43643</v>
      </c>
      <c r="R24" s="49">
        <v>695650</v>
      </c>
      <c r="Z24" s="3" t="s">
        <v>25</v>
      </c>
    </row>
    <row r="25" spans="1:26" x14ac:dyDescent="0.25">
      <c r="A25" s="46">
        <v>11</v>
      </c>
      <c r="B25" s="47">
        <v>0</v>
      </c>
      <c r="C25" s="47" t="s">
        <v>279</v>
      </c>
      <c r="D25" s="48"/>
      <c r="E25" s="47" t="s">
        <v>8</v>
      </c>
      <c r="F25" s="49" t="s">
        <v>267</v>
      </c>
      <c r="G25" s="50" t="s">
        <v>267</v>
      </c>
      <c r="H25" s="49" t="s">
        <v>332</v>
      </c>
      <c r="I25" s="49" t="s">
        <v>333</v>
      </c>
      <c r="J25" s="49"/>
      <c r="K25" s="51">
        <v>30</v>
      </c>
      <c r="L25" s="51">
        <v>530</v>
      </c>
      <c r="M25" s="63"/>
      <c r="N25" s="51"/>
      <c r="O25" s="52">
        <f>SUM(Tabelle13345[[#This Row],[Tage]]*Tabelle13345[[#This Row],[Tagespreis]])</f>
        <v>0</v>
      </c>
      <c r="P25" s="49" t="s">
        <v>725</v>
      </c>
      <c r="Q25" s="53">
        <v>43654</v>
      </c>
      <c r="R25" s="49">
        <v>1895834</v>
      </c>
      <c r="Z25" s="3" t="s">
        <v>26</v>
      </c>
    </row>
    <row r="26" spans="1:26" x14ac:dyDescent="0.25">
      <c r="A26" s="46">
        <v>12</v>
      </c>
      <c r="B26" s="47">
        <v>0</v>
      </c>
      <c r="C26" s="47" t="s">
        <v>10</v>
      </c>
      <c r="D26" s="48" t="s">
        <v>12</v>
      </c>
      <c r="E26" s="47" t="s">
        <v>8</v>
      </c>
      <c r="F26" s="49" t="s">
        <v>267</v>
      </c>
      <c r="G26" s="50" t="s">
        <v>280</v>
      </c>
      <c r="H26" s="49" t="s">
        <v>1061</v>
      </c>
      <c r="I26" s="49" t="s">
        <v>1062</v>
      </c>
      <c r="J26" s="49" t="s">
        <v>1046</v>
      </c>
      <c r="K26" s="49"/>
      <c r="L26" s="51">
        <v>415</v>
      </c>
      <c r="M26" s="63"/>
      <c r="N26" s="51"/>
      <c r="O26" s="52">
        <f>SUM(Tabelle13345[[#This Row],[Tage]]*Tabelle13345[[#This Row],[Tagespreis]])</f>
        <v>0</v>
      </c>
      <c r="P26" s="49" t="s">
        <v>729</v>
      </c>
      <c r="Q26" s="53"/>
      <c r="R26" s="49"/>
      <c r="Z26" s="3" t="s">
        <v>28</v>
      </c>
    </row>
    <row r="27" spans="1:26" x14ac:dyDescent="0.25">
      <c r="A27" s="46">
        <v>12</v>
      </c>
      <c r="B27" s="47">
        <v>0</v>
      </c>
      <c r="C27" s="47" t="s">
        <v>10</v>
      </c>
      <c r="D27" s="48"/>
      <c r="E27" s="47" t="s">
        <v>9</v>
      </c>
      <c r="F27" s="49" t="s">
        <v>267</v>
      </c>
      <c r="G27" s="50" t="s">
        <v>280</v>
      </c>
      <c r="H27" s="49" t="s">
        <v>1063</v>
      </c>
      <c r="I27" s="49" t="s">
        <v>367</v>
      </c>
      <c r="J27" s="49" t="s">
        <v>1046</v>
      </c>
      <c r="K27" s="49"/>
      <c r="L27" s="51">
        <v>415</v>
      </c>
      <c r="M27" s="63"/>
      <c r="N27" s="51"/>
      <c r="O27" s="52">
        <f>SUM(Tabelle13345[[#This Row],[Tage]]*Tabelle13345[[#This Row],[Tagespreis]])</f>
        <v>0</v>
      </c>
      <c r="P27" s="49" t="s">
        <v>729</v>
      </c>
      <c r="Q27" s="53"/>
      <c r="R27" s="49"/>
      <c r="Z27" s="3" t="s">
        <v>30</v>
      </c>
    </row>
    <row r="28" spans="1:26" x14ac:dyDescent="0.25">
      <c r="A28" s="46">
        <v>12</v>
      </c>
      <c r="B28" s="47">
        <v>0</v>
      </c>
      <c r="C28" s="47" t="s">
        <v>10</v>
      </c>
      <c r="D28" s="48"/>
      <c r="E28" s="47" t="s">
        <v>266</v>
      </c>
      <c r="F28" s="49" t="s">
        <v>267</v>
      </c>
      <c r="G28" s="50" t="s">
        <v>280</v>
      </c>
      <c r="H28" s="49" t="s">
        <v>1064</v>
      </c>
      <c r="I28" s="49" t="s">
        <v>341</v>
      </c>
      <c r="J28" s="49" t="s">
        <v>1046</v>
      </c>
      <c r="K28" s="49"/>
      <c r="L28" s="51">
        <v>415</v>
      </c>
      <c r="M28" s="63"/>
      <c r="N28" s="51"/>
      <c r="O28" s="52">
        <f>SUM(Tabelle13345[[#This Row],[Tage]]*Tabelle13345[[#This Row],[Tagespreis]])</f>
        <v>0</v>
      </c>
      <c r="P28" s="49" t="s">
        <v>729</v>
      </c>
      <c r="Q28" s="53"/>
      <c r="R28" s="49"/>
      <c r="Z28" s="3" t="s">
        <v>32</v>
      </c>
    </row>
    <row r="29" spans="1:26" x14ac:dyDescent="0.25">
      <c r="A29" s="46">
        <v>12</v>
      </c>
      <c r="B29" s="47">
        <v>0</v>
      </c>
      <c r="C29" s="47" t="s">
        <v>10</v>
      </c>
      <c r="D29" s="48"/>
      <c r="E29" s="47" t="s">
        <v>281</v>
      </c>
      <c r="F29" s="49" t="s">
        <v>267</v>
      </c>
      <c r="G29" s="50" t="s">
        <v>280</v>
      </c>
      <c r="H29" s="49" t="s">
        <v>1065</v>
      </c>
      <c r="I29" s="49" t="s">
        <v>671</v>
      </c>
      <c r="J29" s="49" t="s">
        <v>1046</v>
      </c>
      <c r="K29" s="49"/>
      <c r="L29" s="51">
        <v>415</v>
      </c>
      <c r="M29" s="63"/>
      <c r="N29" s="51"/>
      <c r="O29" s="52">
        <f>SUM(Tabelle13345[[#This Row],[Tage]]*Tabelle13345[[#This Row],[Tagespreis]])</f>
        <v>0</v>
      </c>
      <c r="P29" s="49" t="s">
        <v>729</v>
      </c>
      <c r="Q29" s="53"/>
      <c r="R29" s="49"/>
      <c r="Z29" s="3" t="s">
        <v>34</v>
      </c>
    </row>
    <row r="30" spans="1:26" x14ac:dyDescent="0.25">
      <c r="A30" s="46">
        <v>13</v>
      </c>
      <c r="B30" s="47">
        <v>0</v>
      </c>
      <c r="C30" s="47" t="s">
        <v>11</v>
      </c>
      <c r="D30" s="48"/>
      <c r="E30" s="47" t="s">
        <v>9</v>
      </c>
      <c r="F30" s="49" t="s">
        <v>267</v>
      </c>
      <c r="G30" s="50" t="s">
        <v>280</v>
      </c>
      <c r="H30" s="49" t="s">
        <v>1148</v>
      </c>
      <c r="I30" s="49" t="s">
        <v>1149</v>
      </c>
      <c r="J30" s="68" t="s">
        <v>907</v>
      </c>
      <c r="K30" s="49"/>
      <c r="L30" s="51">
        <v>415</v>
      </c>
      <c r="M30" s="63"/>
      <c r="N30" s="51"/>
      <c r="O30" s="52">
        <f>SUM(Tabelle13345[[#This Row],[Tage]]*Tabelle13345[[#This Row],[Tagespreis]])</f>
        <v>0</v>
      </c>
      <c r="P30" s="49" t="s">
        <v>729</v>
      </c>
      <c r="Q30" s="53"/>
      <c r="R30" s="49"/>
      <c r="Z30" s="3" t="s">
        <v>36</v>
      </c>
    </row>
    <row r="31" spans="1:26" x14ac:dyDescent="0.25">
      <c r="A31" s="46">
        <v>13</v>
      </c>
      <c r="B31" s="47">
        <v>0</v>
      </c>
      <c r="C31" s="47" t="s">
        <v>11</v>
      </c>
      <c r="D31" s="48" t="s">
        <v>14</v>
      </c>
      <c r="E31" s="47" t="s">
        <v>8</v>
      </c>
      <c r="F31" s="49" t="s">
        <v>267</v>
      </c>
      <c r="G31" s="50" t="s">
        <v>280</v>
      </c>
      <c r="H31" s="49" t="s">
        <v>1150</v>
      </c>
      <c r="I31" s="49" t="s">
        <v>1151</v>
      </c>
      <c r="J31" s="68" t="s">
        <v>907</v>
      </c>
      <c r="K31" s="49"/>
      <c r="L31" s="51">
        <v>415</v>
      </c>
      <c r="M31" s="63"/>
      <c r="N31" s="51"/>
      <c r="O31" s="52">
        <f>SUM(Tabelle13345[[#This Row],[Tage]]*Tabelle13345[[#This Row],[Tagespreis]])</f>
        <v>0</v>
      </c>
      <c r="P31" s="49" t="s">
        <v>729</v>
      </c>
      <c r="Q31" s="53"/>
      <c r="R31" s="49"/>
      <c r="Z31" s="3" t="s">
        <v>38</v>
      </c>
    </row>
    <row r="32" spans="1:26" x14ac:dyDescent="0.25">
      <c r="A32" s="46">
        <v>14</v>
      </c>
      <c r="B32" s="47">
        <v>0</v>
      </c>
      <c r="C32" s="47" t="s">
        <v>13</v>
      </c>
      <c r="D32" s="48" t="s">
        <v>16</v>
      </c>
      <c r="E32" s="47" t="s">
        <v>8</v>
      </c>
      <c r="F32" s="49" t="s">
        <v>267</v>
      </c>
      <c r="G32" s="50" t="s">
        <v>280</v>
      </c>
      <c r="H32" s="49" t="s">
        <v>726</v>
      </c>
      <c r="I32" s="49" t="s">
        <v>727</v>
      </c>
      <c r="J32" s="49"/>
      <c r="K32" s="49"/>
      <c r="L32" s="51">
        <v>415</v>
      </c>
      <c r="M32" s="63"/>
      <c r="N32" s="49"/>
      <c r="O32" s="52">
        <f>SUM(Tabelle13345[[#This Row],[Tage]]*Tabelle13345[[#This Row],[Tagespreis]])</f>
        <v>0</v>
      </c>
      <c r="P32" s="49" t="s">
        <v>725</v>
      </c>
      <c r="Q32" s="53">
        <v>43650</v>
      </c>
      <c r="R32" s="49">
        <v>1895787</v>
      </c>
      <c r="Z32" s="3" t="s">
        <v>40</v>
      </c>
    </row>
    <row r="33" spans="1:26" x14ac:dyDescent="0.25">
      <c r="A33" s="46">
        <v>14</v>
      </c>
      <c r="B33" s="47">
        <v>0</v>
      </c>
      <c r="C33" s="47" t="s">
        <v>13</v>
      </c>
      <c r="D33" s="48"/>
      <c r="E33" s="47" t="s">
        <v>9</v>
      </c>
      <c r="F33" s="49" t="s">
        <v>267</v>
      </c>
      <c r="G33" s="50" t="s">
        <v>280</v>
      </c>
      <c r="H33" s="49" t="s">
        <v>1095</v>
      </c>
      <c r="I33" s="49" t="s">
        <v>924</v>
      </c>
      <c r="J33" s="49"/>
      <c r="K33" s="49"/>
      <c r="L33" s="51">
        <v>415</v>
      </c>
      <c r="M33" s="63"/>
      <c r="N33" s="49"/>
      <c r="O33" s="52">
        <f>SUM(Tabelle13345[[#This Row],[Tage]]*Tabelle13345[[#This Row],[Tagespreis]])</f>
        <v>0</v>
      </c>
      <c r="P33" s="49" t="s">
        <v>725</v>
      </c>
      <c r="Q33" s="53">
        <v>43656</v>
      </c>
      <c r="R33" s="49">
        <v>1895836</v>
      </c>
      <c r="Z33" s="3" t="s">
        <v>42</v>
      </c>
    </row>
    <row r="34" spans="1:26" x14ac:dyDescent="0.25">
      <c r="A34" s="46">
        <v>15</v>
      </c>
      <c r="B34" s="47">
        <v>0</v>
      </c>
      <c r="C34" s="47" t="s">
        <v>15</v>
      </c>
      <c r="D34" s="48" t="s">
        <v>18</v>
      </c>
      <c r="E34" s="47" t="s">
        <v>8</v>
      </c>
      <c r="F34" s="49" t="s">
        <v>267</v>
      </c>
      <c r="G34" s="50" t="s">
        <v>267</v>
      </c>
      <c r="H34" s="49" t="s">
        <v>326</v>
      </c>
      <c r="I34" s="49" t="s">
        <v>327</v>
      </c>
      <c r="J34" s="49"/>
      <c r="K34" s="49"/>
      <c r="L34" s="51">
        <v>530</v>
      </c>
      <c r="M34" s="63"/>
      <c r="N34" s="51"/>
      <c r="O34" s="52">
        <f>SUM(Tabelle13345[[#This Row],[Tage]]*Tabelle13345[[#This Row],[Tagespreis]])</f>
        <v>0</v>
      </c>
      <c r="P34" s="49" t="s">
        <v>725</v>
      </c>
      <c r="Q34" s="53">
        <v>43647</v>
      </c>
      <c r="R34" s="49">
        <v>695683</v>
      </c>
      <c r="Z34" s="3" t="s">
        <v>44</v>
      </c>
    </row>
    <row r="35" spans="1:26" x14ac:dyDescent="0.25">
      <c r="A35" s="46">
        <v>16</v>
      </c>
      <c r="B35" s="47">
        <v>0</v>
      </c>
      <c r="C35" s="47" t="s">
        <v>17</v>
      </c>
      <c r="D35" s="48" t="s">
        <v>20</v>
      </c>
      <c r="E35" s="47" t="s">
        <v>8</v>
      </c>
      <c r="F35" s="49" t="s">
        <v>267</v>
      </c>
      <c r="G35" s="50" t="s">
        <v>267</v>
      </c>
      <c r="H35" s="49" t="s">
        <v>328</v>
      </c>
      <c r="I35" s="49" t="s">
        <v>329</v>
      </c>
      <c r="J35" s="49"/>
      <c r="K35" s="49"/>
      <c r="L35" s="51">
        <v>530</v>
      </c>
      <c r="M35" s="63"/>
      <c r="N35" s="51"/>
      <c r="O35" s="52">
        <f>SUM(Tabelle13345[[#This Row],[Tage]]*Tabelle13345[[#This Row],[Tagespreis]])</f>
        <v>0</v>
      </c>
      <c r="P35" s="49" t="s">
        <v>725</v>
      </c>
      <c r="Q35" s="53">
        <v>43644</v>
      </c>
      <c r="R35" s="49">
        <v>695658</v>
      </c>
      <c r="Z35" s="3" t="s">
        <v>46</v>
      </c>
    </row>
    <row r="36" spans="1:26" x14ac:dyDescent="0.25">
      <c r="A36" s="46">
        <v>17</v>
      </c>
      <c r="B36" s="47">
        <v>0</v>
      </c>
      <c r="C36" s="47" t="s">
        <v>19</v>
      </c>
      <c r="D36" s="48" t="s">
        <v>22</v>
      </c>
      <c r="E36" s="47" t="s">
        <v>8</v>
      </c>
      <c r="F36" s="49" t="s">
        <v>267</v>
      </c>
      <c r="G36" s="50" t="s">
        <v>267</v>
      </c>
      <c r="H36" s="49" t="s">
        <v>334</v>
      </c>
      <c r="I36" s="49" t="s">
        <v>335</v>
      </c>
      <c r="J36" s="49"/>
      <c r="K36" s="49"/>
      <c r="L36" s="51">
        <v>530</v>
      </c>
      <c r="M36" s="63"/>
      <c r="N36" s="51"/>
      <c r="O36" s="52">
        <f>SUM(Tabelle13345[[#This Row],[Tage]]*Tabelle13345[[#This Row],[Tagespreis]])</f>
        <v>0</v>
      </c>
      <c r="P36" s="49" t="s">
        <v>725</v>
      </c>
      <c r="Q36" s="53">
        <v>43647</v>
      </c>
      <c r="R36" s="49">
        <v>695695</v>
      </c>
      <c r="Z36" s="3" t="s">
        <v>48</v>
      </c>
    </row>
    <row r="37" spans="1:26" x14ac:dyDescent="0.25">
      <c r="A37" s="46">
        <v>18</v>
      </c>
      <c r="B37" s="47">
        <v>0</v>
      </c>
      <c r="C37" s="47" t="s">
        <v>21</v>
      </c>
      <c r="D37" s="48" t="s">
        <v>23</v>
      </c>
      <c r="E37" s="47" t="s">
        <v>8</v>
      </c>
      <c r="F37" s="49" t="s">
        <v>267</v>
      </c>
      <c r="G37" s="50" t="s">
        <v>267</v>
      </c>
      <c r="H37" s="49" t="s">
        <v>336</v>
      </c>
      <c r="I37" s="49" t="s">
        <v>337</v>
      </c>
      <c r="J37" s="49"/>
      <c r="K37" s="49"/>
      <c r="L37" s="51">
        <v>530</v>
      </c>
      <c r="M37" s="63"/>
      <c r="N37" s="51"/>
      <c r="O37" s="52">
        <f>SUM(Tabelle13345[[#This Row],[Tage]]*Tabelle13345[[#This Row],[Tagespreis]])</f>
        <v>0</v>
      </c>
      <c r="P37" s="49" t="s">
        <v>725</v>
      </c>
      <c r="Q37" s="53">
        <v>43641</v>
      </c>
      <c r="R37" s="49">
        <v>695637</v>
      </c>
      <c r="Z37" s="3" t="s">
        <v>50</v>
      </c>
    </row>
    <row r="38" spans="1:26" x14ac:dyDescent="0.25">
      <c r="A38" s="46">
        <v>19</v>
      </c>
      <c r="B38" s="47">
        <v>0</v>
      </c>
      <c r="C38" s="48" t="s">
        <v>795</v>
      </c>
      <c r="D38" s="48"/>
      <c r="E38" s="47" t="s">
        <v>8</v>
      </c>
      <c r="F38" s="49" t="s">
        <v>267</v>
      </c>
      <c r="G38" s="50" t="s">
        <v>280</v>
      </c>
      <c r="H38" s="49" t="s">
        <v>915</v>
      </c>
      <c r="I38" s="49" t="s">
        <v>798</v>
      </c>
      <c r="J38" s="49"/>
      <c r="K38" s="49"/>
      <c r="L38" s="51">
        <v>415</v>
      </c>
      <c r="M38" s="63"/>
      <c r="N38" s="51"/>
      <c r="O38" s="52">
        <f>SUM(Tabelle13345[[#This Row],[Tage]]*Tabelle13345[[#This Row],[Tagespreis]])</f>
        <v>0</v>
      </c>
      <c r="P38" s="49" t="s">
        <v>725</v>
      </c>
      <c r="Q38" s="53">
        <v>43648</v>
      </c>
      <c r="R38" s="49">
        <v>695720</v>
      </c>
      <c r="Z38" s="3"/>
    </row>
    <row r="39" spans="1:26" x14ac:dyDescent="0.25">
      <c r="A39" s="46">
        <v>19</v>
      </c>
      <c r="B39" s="47">
        <v>0</v>
      </c>
      <c r="C39" s="48" t="s">
        <v>795</v>
      </c>
      <c r="D39" s="48"/>
      <c r="E39" s="47" t="s">
        <v>9</v>
      </c>
      <c r="F39" s="49" t="s">
        <v>267</v>
      </c>
      <c r="G39" s="50" t="s">
        <v>280</v>
      </c>
      <c r="H39" s="49" t="s">
        <v>915</v>
      </c>
      <c r="I39" s="49" t="s">
        <v>339</v>
      </c>
      <c r="J39" s="49"/>
      <c r="K39" s="51">
        <v>30</v>
      </c>
      <c r="L39" s="51">
        <v>415</v>
      </c>
      <c r="M39" s="63"/>
      <c r="N39" s="51"/>
      <c r="O39" s="52">
        <f>SUM(Tabelle13345[[#This Row],[Tage]]*Tabelle13345[[#This Row],[Tagespreis]])</f>
        <v>0</v>
      </c>
      <c r="P39" s="49" t="s">
        <v>725</v>
      </c>
      <c r="Q39" s="53">
        <v>43654</v>
      </c>
      <c r="R39" s="49">
        <v>1895824</v>
      </c>
      <c r="Z39" s="3"/>
    </row>
    <row r="40" spans="1:26" x14ac:dyDescent="0.25">
      <c r="A40" s="46">
        <v>20</v>
      </c>
      <c r="B40" s="47">
        <v>0</v>
      </c>
      <c r="C40" s="48" t="s">
        <v>24</v>
      </c>
      <c r="D40" s="48"/>
      <c r="E40" s="47" t="s">
        <v>8</v>
      </c>
      <c r="F40" s="49" t="s">
        <v>267</v>
      </c>
      <c r="G40" s="50" t="s">
        <v>267</v>
      </c>
      <c r="H40" s="49" t="s">
        <v>916</v>
      </c>
      <c r="I40" s="49" t="s">
        <v>797</v>
      </c>
      <c r="J40" s="49"/>
      <c r="K40" s="49"/>
      <c r="L40" s="51">
        <v>530</v>
      </c>
      <c r="M40" s="63"/>
      <c r="N40" s="51"/>
      <c r="O40" s="52">
        <f>SUM(Tabelle13345[[#This Row],[Tage]]*Tabelle13345[[#This Row],[Tagespreis]])</f>
        <v>0</v>
      </c>
      <c r="P40" s="49" t="s">
        <v>725</v>
      </c>
      <c r="Q40" s="53">
        <v>43637</v>
      </c>
      <c r="R40" s="49">
        <v>695620</v>
      </c>
      <c r="Z40" s="3"/>
    </row>
    <row r="41" spans="1:26" x14ac:dyDescent="0.25">
      <c r="A41" s="46">
        <v>21</v>
      </c>
      <c r="B41" s="47">
        <v>0</v>
      </c>
      <c r="C41" s="47" t="s">
        <v>25</v>
      </c>
      <c r="D41" s="48" t="s">
        <v>27</v>
      </c>
      <c r="E41" s="47" t="s">
        <v>8</v>
      </c>
      <c r="F41" s="49" t="s">
        <v>267</v>
      </c>
      <c r="G41" s="50" t="s">
        <v>267</v>
      </c>
      <c r="H41" s="49" t="s">
        <v>527</v>
      </c>
      <c r="I41" s="49" t="s">
        <v>341</v>
      </c>
      <c r="J41" s="49"/>
      <c r="K41" s="51">
        <v>30</v>
      </c>
      <c r="L41" s="51">
        <v>530</v>
      </c>
      <c r="M41" s="63"/>
      <c r="N41" s="51"/>
      <c r="O41" s="52">
        <f>SUM(Tabelle13345[[#This Row],[Tage]]*Tabelle13345[[#This Row],[Tagespreis]])</f>
        <v>0</v>
      </c>
      <c r="P41" s="49" t="s">
        <v>725</v>
      </c>
      <c r="Q41" s="53">
        <v>43648</v>
      </c>
      <c r="R41" s="49">
        <v>695709</v>
      </c>
      <c r="Z41" s="3" t="s">
        <v>56</v>
      </c>
    </row>
    <row r="42" spans="1:26" ht="16.149999999999999" customHeight="1" x14ac:dyDescent="0.25">
      <c r="A42" s="46">
        <v>22</v>
      </c>
      <c r="B42" s="47">
        <v>0</v>
      </c>
      <c r="C42" s="47" t="s">
        <v>26</v>
      </c>
      <c r="D42" s="48" t="s">
        <v>29</v>
      </c>
      <c r="E42" s="47" t="s">
        <v>8</v>
      </c>
      <c r="F42" s="49" t="s">
        <v>267</v>
      </c>
      <c r="G42" s="50" t="s">
        <v>267</v>
      </c>
      <c r="H42" s="49" t="s">
        <v>823</v>
      </c>
      <c r="I42" s="49" t="s">
        <v>824</v>
      </c>
      <c r="J42" s="49"/>
      <c r="K42" s="49"/>
      <c r="L42" s="51">
        <v>530</v>
      </c>
      <c r="M42" s="63"/>
      <c r="N42" s="51"/>
      <c r="O42" s="52">
        <f>SUM(Tabelle13345[[#This Row],[Tage]]*Tabelle13345[[#This Row],[Tagespreis]])</f>
        <v>0</v>
      </c>
      <c r="P42" s="49" t="s">
        <v>725</v>
      </c>
      <c r="Q42" s="53">
        <v>43650</v>
      </c>
      <c r="R42" s="49">
        <v>1895762</v>
      </c>
      <c r="Z42" s="3" t="s">
        <v>58</v>
      </c>
    </row>
    <row r="43" spans="1:26" x14ac:dyDescent="0.25">
      <c r="A43" s="46">
        <v>23</v>
      </c>
      <c r="B43" s="47">
        <v>0</v>
      </c>
      <c r="C43" s="47" t="s">
        <v>28</v>
      </c>
      <c r="D43" s="48" t="s">
        <v>31</v>
      </c>
      <c r="E43" s="47" t="s">
        <v>8</v>
      </c>
      <c r="F43" s="49" t="s">
        <v>267</v>
      </c>
      <c r="G43" s="50" t="s">
        <v>267</v>
      </c>
      <c r="H43" s="49" t="s">
        <v>1090</v>
      </c>
      <c r="I43" s="49" t="s">
        <v>1091</v>
      </c>
      <c r="J43" s="49"/>
      <c r="K43" s="49"/>
      <c r="L43" s="51">
        <v>530</v>
      </c>
      <c r="M43" s="63"/>
      <c r="N43" s="51"/>
      <c r="O43" s="52">
        <f>SUM(Tabelle13345[[#This Row],[Tage]]*Tabelle13345[[#This Row],[Tagespreis]])</f>
        <v>0</v>
      </c>
      <c r="P43" s="49" t="s">
        <v>725</v>
      </c>
      <c r="Q43" s="53">
        <v>43654</v>
      </c>
      <c r="R43" s="49">
        <v>1895833</v>
      </c>
      <c r="Z43" s="3" t="s">
        <v>60</v>
      </c>
    </row>
    <row r="44" spans="1:26" x14ac:dyDescent="0.25">
      <c r="A44" s="46">
        <v>24</v>
      </c>
      <c r="B44" s="47">
        <v>0</v>
      </c>
      <c r="C44" s="47" t="s">
        <v>30</v>
      </c>
      <c r="D44" s="48" t="s">
        <v>33</v>
      </c>
      <c r="E44" s="47" t="s">
        <v>8</v>
      </c>
      <c r="F44" s="49" t="s">
        <v>267</v>
      </c>
      <c r="G44" s="50" t="s">
        <v>267</v>
      </c>
      <c r="H44" s="49" t="s">
        <v>913</v>
      </c>
      <c r="I44" s="49" t="s">
        <v>914</v>
      </c>
      <c r="J44" s="49"/>
      <c r="K44" s="49"/>
      <c r="L44" s="51">
        <v>530</v>
      </c>
      <c r="M44" s="63"/>
      <c r="N44" s="51"/>
      <c r="O44" s="52">
        <f>SUM(Tabelle13345[[#This Row],[Tage]]*Tabelle13345[[#This Row],[Tagespreis]])</f>
        <v>0</v>
      </c>
      <c r="P44" s="49" t="s">
        <v>822</v>
      </c>
      <c r="Q44" s="53">
        <v>43647</v>
      </c>
      <c r="R44" s="49" t="s">
        <v>1032</v>
      </c>
      <c r="Z44" s="3" t="s">
        <v>62</v>
      </c>
    </row>
    <row r="45" spans="1:26" x14ac:dyDescent="0.25">
      <c r="A45" s="46">
        <v>25</v>
      </c>
      <c r="B45" s="47">
        <v>0</v>
      </c>
      <c r="C45" s="47" t="s">
        <v>32</v>
      </c>
      <c r="D45" s="48" t="s">
        <v>35</v>
      </c>
      <c r="E45" s="47" t="s">
        <v>8</v>
      </c>
      <c r="F45" s="49" t="s">
        <v>267</v>
      </c>
      <c r="G45" s="50" t="s">
        <v>280</v>
      </c>
      <c r="H45" s="49" t="s">
        <v>344</v>
      </c>
      <c r="I45" s="49" t="s">
        <v>345</v>
      </c>
      <c r="J45" s="49"/>
      <c r="K45" s="49"/>
      <c r="L45" s="51">
        <v>415</v>
      </c>
      <c r="M45" s="63"/>
      <c r="N45" s="51"/>
      <c r="O45" s="52">
        <f>SUM(Tabelle13345[[#This Row],[Tage]]*Tabelle13345[[#This Row],[Tagespreis]])</f>
        <v>0</v>
      </c>
      <c r="P45" s="49" t="s">
        <v>725</v>
      </c>
      <c r="Q45" s="53">
        <v>43648</v>
      </c>
      <c r="R45" s="49">
        <v>695725</v>
      </c>
      <c r="Z45" s="3" t="s">
        <v>63</v>
      </c>
    </row>
    <row r="46" spans="1:26" x14ac:dyDescent="0.25">
      <c r="A46" s="46">
        <v>25</v>
      </c>
      <c r="B46" s="47">
        <v>0</v>
      </c>
      <c r="C46" s="47" t="s">
        <v>32</v>
      </c>
      <c r="D46" s="48"/>
      <c r="E46" s="47" t="s">
        <v>9</v>
      </c>
      <c r="F46" s="49" t="s">
        <v>267</v>
      </c>
      <c r="G46" s="50" t="s">
        <v>280</v>
      </c>
      <c r="H46" s="49" t="s">
        <v>344</v>
      </c>
      <c r="I46" s="49" t="s">
        <v>347</v>
      </c>
      <c r="J46" s="49"/>
      <c r="K46" s="49"/>
      <c r="L46" s="51">
        <v>415</v>
      </c>
      <c r="M46" s="63"/>
      <c r="N46" s="51"/>
      <c r="O46" s="52">
        <f>SUM(Tabelle13345[[#This Row],[Tage]]*Tabelle13345[[#This Row],[Tagespreis]])</f>
        <v>0</v>
      </c>
      <c r="P46" s="49" t="s">
        <v>725</v>
      </c>
      <c r="Q46" s="53">
        <v>43648</v>
      </c>
      <c r="R46" s="49">
        <v>695726</v>
      </c>
      <c r="Z46" s="3"/>
    </row>
    <row r="47" spans="1:26" x14ac:dyDescent="0.25">
      <c r="A47" s="46">
        <v>26</v>
      </c>
      <c r="B47" s="47">
        <v>0</v>
      </c>
      <c r="C47" s="47" t="s">
        <v>34</v>
      </c>
      <c r="D47" s="48" t="s">
        <v>37</v>
      </c>
      <c r="E47" s="47" t="s">
        <v>8</v>
      </c>
      <c r="F47" s="49" t="s">
        <v>267</v>
      </c>
      <c r="G47" s="50" t="s">
        <v>280</v>
      </c>
      <c r="H47" s="49" t="s">
        <v>344</v>
      </c>
      <c r="I47" s="49" t="s">
        <v>760</v>
      </c>
      <c r="J47" s="49"/>
      <c r="K47" s="49"/>
      <c r="L47" s="51">
        <v>415</v>
      </c>
      <c r="M47" s="63"/>
      <c r="N47" s="51"/>
      <c r="O47" s="52">
        <f>SUM(Tabelle13345[[#This Row],[Tage]]*Tabelle13345[[#This Row],[Tagespreis]])</f>
        <v>0</v>
      </c>
      <c r="P47" s="49" t="s">
        <v>725</v>
      </c>
      <c r="Q47" s="53">
        <v>43649</v>
      </c>
      <c r="R47" s="49">
        <v>695736</v>
      </c>
      <c r="Z47" s="3" t="s">
        <v>64</v>
      </c>
    </row>
    <row r="48" spans="1:26" x14ac:dyDescent="0.25">
      <c r="A48" s="46">
        <v>26</v>
      </c>
      <c r="B48" s="47">
        <v>0</v>
      </c>
      <c r="C48" s="47" t="s">
        <v>34</v>
      </c>
      <c r="D48" s="48"/>
      <c r="E48" s="47" t="s">
        <v>9</v>
      </c>
      <c r="F48" s="49" t="s">
        <v>267</v>
      </c>
      <c r="G48" s="50" t="s">
        <v>280</v>
      </c>
      <c r="H48" s="49" t="s">
        <v>344</v>
      </c>
      <c r="I48" s="49" t="s">
        <v>346</v>
      </c>
      <c r="J48" s="49"/>
      <c r="K48" s="49"/>
      <c r="L48" s="51">
        <v>415</v>
      </c>
      <c r="M48" s="63"/>
      <c r="N48" s="51"/>
      <c r="O48" s="52">
        <f>SUM(Tabelle13345[[#This Row],[Tage]]*Tabelle13345[[#This Row],[Tagespreis]])</f>
        <v>0</v>
      </c>
      <c r="P48" s="49" t="s">
        <v>725</v>
      </c>
      <c r="Q48" s="53">
        <v>43649</v>
      </c>
      <c r="R48" s="49">
        <v>695736</v>
      </c>
      <c r="Z48" s="3" t="s">
        <v>65</v>
      </c>
    </row>
    <row r="49" spans="1:26" x14ac:dyDescent="0.25">
      <c r="A49" s="46">
        <v>27</v>
      </c>
      <c r="B49" s="47">
        <v>0</v>
      </c>
      <c r="C49" s="47" t="s">
        <v>36</v>
      </c>
      <c r="D49" s="48" t="s">
        <v>39</v>
      </c>
      <c r="E49" s="47" t="s">
        <v>8</v>
      </c>
      <c r="F49" s="49" t="s">
        <v>267</v>
      </c>
      <c r="G49" s="50" t="s">
        <v>267</v>
      </c>
      <c r="H49" s="49" t="s">
        <v>348</v>
      </c>
      <c r="I49" s="49" t="s">
        <v>349</v>
      </c>
      <c r="J49" s="49"/>
      <c r="K49" s="49"/>
      <c r="L49" s="51">
        <v>530</v>
      </c>
      <c r="M49" s="63"/>
      <c r="N49" s="51"/>
      <c r="O49" s="52">
        <f>SUM(Tabelle13345[[#This Row],[Tage]]*Tabelle13345[[#This Row],[Tagespreis]])</f>
        <v>0</v>
      </c>
      <c r="P49" s="49" t="s">
        <v>725</v>
      </c>
      <c r="Q49" s="53">
        <v>43661</v>
      </c>
      <c r="R49" s="49">
        <v>1895849</v>
      </c>
      <c r="Z49" s="3" t="s">
        <v>66</v>
      </c>
    </row>
    <row r="50" spans="1:26" x14ac:dyDescent="0.25">
      <c r="A50" s="46">
        <v>28</v>
      </c>
      <c r="B50" s="47">
        <v>0</v>
      </c>
      <c r="C50" s="47" t="s">
        <v>38</v>
      </c>
      <c r="D50" s="48" t="s">
        <v>41</v>
      </c>
      <c r="E50" s="47" t="s">
        <v>8</v>
      </c>
      <c r="F50" s="49" t="s">
        <v>267</v>
      </c>
      <c r="G50" s="50" t="s">
        <v>267</v>
      </c>
      <c r="H50" s="49" t="s">
        <v>597</v>
      </c>
      <c r="I50" s="49" t="s">
        <v>1029</v>
      </c>
      <c r="J50" s="49"/>
      <c r="K50" s="51">
        <v>30</v>
      </c>
      <c r="L50" s="51">
        <v>530</v>
      </c>
      <c r="M50" s="63"/>
      <c r="N50" s="51"/>
      <c r="O50" s="52">
        <f>SUM(Tabelle13345[[#This Row],[Tage]]*Tabelle13345[[#This Row],[Tagespreis]])</f>
        <v>0</v>
      </c>
      <c r="P50" s="49" t="s">
        <v>725</v>
      </c>
      <c r="Q50" s="53">
        <v>43647</v>
      </c>
      <c r="R50" s="49">
        <v>695701</v>
      </c>
      <c r="Z50" s="3" t="s">
        <v>68</v>
      </c>
    </row>
    <row r="51" spans="1:26" x14ac:dyDescent="0.25">
      <c r="A51" s="46">
        <v>29</v>
      </c>
      <c r="B51" s="47">
        <v>0</v>
      </c>
      <c r="C51" s="47" t="s">
        <v>40</v>
      </c>
      <c r="D51" s="48" t="s">
        <v>43</v>
      </c>
      <c r="E51" s="47" t="s">
        <v>8</v>
      </c>
      <c r="F51" s="49" t="s">
        <v>267</v>
      </c>
      <c r="G51" s="50" t="s">
        <v>267</v>
      </c>
      <c r="H51" s="49" t="s">
        <v>1081</v>
      </c>
      <c r="I51" s="49" t="s">
        <v>1082</v>
      </c>
      <c r="J51" s="49"/>
      <c r="K51" s="49"/>
      <c r="L51" s="51">
        <v>530</v>
      </c>
      <c r="M51" s="63"/>
      <c r="N51" s="51"/>
      <c r="O51" s="52">
        <f>SUM(Tabelle13345[[#This Row],[Tage]]*Tabelle13345[[#This Row],[Tagespreis]])</f>
        <v>0</v>
      </c>
      <c r="P51" s="49" t="s">
        <v>725</v>
      </c>
      <c r="Q51" s="53">
        <v>43651</v>
      </c>
      <c r="R51" s="49">
        <v>1895819</v>
      </c>
      <c r="Z51" s="3" t="s">
        <v>70</v>
      </c>
    </row>
    <row r="52" spans="1:26" x14ac:dyDescent="0.25">
      <c r="A52" s="46">
        <v>30</v>
      </c>
      <c r="B52" s="47">
        <v>0</v>
      </c>
      <c r="C52" s="47" t="s">
        <v>42</v>
      </c>
      <c r="D52" s="48" t="s">
        <v>45</v>
      </c>
      <c r="E52" s="47" t="s">
        <v>8</v>
      </c>
      <c r="F52" s="49" t="s">
        <v>267</v>
      </c>
      <c r="G52" s="50" t="s">
        <v>267</v>
      </c>
      <c r="H52" s="49" t="s">
        <v>354</v>
      </c>
      <c r="I52" s="49"/>
      <c r="J52" s="49"/>
      <c r="K52" s="49"/>
      <c r="L52" s="51">
        <v>530</v>
      </c>
      <c r="M52" s="63"/>
      <c r="N52" s="51"/>
      <c r="O52" s="52">
        <f>SUM(Tabelle13345[[#This Row],[Tage]]*Tabelle13345[[#This Row],[Tagespreis]])</f>
        <v>0</v>
      </c>
      <c r="P52" s="49" t="s">
        <v>725</v>
      </c>
      <c r="Q52" s="53">
        <v>43645</v>
      </c>
      <c r="R52" s="49">
        <v>695678</v>
      </c>
      <c r="Z52" s="3" t="s">
        <v>71</v>
      </c>
    </row>
    <row r="53" spans="1:26" x14ac:dyDescent="0.25">
      <c r="A53" s="46">
        <v>31</v>
      </c>
      <c r="B53" s="47">
        <v>0</v>
      </c>
      <c r="C53" s="47" t="s">
        <v>44</v>
      </c>
      <c r="D53" s="48"/>
      <c r="E53" s="47" t="s">
        <v>9</v>
      </c>
      <c r="F53" s="49" t="s">
        <v>267</v>
      </c>
      <c r="G53" s="50" t="s">
        <v>280</v>
      </c>
      <c r="H53" s="49" t="s">
        <v>957</v>
      </c>
      <c r="I53" s="49" t="s">
        <v>958</v>
      </c>
      <c r="J53" s="49"/>
      <c r="K53" s="51">
        <v>30</v>
      </c>
      <c r="L53" s="51">
        <v>415</v>
      </c>
      <c r="M53" s="63"/>
      <c r="N53" s="49"/>
      <c r="O53" s="52">
        <f>SUM(Tabelle13345[[#This Row],[Tage]]*Tabelle13345[[#This Row],[Tagespreis]])</f>
        <v>0</v>
      </c>
      <c r="P53" s="49" t="s">
        <v>822</v>
      </c>
      <c r="Q53" s="53">
        <v>43647</v>
      </c>
      <c r="R53" s="69" t="s">
        <v>1031</v>
      </c>
      <c r="Z53" s="3" t="s">
        <v>72</v>
      </c>
    </row>
    <row r="54" spans="1:26" x14ac:dyDescent="0.25">
      <c r="A54" s="46">
        <v>31</v>
      </c>
      <c r="B54" s="47">
        <v>0</v>
      </c>
      <c r="C54" s="47" t="s">
        <v>44</v>
      </c>
      <c r="D54" s="48" t="s">
        <v>47</v>
      </c>
      <c r="E54" s="47" t="s">
        <v>8</v>
      </c>
      <c r="F54" s="49" t="s">
        <v>267</v>
      </c>
      <c r="G54" s="50" t="s">
        <v>280</v>
      </c>
      <c r="H54" s="49" t="s">
        <v>356</v>
      </c>
      <c r="I54" s="49" t="s">
        <v>357</v>
      </c>
      <c r="J54" s="49"/>
      <c r="K54" s="49"/>
      <c r="L54" s="51">
        <v>415</v>
      </c>
      <c r="M54" s="63"/>
      <c r="N54" s="51"/>
      <c r="O54" s="52">
        <f>SUM(Tabelle13345[[#This Row],[Tage]]*Tabelle13345[[#This Row],[Tagespreis]])</f>
        <v>0</v>
      </c>
      <c r="P54" s="49" t="s">
        <v>725</v>
      </c>
      <c r="Q54" s="53">
        <v>43642</v>
      </c>
      <c r="R54" s="49">
        <v>695644</v>
      </c>
      <c r="Z54" s="3" t="s">
        <v>73</v>
      </c>
    </row>
    <row r="55" spans="1:26" x14ac:dyDescent="0.25">
      <c r="A55" s="54">
        <v>32</v>
      </c>
      <c r="B55" s="48">
        <v>0</v>
      </c>
      <c r="C55" s="48" t="s">
        <v>46</v>
      </c>
      <c r="D55" s="48" t="s">
        <v>49</v>
      </c>
      <c r="E55" s="48" t="s">
        <v>8</v>
      </c>
      <c r="F55" s="55" t="s">
        <v>267</v>
      </c>
      <c r="G55" s="56" t="s">
        <v>267</v>
      </c>
      <c r="H55" s="55" t="s">
        <v>358</v>
      </c>
      <c r="I55" s="55" t="s">
        <v>359</v>
      </c>
      <c r="J55" s="55"/>
      <c r="K55" s="57">
        <v>30</v>
      </c>
      <c r="L55" s="57">
        <v>530</v>
      </c>
      <c r="M55" s="64"/>
      <c r="N55" s="57"/>
      <c r="O55" s="58">
        <f>SUM(Tabelle13345[[#This Row],[Tage]]*Tabelle13345[[#This Row],[Tagespreis]])</f>
        <v>0</v>
      </c>
      <c r="P55" s="55" t="s">
        <v>725</v>
      </c>
      <c r="Q55" s="59">
        <v>43627</v>
      </c>
      <c r="R55" s="55">
        <v>695591</v>
      </c>
      <c r="Z55" s="3" t="s">
        <v>74</v>
      </c>
    </row>
    <row r="56" spans="1:26" x14ac:dyDescent="0.25">
      <c r="A56" s="46">
        <v>33</v>
      </c>
      <c r="B56" s="47">
        <v>0</v>
      </c>
      <c r="C56" s="47" t="s">
        <v>48</v>
      </c>
      <c r="D56" s="48"/>
      <c r="E56" s="47" t="s">
        <v>9</v>
      </c>
      <c r="F56" s="55" t="s">
        <v>267</v>
      </c>
      <c r="G56" s="50" t="s">
        <v>280</v>
      </c>
      <c r="H56" s="49" t="s">
        <v>362</v>
      </c>
      <c r="I56" s="49" t="s">
        <v>363</v>
      </c>
      <c r="J56" s="49"/>
      <c r="K56" s="51">
        <v>30</v>
      </c>
      <c r="L56" s="51">
        <v>415</v>
      </c>
      <c r="M56" s="63"/>
      <c r="N56" s="51"/>
      <c r="O56" s="52">
        <f>SUM(Tabelle13345[[#This Row],[Tage]]*Tabelle13345[[#This Row],[Tagespreis]])</f>
        <v>0</v>
      </c>
      <c r="P56" s="49" t="s">
        <v>725</v>
      </c>
      <c r="Q56" s="53">
        <v>43644</v>
      </c>
      <c r="R56" s="53" t="s">
        <v>1021</v>
      </c>
      <c r="Z56" s="3" t="s">
        <v>75</v>
      </c>
    </row>
    <row r="57" spans="1:26" x14ac:dyDescent="0.25">
      <c r="A57" s="46">
        <v>33</v>
      </c>
      <c r="B57" s="47">
        <v>0</v>
      </c>
      <c r="C57" s="47" t="s">
        <v>48</v>
      </c>
      <c r="D57" s="48" t="s">
        <v>51</v>
      </c>
      <c r="E57" s="47" t="s">
        <v>8</v>
      </c>
      <c r="F57" s="55" t="s">
        <v>267</v>
      </c>
      <c r="G57" s="50" t="s">
        <v>280</v>
      </c>
      <c r="H57" s="49" t="s">
        <v>360</v>
      </c>
      <c r="I57" s="49" t="s">
        <v>361</v>
      </c>
      <c r="J57" s="49"/>
      <c r="K57" s="49"/>
      <c r="L57" s="51">
        <v>415</v>
      </c>
      <c r="M57" s="63"/>
      <c r="N57" s="51"/>
      <c r="O57" s="52">
        <f>SUM(Tabelle13345[[#This Row],[Tage]]*Tabelle13345[[#This Row],[Tagespreis]])</f>
        <v>0</v>
      </c>
      <c r="P57" s="49" t="s">
        <v>725</v>
      </c>
      <c r="Q57" s="53">
        <v>43644</v>
      </c>
      <c r="R57" s="53" t="s">
        <v>1020</v>
      </c>
      <c r="Z57" s="3" t="s">
        <v>76</v>
      </c>
    </row>
    <row r="58" spans="1:26" x14ac:dyDescent="0.25">
      <c r="A58" s="46">
        <v>34</v>
      </c>
      <c r="B58" s="47">
        <v>0</v>
      </c>
      <c r="C58" s="47" t="s">
        <v>50</v>
      </c>
      <c r="D58" s="48" t="s">
        <v>53</v>
      </c>
      <c r="E58" s="47" t="s">
        <v>8</v>
      </c>
      <c r="F58" s="55" t="s">
        <v>267</v>
      </c>
      <c r="G58" s="50" t="s">
        <v>267</v>
      </c>
      <c r="H58" s="49" t="s">
        <v>364</v>
      </c>
      <c r="I58" s="49" t="s">
        <v>365</v>
      </c>
      <c r="J58" s="49"/>
      <c r="K58" s="49"/>
      <c r="L58" s="51">
        <v>530</v>
      </c>
      <c r="M58" s="63"/>
      <c r="N58" s="51"/>
      <c r="O58" s="52">
        <f>SUM(Tabelle13345[[#This Row],[Tage]]*Tabelle13345[[#This Row],[Tagespreis]])</f>
        <v>0</v>
      </c>
      <c r="P58" s="49" t="s">
        <v>725</v>
      </c>
      <c r="Q58" s="53">
        <v>43648</v>
      </c>
      <c r="R58" s="53" t="s">
        <v>1049</v>
      </c>
      <c r="Z58" s="3" t="s">
        <v>77</v>
      </c>
    </row>
    <row r="59" spans="1:26" x14ac:dyDescent="0.25">
      <c r="A59" s="46">
        <v>35</v>
      </c>
      <c r="B59" s="47">
        <v>0</v>
      </c>
      <c r="C59" s="47" t="s">
        <v>52</v>
      </c>
      <c r="D59" s="48" t="s">
        <v>55</v>
      </c>
      <c r="E59" s="47" t="s">
        <v>8</v>
      </c>
      <c r="F59" s="55" t="s">
        <v>267</v>
      </c>
      <c r="G59" s="50" t="s">
        <v>267</v>
      </c>
      <c r="H59" s="49" t="s">
        <v>366</v>
      </c>
      <c r="I59" s="49" t="s">
        <v>367</v>
      </c>
      <c r="J59" s="49"/>
      <c r="K59" s="49"/>
      <c r="L59" s="51">
        <v>530</v>
      </c>
      <c r="M59" s="63"/>
      <c r="N59" s="51"/>
      <c r="O59" s="52">
        <f>SUM(Tabelle13345[[#This Row],[Tage]]*Tabelle13345[[#This Row],[Tagespreis]])</f>
        <v>0</v>
      </c>
      <c r="P59" s="49" t="s">
        <v>725</v>
      </c>
      <c r="Q59" s="53">
        <v>43642</v>
      </c>
      <c r="R59" s="53" t="s">
        <v>1023</v>
      </c>
      <c r="Z59" s="3" t="s">
        <v>78</v>
      </c>
    </row>
    <row r="60" spans="1:26" x14ac:dyDescent="0.25">
      <c r="A60" s="46">
        <v>36</v>
      </c>
      <c r="B60" s="47">
        <v>0</v>
      </c>
      <c r="C60" s="47" t="s">
        <v>54</v>
      </c>
      <c r="D60" s="48" t="s">
        <v>57</v>
      </c>
      <c r="E60" s="47" t="s">
        <v>8</v>
      </c>
      <c r="F60" s="55" t="s">
        <v>267</v>
      </c>
      <c r="G60" s="50" t="s">
        <v>267</v>
      </c>
      <c r="H60" s="49" t="s">
        <v>368</v>
      </c>
      <c r="I60" s="49" t="s">
        <v>339</v>
      </c>
      <c r="J60" s="49"/>
      <c r="K60" s="49"/>
      <c r="L60" s="51">
        <v>530</v>
      </c>
      <c r="M60" s="63"/>
      <c r="N60" s="51"/>
      <c r="O60" s="52">
        <f>SUM(Tabelle13345[[#This Row],[Tage]]*Tabelle13345[[#This Row],[Tagespreis]])</f>
        <v>0</v>
      </c>
      <c r="P60" s="49" t="s">
        <v>822</v>
      </c>
      <c r="Q60" s="53">
        <v>43645</v>
      </c>
      <c r="R60" s="53" t="s">
        <v>1026</v>
      </c>
      <c r="Z60" s="3" t="s">
        <v>79</v>
      </c>
    </row>
    <row r="61" spans="1:26" x14ac:dyDescent="0.25">
      <c r="A61" s="46">
        <v>83</v>
      </c>
      <c r="B61" s="47">
        <v>1</v>
      </c>
      <c r="C61" s="47" t="s">
        <v>106</v>
      </c>
      <c r="D61" s="48"/>
      <c r="E61" s="47" t="s">
        <v>9</v>
      </c>
      <c r="F61" s="49" t="s">
        <v>267</v>
      </c>
      <c r="G61" s="50" t="s">
        <v>280</v>
      </c>
      <c r="H61" s="49"/>
      <c r="I61" s="49"/>
      <c r="J61" s="49" t="s">
        <v>1030</v>
      </c>
      <c r="K61" s="49"/>
      <c r="L61" s="51">
        <v>415</v>
      </c>
      <c r="M61" s="63"/>
      <c r="N61" s="49"/>
      <c r="O61" s="52">
        <f>SUM(Tabelle13345[[#This Row],[Tage]]*Tabelle13345[[#This Row],[Tagespreis]])</f>
        <v>0</v>
      </c>
      <c r="P61" s="49" t="s">
        <v>729</v>
      </c>
      <c r="Q61" s="53"/>
      <c r="R61" s="49"/>
      <c r="Z61" s="3" t="s">
        <v>80</v>
      </c>
    </row>
    <row r="62" spans="1:26" x14ac:dyDescent="0.25">
      <c r="A62" s="46">
        <v>83</v>
      </c>
      <c r="B62" s="47">
        <v>1</v>
      </c>
      <c r="C62" s="47" t="s">
        <v>106</v>
      </c>
      <c r="D62" s="48"/>
      <c r="E62" s="47" t="s">
        <v>8</v>
      </c>
      <c r="F62" s="49" t="s">
        <v>267</v>
      </c>
      <c r="G62" s="50" t="s">
        <v>280</v>
      </c>
      <c r="H62" s="49"/>
      <c r="I62" s="49"/>
      <c r="J62" s="49" t="s">
        <v>1030</v>
      </c>
      <c r="K62" s="51"/>
      <c r="L62" s="51">
        <v>415</v>
      </c>
      <c r="M62" s="63"/>
      <c r="N62" s="51"/>
      <c r="O62" s="52"/>
      <c r="P62" s="49" t="s">
        <v>729</v>
      </c>
      <c r="Q62" s="53"/>
      <c r="R62" s="49"/>
      <c r="Z62" s="3" t="s">
        <v>81</v>
      </c>
    </row>
    <row r="63" spans="1:26" x14ac:dyDescent="0.25">
      <c r="A63" s="46">
        <v>84</v>
      </c>
      <c r="B63" s="47">
        <v>1</v>
      </c>
      <c r="C63" s="47" t="s">
        <v>108</v>
      </c>
      <c r="D63" s="48"/>
      <c r="E63" s="47" t="s">
        <v>8</v>
      </c>
      <c r="F63" s="49" t="s">
        <v>267</v>
      </c>
      <c r="G63" s="50" t="s">
        <v>267</v>
      </c>
      <c r="H63" s="49" t="s">
        <v>932</v>
      </c>
      <c r="I63" s="49" t="s">
        <v>933</v>
      </c>
      <c r="J63" s="49"/>
      <c r="K63" s="51">
        <v>30</v>
      </c>
      <c r="L63" s="51">
        <v>530</v>
      </c>
      <c r="M63" s="63"/>
      <c r="N63" s="51"/>
      <c r="O63" s="52">
        <f>SUM(Tabelle13345[[#This Row],[Tage]]*Tabelle13345[[#This Row],[Tagespreis]])</f>
        <v>0</v>
      </c>
      <c r="P63" s="49" t="s">
        <v>725</v>
      </c>
      <c r="Q63" s="53">
        <v>43650</v>
      </c>
      <c r="R63" s="49">
        <v>1895778</v>
      </c>
      <c r="Z63" s="3" t="s">
        <v>82</v>
      </c>
    </row>
    <row r="64" spans="1:26" x14ac:dyDescent="0.25">
      <c r="A64" s="46">
        <v>85</v>
      </c>
      <c r="B64" s="47">
        <v>1</v>
      </c>
      <c r="C64" s="47" t="s">
        <v>109</v>
      </c>
      <c r="D64" s="48"/>
      <c r="E64" s="47" t="s">
        <v>8</v>
      </c>
      <c r="F64" s="49" t="s">
        <v>267</v>
      </c>
      <c r="G64" s="50" t="s">
        <v>267</v>
      </c>
      <c r="H64" s="49" t="s">
        <v>426</v>
      </c>
      <c r="I64" s="49" t="s">
        <v>427</v>
      </c>
      <c r="J64" s="49"/>
      <c r="K64" s="51">
        <v>30</v>
      </c>
      <c r="L64" s="51">
        <v>530</v>
      </c>
      <c r="M64" s="63"/>
      <c r="N64" s="51"/>
      <c r="O64" s="52">
        <f>SUM(Tabelle13345[[#This Row],[Tage]]*Tabelle13345[[#This Row],[Tagespreis]])</f>
        <v>0</v>
      </c>
      <c r="P64" s="49" t="s">
        <v>725</v>
      </c>
      <c r="Q64" s="53">
        <v>43650</v>
      </c>
      <c r="R64" s="49">
        <v>1895781</v>
      </c>
      <c r="Z64" s="3" t="s">
        <v>83</v>
      </c>
    </row>
    <row r="65" spans="1:26" x14ac:dyDescent="0.25">
      <c r="A65" s="46">
        <v>86</v>
      </c>
      <c r="B65" s="47">
        <v>1</v>
      </c>
      <c r="C65" s="47" t="s">
        <v>110</v>
      </c>
      <c r="D65" s="48"/>
      <c r="E65" s="47" t="s">
        <v>8</v>
      </c>
      <c r="F65" s="49" t="s">
        <v>267</v>
      </c>
      <c r="G65" s="50" t="s">
        <v>280</v>
      </c>
      <c r="H65" s="49" t="s">
        <v>1005</v>
      </c>
      <c r="I65" s="49" t="s">
        <v>1006</v>
      </c>
      <c r="J65" s="49"/>
      <c r="K65" s="51">
        <v>30</v>
      </c>
      <c r="L65" s="51">
        <v>415</v>
      </c>
      <c r="M65" s="63"/>
      <c r="N65" s="51"/>
      <c r="O65" s="52">
        <f>SUM(Tabelle13345[[#This Row],[Tage]]*Tabelle13345[[#This Row],[Tagespreis]])</f>
        <v>0</v>
      </c>
      <c r="P65" s="49" t="s">
        <v>725</v>
      </c>
      <c r="Q65" s="53">
        <v>43644</v>
      </c>
      <c r="R65" s="49">
        <v>695672</v>
      </c>
      <c r="Z65" s="3" t="s">
        <v>84</v>
      </c>
    </row>
    <row r="66" spans="1:26" x14ac:dyDescent="0.25">
      <c r="A66" s="46">
        <v>86</v>
      </c>
      <c r="B66" s="47">
        <v>1</v>
      </c>
      <c r="C66" s="47" t="s">
        <v>110</v>
      </c>
      <c r="D66" s="48"/>
      <c r="E66" s="47" t="s">
        <v>9</v>
      </c>
      <c r="F66" s="49" t="s">
        <v>267</v>
      </c>
      <c r="G66" s="50" t="s">
        <v>280</v>
      </c>
      <c r="H66" s="49" t="s">
        <v>1007</v>
      </c>
      <c r="I66" s="49" t="s">
        <v>1008</v>
      </c>
      <c r="J66" s="49"/>
      <c r="K66" s="49"/>
      <c r="L66" s="51">
        <v>415</v>
      </c>
      <c r="M66" s="63"/>
      <c r="N66" s="49"/>
      <c r="O66" s="52">
        <f>SUM(Tabelle13345[[#This Row],[Tage]]*Tabelle13345[[#This Row],[Tagespreis]])</f>
        <v>0</v>
      </c>
      <c r="P66" s="49" t="s">
        <v>725</v>
      </c>
      <c r="Q66" s="53">
        <v>43644</v>
      </c>
      <c r="R66" s="49">
        <v>695673</v>
      </c>
      <c r="Z66" s="3" t="s">
        <v>85</v>
      </c>
    </row>
    <row r="67" spans="1:26" x14ac:dyDescent="0.25">
      <c r="A67" s="46">
        <v>87</v>
      </c>
      <c r="B67" s="47">
        <v>1</v>
      </c>
      <c r="C67" s="47" t="s">
        <v>111</v>
      </c>
      <c r="D67" s="48"/>
      <c r="E67" s="47" t="s">
        <v>8</v>
      </c>
      <c r="F67" s="49" t="s">
        <v>267</v>
      </c>
      <c r="G67" s="50" t="s">
        <v>280</v>
      </c>
      <c r="H67" s="49" t="s">
        <v>478</v>
      </c>
      <c r="I67" s="49" t="s">
        <v>479</v>
      </c>
      <c r="J67" s="49"/>
      <c r="K67" s="49"/>
      <c r="L67" s="51">
        <v>415</v>
      </c>
      <c r="M67" s="63"/>
      <c r="N67" s="51"/>
      <c r="O67" s="52">
        <f>SUM(Tabelle13345[[#This Row],[Tage]]*Tabelle13345[[#This Row],[Tagespreis]])</f>
        <v>0</v>
      </c>
      <c r="P67" s="49" t="s">
        <v>725</v>
      </c>
      <c r="Q67" s="53">
        <v>43650</v>
      </c>
      <c r="R67" s="49">
        <v>1895782</v>
      </c>
      <c r="Z67" s="3" t="s">
        <v>86</v>
      </c>
    </row>
    <row r="68" spans="1:26" x14ac:dyDescent="0.25">
      <c r="A68" s="46">
        <v>87</v>
      </c>
      <c r="B68" s="47">
        <v>1</v>
      </c>
      <c r="C68" s="47" t="s">
        <v>111</v>
      </c>
      <c r="D68" s="48"/>
      <c r="E68" s="47" t="s">
        <v>9</v>
      </c>
      <c r="F68" s="49" t="s">
        <v>267</v>
      </c>
      <c r="G68" s="50" t="s">
        <v>280</v>
      </c>
      <c r="H68" s="49" t="s">
        <v>1096</v>
      </c>
      <c r="I68" s="49" t="s">
        <v>953</v>
      </c>
      <c r="J68" s="49"/>
      <c r="K68" s="51"/>
      <c r="L68" s="51"/>
      <c r="M68" s="63">
        <v>21</v>
      </c>
      <c r="N68" s="51">
        <v>15</v>
      </c>
      <c r="O68" s="52">
        <f>SUM(Tabelle13345[[#This Row],[Tage]]*Tabelle13345[[#This Row],[Tagespreis]])</f>
        <v>315</v>
      </c>
      <c r="P68" s="49" t="s">
        <v>725</v>
      </c>
      <c r="Q68" s="53">
        <v>43656</v>
      </c>
      <c r="R68" s="49">
        <v>1895838</v>
      </c>
      <c r="Z68" s="3" t="s">
        <v>87</v>
      </c>
    </row>
    <row r="69" spans="1:26" x14ac:dyDescent="0.25">
      <c r="A69" s="46">
        <v>88</v>
      </c>
      <c r="B69" s="47">
        <v>1</v>
      </c>
      <c r="C69" s="47" t="s">
        <v>112</v>
      </c>
      <c r="D69" s="48"/>
      <c r="E69" s="47" t="s">
        <v>8</v>
      </c>
      <c r="F69" s="49" t="s">
        <v>267</v>
      </c>
      <c r="G69" s="50" t="s">
        <v>280</v>
      </c>
      <c r="H69" s="49" t="s">
        <v>905</v>
      </c>
      <c r="I69" s="49" t="s">
        <v>924</v>
      </c>
      <c r="J69" s="49" t="s">
        <v>925</v>
      </c>
      <c r="K69" s="49"/>
      <c r="L69" s="49"/>
      <c r="M69" s="63"/>
      <c r="N69" s="49"/>
      <c r="O69" s="52">
        <f>SUM(Tabelle13345[[#This Row],[Tage]]*Tabelle13345[[#This Row],[Tagespreis]])</f>
        <v>0</v>
      </c>
      <c r="P69" s="49"/>
      <c r="Q69" s="53"/>
      <c r="R69" s="49"/>
      <c r="Z69" s="3" t="s">
        <v>88</v>
      </c>
    </row>
    <row r="70" spans="1:26" x14ac:dyDescent="0.25">
      <c r="A70" s="46">
        <v>89</v>
      </c>
      <c r="B70" s="47">
        <v>1</v>
      </c>
      <c r="C70" s="47" t="s">
        <v>113</v>
      </c>
      <c r="D70" s="48"/>
      <c r="E70" s="47" t="s">
        <v>8</v>
      </c>
      <c r="F70" s="49" t="s">
        <v>267</v>
      </c>
      <c r="G70" s="50" t="s">
        <v>280</v>
      </c>
      <c r="H70" s="49" t="s">
        <v>1181</v>
      </c>
      <c r="I70" s="49" t="s">
        <v>1182</v>
      </c>
      <c r="J70" s="49" t="s">
        <v>910</v>
      </c>
      <c r="K70" s="49"/>
      <c r="L70" s="51">
        <v>415</v>
      </c>
      <c r="M70" s="63"/>
      <c r="N70" s="49"/>
      <c r="O70" s="52">
        <f>SUM(Tabelle13345[[#This Row],[Tage]]*Tabelle13345[[#This Row],[Tagespreis]])</f>
        <v>0</v>
      </c>
      <c r="P70" s="49" t="s">
        <v>729</v>
      </c>
      <c r="Q70" s="53"/>
      <c r="R70" s="49"/>
      <c r="Z70" s="3" t="s">
        <v>89</v>
      </c>
    </row>
    <row r="71" spans="1:26" x14ac:dyDescent="0.25">
      <c r="A71" s="46">
        <v>89</v>
      </c>
      <c r="B71" s="47">
        <v>1</v>
      </c>
      <c r="C71" s="47" t="s">
        <v>113</v>
      </c>
      <c r="D71" s="48"/>
      <c r="E71" s="47" t="s">
        <v>9</v>
      </c>
      <c r="F71" s="49" t="s">
        <v>267</v>
      </c>
      <c r="G71" s="50" t="s">
        <v>280</v>
      </c>
      <c r="H71" s="49" t="s">
        <v>1183</v>
      </c>
      <c r="I71" s="49" t="s">
        <v>748</v>
      </c>
      <c r="J71" s="49" t="s">
        <v>910</v>
      </c>
      <c r="K71" s="49"/>
      <c r="L71" s="51">
        <v>415</v>
      </c>
      <c r="M71" s="63"/>
      <c r="N71" s="49"/>
      <c r="O71" s="52">
        <f>SUM(Tabelle13345[[#This Row],[Tage]]*Tabelle13345[[#This Row],[Tagespreis]])</f>
        <v>0</v>
      </c>
      <c r="P71" s="49" t="s">
        <v>729</v>
      </c>
      <c r="Q71" s="53"/>
      <c r="R71" s="49"/>
      <c r="Z71" s="3" t="s">
        <v>91</v>
      </c>
    </row>
    <row r="72" spans="1:26" x14ac:dyDescent="0.25">
      <c r="A72" s="46">
        <v>89</v>
      </c>
      <c r="B72" s="47">
        <v>1</v>
      </c>
      <c r="C72" s="47" t="s">
        <v>113</v>
      </c>
      <c r="D72" s="48"/>
      <c r="E72" s="47" t="s">
        <v>266</v>
      </c>
      <c r="F72" s="49" t="s">
        <v>280</v>
      </c>
      <c r="G72" s="50" t="s">
        <v>280</v>
      </c>
      <c r="H72" s="49"/>
      <c r="I72" s="49"/>
      <c r="J72" s="49"/>
      <c r="K72" s="49"/>
      <c r="L72" s="49"/>
      <c r="M72" s="63"/>
      <c r="N72" s="49"/>
      <c r="O72" s="52"/>
      <c r="P72" s="49"/>
      <c r="Q72" s="53"/>
      <c r="R72" s="49"/>
      <c r="Z72" s="3" t="s">
        <v>92</v>
      </c>
    </row>
    <row r="73" spans="1:26" x14ac:dyDescent="0.25">
      <c r="A73" s="46">
        <v>90</v>
      </c>
      <c r="B73" s="47">
        <v>1</v>
      </c>
      <c r="C73" s="47" t="s">
        <v>114</v>
      </c>
      <c r="D73" s="48"/>
      <c r="E73" s="47" t="s">
        <v>8</v>
      </c>
      <c r="F73" s="49" t="s">
        <v>267</v>
      </c>
      <c r="G73" s="50" t="s">
        <v>280</v>
      </c>
      <c r="H73" s="49" t="s">
        <v>425</v>
      </c>
      <c r="I73" s="49" t="s">
        <v>482</v>
      </c>
      <c r="J73" s="49"/>
      <c r="K73" s="49"/>
      <c r="L73" s="51">
        <v>415</v>
      </c>
      <c r="M73" s="63"/>
      <c r="N73" s="51"/>
      <c r="O73" s="52">
        <f>SUM(Tabelle13345[[#This Row],[Tage]]*Tabelle13345[[#This Row],[Tagespreis]])</f>
        <v>0</v>
      </c>
      <c r="P73" s="49" t="s">
        <v>725</v>
      </c>
      <c r="Q73" s="53">
        <v>43649</v>
      </c>
      <c r="R73" s="49">
        <v>695738</v>
      </c>
      <c r="Z73" s="3" t="s">
        <v>93</v>
      </c>
    </row>
    <row r="74" spans="1:26" x14ac:dyDescent="0.25">
      <c r="A74" s="46">
        <v>90</v>
      </c>
      <c r="B74" s="47">
        <v>1</v>
      </c>
      <c r="C74" s="47" t="s">
        <v>114</v>
      </c>
      <c r="D74" s="48"/>
      <c r="E74" s="47" t="s">
        <v>9</v>
      </c>
      <c r="F74" s="49" t="s">
        <v>267</v>
      </c>
      <c r="G74" s="50" t="s">
        <v>280</v>
      </c>
      <c r="H74" s="49" t="s">
        <v>425</v>
      </c>
      <c r="I74" s="49" t="s">
        <v>483</v>
      </c>
      <c r="J74" s="49"/>
      <c r="K74" s="49"/>
      <c r="L74" s="51">
        <v>415</v>
      </c>
      <c r="M74" s="63"/>
      <c r="N74" s="51"/>
      <c r="O74" s="52">
        <f>SUM(Tabelle13345[[#This Row],[Tage]]*Tabelle13345[[#This Row],[Tagespreis]])</f>
        <v>0</v>
      </c>
      <c r="P74" s="49" t="s">
        <v>725</v>
      </c>
      <c r="Q74" s="53">
        <v>43649</v>
      </c>
      <c r="R74" s="49">
        <v>695738</v>
      </c>
      <c r="Z74" s="3" t="s">
        <v>94</v>
      </c>
    </row>
    <row r="75" spans="1:26" x14ac:dyDescent="0.25">
      <c r="A75" s="46">
        <v>91</v>
      </c>
      <c r="B75" s="47">
        <v>1</v>
      </c>
      <c r="C75" s="47" t="s">
        <v>115</v>
      </c>
      <c r="D75" s="48"/>
      <c r="E75" s="47" t="s">
        <v>8</v>
      </c>
      <c r="F75" s="49" t="s">
        <v>267</v>
      </c>
      <c r="G75" s="50" t="s">
        <v>280</v>
      </c>
      <c r="H75" s="49" t="s">
        <v>486</v>
      </c>
      <c r="I75" s="49" t="s">
        <v>487</v>
      </c>
      <c r="J75" s="49"/>
      <c r="K75" s="51">
        <v>30</v>
      </c>
      <c r="L75" s="51">
        <v>415</v>
      </c>
      <c r="M75" s="63"/>
      <c r="N75" s="49"/>
      <c r="O75" s="52">
        <f>SUM(Tabelle13345[[#This Row],[Tage]]*Tabelle13345[[#This Row],[Tagespreis]])</f>
        <v>0</v>
      </c>
      <c r="P75" s="49" t="s">
        <v>725</v>
      </c>
      <c r="Q75" s="53">
        <v>43647</v>
      </c>
      <c r="R75" s="49">
        <v>695689</v>
      </c>
      <c r="Z75" s="3" t="s">
        <v>95</v>
      </c>
    </row>
    <row r="76" spans="1:26" x14ac:dyDescent="0.25">
      <c r="A76" s="46">
        <v>91</v>
      </c>
      <c r="B76" s="47">
        <v>1</v>
      </c>
      <c r="C76" s="47" t="s">
        <v>115</v>
      </c>
      <c r="D76" s="48"/>
      <c r="E76" s="47" t="s">
        <v>9</v>
      </c>
      <c r="F76" s="49" t="s">
        <v>267</v>
      </c>
      <c r="G76" s="50" t="s">
        <v>280</v>
      </c>
      <c r="H76" s="49" t="s">
        <v>486</v>
      </c>
      <c r="I76" s="49" t="s">
        <v>367</v>
      </c>
      <c r="J76" s="49"/>
      <c r="K76" s="49"/>
      <c r="L76" s="51">
        <v>415</v>
      </c>
      <c r="M76" s="63"/>
      <c r="N76" s="49"/>
      <c r="O76" s="52">
        <f>SUM(Tabelle13345[[#This Row],[Tage]]*Tabelle13345[[#This Row],[Tagespreis]])</f>
        <v>0</v>
      </c>
      <c r="P76" s="49" t="s">
        <v>725</v>
      </c>
      <c r="Q76" s="53">
        <v>43647</v>
      </c>
      <c r="R76" s="49">
        <v>695689</v>
      </c>
      <c r="Z76" s="3" t="s">
        <v>98</v>
      </c>
    </row>
    <row r="77" spans="1:26" x14ac:dyDescent="0.25">
      <c r="A77" s="46">
        <v>92</v>
      </c>
      <c r="B77" s="47">
        <v>1</v>
      </c>
      <c r="C77" s="47" t="s">
        <v>116</v>
      </c>
      <c r="D77" s="48"/>
      <c r="E77" s="47" t="s">
        <v>8</v>
      </c>
      <c r="F77" s="49" t="s">
        <v>267</v>
      </c>
      <c r="G77" s="50" t="s">
        <v>280</v>
      </c>
      <c r="H77" s="49" t="s">
        <v>825</v>
      </c>
      <c r="I77" s="49" t="s">
        <v>471</v>
      </c>
      <c r="J77" s="49"/>
      <c r="K77" s="49"/>
      <c r="L77" s="51">
        <v>415</v>
      </c>
      <c r="M77" s="63"/>
      <c r="N77" s="51"/>
      <c r="O77" s="52">
        <f>SUM(Tabelle13345[[#This Row],[Tage]]*Tabelle13345[[#This Row],[Tagespreis]])</f>
        <v>0</v>
      </c>
      <c r="P77" s="49"/>
      <c r="Q77" s="53"/>
      <c r="R77" s="49"/>
      <c r="Z77" s="3" t="s">
        <v>99</v>
      </c>
    </row>
    <row r="78" spans="1:26" x14ac:dyDescent="0.25">
      <c r="A78" s="46">
        <v>92</v>
      </c>
      <c r="B78" s="47">
        <v>1</v>
      </c>
      <c r="C78" s="47" t="s">
        <v>116</v>
      </c>
      <c r="D78" s="48"/>
      <c r="E78" s="47" t="s">
        <v>9</v>
      </c>
      <c r="F78" s="49" t="s">
        <v>267</v>
      </c>
      <c r="G78" s="50" t="s">
        <v>280</v>
      </c>
      <c r="H78" s="49" t="s">
        <v>979</v>
      </c>
      <c r="I78" s="49" t="s">
        <v>953</v>
      </c>
      <c r="J78" s="49"/>
      <c r="K78" s="51"/>
      <c r="L78" s="51">
        <v>415</v>
      </c>
      <c r="M78" s="63"/>
      <c r="N78" s="51"/>
      <c r="O78" s="52">
        <f>SUM(Tabelle13345[[#This Row],[Tage]]*Tabelle13345[[#This Row],[Tagespreis]])</f>
        <v>0</v>
      </c>
      <c r="P78" s="49" t="s">
        <v>725</v>
      </c>
      <c r="Q78" s="53">
        <v>43640</v>
      </c>
      <c r="R78" s="49">
        <v>695627</v>
      </c>
      <c r="Z78" s="3" t="s">
        <v>100</v>
      </c>
    </row>
    <row r="79" spans="1:26" x14ac:dyDescent="0.25">
      <c r="A79" s="46">
        <v>93</v>
      </c>
      <c r="B79" s="47">
        <v>1</v>
      </c>
      <c r="C79" s="47" t="s">
        <v>117</v>
      </c>
      <c r="D79" s="48"/>
      <c r="E79" s="47" t="s">
        <v>8</v>
      </c>
      <c r="F79" s="49" t="s">
        <v>267</v>
      </c>
      <c r="G79" s="50" t="s">
        <v>280</v>
      </c>
      <c r="H79" s="49" t="s">
        <v>1124</v>
      </c>
      <c r="I79" s="49" t="s">
        <v>511</v>
      </c>
      <c r="J79" s="49" t="s">
        <v>1046</v>
      </c>
      <c r="K79" s="49"/>
      <c r="L79" s="49"/>
      <c r="M79" s="63">
        <v>20</v>
      </c>
      <c r="N79" s="51">
        <v>15</v>
      </c>
      <c r="O79" s="52">
        <v>300</v>
      </c>
      <c r="P79" s="49" t="s">
        <v>729</v>
      </c>
      <c r="Q79" s="53"/>
      <c r="R79" s="49"/>
      <c r="Z79" s="3" t="s">
        <v>102</v>
      </c>
    </row>
    <row r="80" spans="1:26" x14ac:dyDescent="0.25">
      <c r="A80" s="46">
        <v>93</v>
      </c>
      <c r="B80" s="47">
        <v>1</v>
      </c>
      <c r="C80" s="47" t="s">
        <v>117</v>
      </c>
      <c r="D80" s="48"/>
      <c r="E80" s="47" t="s">
        <v>9</v>
      </c>
      <c r="F80" s="49" t="s">
        <v>267</v>
      </c>
      <c r="G80" s="50" t="s">
        <v>280</v>
      </c>
      <c r="H80" s="49" t="s">
        <v>1154</v>
      </c>
      <c r="I80" s="49" t="s">
        <v>1062</v>
      </c>
      <c r="J80" s="49" t="s">
        <v>1046</v>
      </c>
      <c r="K80" s="49"/>
      <c r="L80" s="49"/>
      <c r="M80" s="63">
        <v>20</v>
      </c>
      <c r="N80" s="51">
        <v>15</v>
      </c>
      <c r="O80" s="52">
        <v>300</v>
      </c>
      <c r="P80" s="49" t="s">
        <v>729</v>
      </c>
      <c r="Q80" s="53"/>
      <c r="R80" s="49"/>
      <c r="Z80" s="3" t="s">
        <v>104</v>
      </c>
    </row>
    <row r="81" spans="1:26" x14ac:dyDescent="0.25">
      <c r="A81" s="46">
        <v>93</v>
      </c>
      <c r="B81" s="47">
        <v>1</v>
      </c>
      <c r="C81" s="48" t="s">
        <v>117</v>
      </c>
      <c r="D81" s="48"/>
      <c r="E81" s="47" t="s">
        <v>8</v>
      </c>
      <c r="F81" s="49" t="s">
        <v>280</v>
      </c>
      <c r="G81" s="50" t="s">
        <v>280</v>
      </c>
      <c r="H81" s="49"/>
      <c r="I81" s="49"/>
      <c r="J81" s="49"/>
      <c r="K81" s="49"/>
      <c r="L81" s="51"/>
      <c r="M81" s="63"/>
      <c r="N81" s="51"/>
      <c r="O81" s="52"/>
      <c r="P81" s="49"/>
      <c r="Q81" s="53"/>
      <c r="R81" s="49"/>
      <c r="Z81" s="3" t="s">
        <v>106</v>
      </c>
    </row>
    <row r="82" spans="1:26" x14ac:dyDescent="0.25">
      <c r="A82" s="46">
        <v>93</v>
      </c>
      <c r="B82" s="47">
        <v>1</v>
      </c>
      <c r="C82" s="48" t="s">
        <v>117</v>
      </c>
      <c r="D82" s="48"/>
      <c r="E82" s="47" t="s">
        <v>9</v>
      </c>
      <c r="F82" s="49" t="s">
        <v>280</v>
      </c>
      <c r="G82" s="50" t="s">
        <v>280</v>
      </c>
      <c r="H82" s="49"/>
      <c r="I82" s="49"/>
      <c r="J82" s="49"/>
      <c r="K82" s="49"/>
      <c r="L82" s="51"/>
      <c r="M82" s="63"/>
      <c r="N82" s="51"/>
      <c r="O82" s="52"/>
      <c r="P82" s="49"/>
      <c r="Q82" s="53"/>
      <c r="R82" s="49"/>
      <c r="Z82" s="3" t="s">
        <v>108</v>
      </c>
    </row>
    <row r="83" spans="1:26" x14ac:dyDescent="0.25">
      <c r="A83" s="46">
        <v>94</v>
      </c>
      <c r="B83" s="47">
        <v>1</v>
      </c>
      <c r="C83" s="48" t="s">
        <v>118</v>
      </c>
      <c r="D83" s="48"/>
      <c r="E83" s="47" t="s">
        <v>8</v>
      </c>
      <c r="F83" s="49" t="s">
        <v>267</v>
      </c>
      <c r="G83" s="50" t="s">
        <v>280</v>
      </c>
      <c r="H83" s="49" t="s">
        <v>1104</v>
      </c>
      <c r="I83" s="49" t="s">
        <v>1105</v>
      </c>
      <c r="J83" s="49" t="s">
        <v>817</v>
      </c>
      <c r="K83" s="49"/>
      <c r="L83" s="6">
        <v>415</v>
      </c>
      <c r="M83" s="63"/>
      <c r="N83" s="51"/>
      <c r="O83" s="52">
        <f>SUM(Tabelle13345[[#This Row],[Tage]]*Tabelle13345[[#This Row],[Tagespreis]])</f>
        <v>0</v>
      </c>
      <c r="P83" s="49" t="s">
        <v>729</v>
      </c>
      <c r="Q83" s="53"/>
      <c r="R83" s="49"/>
      <c r="Z83" s="3"/>
    </row>
    <row r="84" spans="1:26" x14ac:dyDescent="0.25">
      <c r="A84" s="46">
        <v>94</v>
      </c>
      <c r="B84" s="47">
        <v>1</v>
      </c>
      <c r="C84" s="48" t="s">
        <v>118</v>
      </c>
      <c r="D84" s="48"/>
      <c r="E84" s="47" t="s">
        <v>9</v>
      </c>
      <c r="F84" s="49" t="s">
        <v>267</v>
      </c>
      <c r="G84" s="50" t="s">
        <v>280</v>
      </c>
      <c r="H84" s="49" t="s">
        <v>1106</v>
      </c>
      <c r="I84" s="49" t="s">
        <v>1107</v>
      </c>
      <c r="J84" s="49" t="s">
        <v>817</v>
      </c>
      <c r="K84" s="49"/>
      <c r="L84" s="6">
        <v>415</v>
      </c>
      <c r="M84" s="63"/>
      <c r="N84" s="51"/>
      <c r="O84" s="52">
        <f>SUM(Tabelle13345[[#This Row],[Tage]]*Tabelle13345[[#This Row],[Tagespreis]])</f>
        <v>0</v>
      </c>
      <c r="P84" s="49" t="s">
        <v>729</v>
      </c>
      <c r="Q84" s="53"/>
      <c r="R84" s="49"/>
      <c r="Z84" s="3" t="s">
        <v>110</v>
      </c>
    </row>
    <row r="85" spans="1:26" x14ac:dyDescent="0.25">
      <c r="A85" s="46">
        <v>94</v>
      </c>
      <c r="B85" s="47">
        <v>1</v>
      </c>
      <c r="C85" s="48" t="s">
        <v>118</v>
      </c>
      <c r="D85" s="48"/>
      <c r="E85" s="47" t="s">
        <v>266</v>
      </c>
      <c r="F85" s="49" t="s">
        <v>267</v>
      </c>
      <c r="G85" s="50" t="s">
        <v>280</v>
      </c>
      <c r="H85" s="49" t="s">
        <v>1038</v>
      </c>
      <c r="I85" s="49" t="s">
        <v>1108</v>
      </c>
      <c r="J85" s="49" t="s">
        <v>817</v>
      </c>
      <c r="K85" s="49"/>
      <c r="L85" s="6">
        <v>415</v>
      </c>
      <c r="M85" s="63"/>
      <c r="N85" s="51"/>
      <c r="O85" s="52">
        <f>SUM(Tabelle13345[[#This Row],[Tage]]*Tabelle13345[[#This Row],[Tagespreis]])</f>
        <v>0</v>
      </c>
      <c r="P85" s="49" t="s">
        <v>729</v>
      </c>
      <c r="Q85" s="53"/>
      <c r="R85" s="49"/>
      <c r="Z85" s="3" t="s">
        <v>111</v>
      </c>
    </row>
    <row r="86" spans="1:26" x14ac:dyDescent="0.25">
      <c r="A86" s="46">
        <v>94</v>
      </c>
      <c r="B86" s="47">
        <v>1</v>
      </c>
      <c r="C86" s="48" t="s">
        <v>118</v>
      </c>
      <c r="D86" s="48"/>
      <c r="E86" s="47" t="s">
        <v>281</v>
      </c>
      <c r="F86" s="49" t="s">
        <v>267</v>
      </c>
      <c r="G86" s="50" t="s">
        <v>280</v>
      </c>
      <c r="H86" s="49" t="s">
        <v>1109</v>
      </c>
      <c r="I86" s="49" t="s">
        <v>1110</v>
      </c>
      <c r="J86" s="49" t="s">
        <v>817</v>
      </c>
      <c r="K86" s="49"/>
      <c r="L86" s="6">
        <v>415</v>
      </c>
      <c r="M86" s="63"/>
      <c r="N86" s="51"/>
      <c r="O86" s="52">
        <f>SUM(Tabelle13345[[#This Row],[Tage]]*Tabelle13345[[#This Row],[Tagespreis]])</f>
        <v>0</v>
      </c>
      <c r="P86" s="49" t="s">
        <v>729</v>
      </c>
      <c r="Q86" s="53"/>
      <c r="R86" s="49"/>
      <c r="Z86" s="3" t="s">
        <v>112</v>
      </c>
    </row>
    <row r="87" spans="1:26" x14ac:dyDescent="0.25">
      <c r="A87" s="46">
        <v>95</v>
      </c>
      <c r="B87" s="47">
        <v>1</v>
      </c>
      <c r="C87" s="47" t="s">
        <v>119</v>
      </c>
      <c r="D87" s="48"/>
      <c r="E87" s="47" t="s">
        <v>8</v>
      </c>
      <c r="F87" s="49" t="s">
        <v>267</v>
      </c>
      <c r="G87" s="50" t="s">
        <v>280</v>
      </c>
      <c r="H87" s="49" t="s">
        <v>488</v>
      </c>
      <c r="I87" s="49" t="s">
        <v>489</v>
      </c>
      <c r="J87" s="49"/>
      <c r="K87" s="49"/>
      <c r="L87" s="51">
        <v>415</v>
      </c>
      <c r="M87" s="63"/>
      <c r="N87" s="51"/>
      <c r="O87" s="52">
        <f>SUM(Tabelle13345[[#This Row],[Tage]]*Tabelle13345[[#This Row],[Tagespreis]])</f>
        <v>0</v>
      </c>
      <c r="P87" s="49" t="s">
        <v>725</v>
      </c>
      <c r="Q87" s="53">
        <v>43645</v>
      </c>
      <c r="R87" s="49">
        <v>695674</v>
      </c>
      <c r="Z87" s="3" t="s">
        <v>113</v>
      </c>
    </row>
    <row r="88" spans="1:26" x14ac:dyDescent="0.25">
      <c r="A88" s="46">
        <v>95</v>
      </c>
      <c r="B88" s="47">
        <v>1</v>
      </c>
      <c r="C88" s="47" t="s">
        <v>119</v>
      </c>
      <c r="D88" s="48"/>
      <c r="E88" s="47" t="s">
        <v>9</v>
      </c>
      <c r="F88" s="49" t="s">
        <v>267</v>
      </c>
      <c r="G88" s="50" t="s">
        <v>280</v>
      </c>
      <c r="H88" s="49" t="s">
        <v>490</v>
      </c>
      <c r="I88" s="49" t="s">
        <v>491</v>
      </c>
      <c r="J88" s="49"/>
      <c r="K88" s="49"/>
      <c r="L88" s="51">
        <v>415</v>
      </c>
      <c r="M88" s="63"/>
      <c r="N88" s="51"/>
      <c r="O88" s="52">
        <f>SUM(Tabelle13345[[#This Row],[Tage]]*Tabelle13345[[#This Row],[Tagespreis]])</f>
        <v>0</v>
      </c>
      <c r="P88" s="49" t="s">
        <v>725</v>
      </c>
      <c r="Q88" s="53">
        <v>43645</v>
      </c>
      <c r="R88" s="49">
        <v>695675</v>
      </c>
      <c r="Z88" s="3" t="s">
        <v>114</v>
      </c>
    </row>
    <row r="89" spans="1:26" x14ac:dyDescent="0.25">
      <c r="A89" s="46">
        <v>96</v>
      </c>
      <c r="B89" s="47">
        <v>1</v>
      </c>
      <c r="C89" s="47" t="s">
        <v>120</v>
      </c>
      <c r="D89" s="48"/>
      <c r="E89" s="47" t="s">
        <v>8</v>
      </c>
      <c r="F89" s="49" t="s">
        <v>267</v>
      </c>
      <c r="G89" s="50" t="s">
        <v>267</v>
      </c>
      <c r="H89" s="49" t="s">
        <v>492</v>
      </c>
      <c r="I89" s="49" t="s">
        <v>493</v>
      </c>
      <c r="J89" s="49"/>
      <c r="K89" s="51">
        <v>30</v>
      </c>
      <c r="L89" s="51">
        <v>530</v>
      </c>
      <c r="M89" s="63"/>
      <c r="N89" s="51"/>
      <c r="O89" s="52">
        <f>SUM(Tabelle13345[[#This Row],[Tage]]*Tabelle13345[[#This Row],[Tagespreis]])</f>
        <v>0</v>
      </c>
      <c r="P89" s="49" t="s">
        <v>725</v>
      </c>
      <c r="Q89" s="53">
        <v>43651</v>
      </c>
      <c r="R89" s="49">
        <v>1895809</v>
      </c>
      <c r="Z89" s="3" t="s">
        <v>115</v>
      </c>
    </row>
    <row r="90" spans="1:26" x14ac:dyDescent="0.25">
      <c r="A90" s="46">
        <v>97</v>
      </c>
      <c r="B90" s="47">
        <v>1</v>
      </c>
      <c r="C90" s="47" t="s">
        <v>121</v>
      </c>
      <c r="D90" s="48"/>
      <c r="E90" s="47" t="s">
        <v>8</v>
      </c>
      <c r="F90" s="49" t="s">
        <v>267</v>
      </c>
      <c r="G90" s="50" t="s">
        <v>280</v>
      </c>
      <c r="H90" s="49" t="s">
        <v>887</v>
      </c>
      <c r="I90" s="49" t="s">
        <v>887</v>
      </c>
      <c r="J90" s="49" t="s">
        <v>908</v>
      </c>
      <c r="K90" s="49"/>
      <c r="L90" s="49"/>
      <c r="M90" s="63">
        <v>21</v>
      </c>
      <c r="N90" s="51">
        <v>15</v>
      </c>
      <c r="O90" s="52">
        <v>315</v>
      </c>
      <c r="P90" s="49" t="s">
        <v>729</v>
      </c>
      <c r="Q90" s="53"/>
      <c r="R90" s="49"/>
      <c r="Z90" s="3" t="s">
        <v>116</v>
      </c>
    </row>
    <row r="91" spans="1:26" x14ac:dyDescent="0.25">
      <c r="A91" s="46">
        <v>97</v>
      </c>
      <c r="B91" s="47">
        <v>1</v>
      </c>
      <c r="C91" s="47" t="s">
        <v>121</v>
      </c>
      <c r="D91" s="48"/>
      <c r="E91" s="47" t="s">
        <v>9</v>
      </c>
      <c r="F91" s="49" t="s">
        <v>267</v>
      </c>
      <c r="G91" s="50" t="s">
        <v>280</v>
      </c>
      <c r="H91" s="49" t="s">
        <v>887</v>
      </c>
      <c r="I91" s="49" t="s">
        <v>887</v>
      </c>
      <c r="J91" s="49" t="s">
        <v>908</v>
      </c>
      <c r="K91" s="49"/>
      <c r="L91" s="49"/>
      <c r="M91" s="63">
        <v>21</v>
      </c>
      <c r="N91" s="51">
        <v>15</v>
      </c>
      <c r="O91" s="52">
        <v>315</v>
      </c>
      <c r="P91" s="49" t="s">
        <v>729</v>
      </c>
      <c r="Q91" s="53"/>
      <c r="R91" s="49"/>
      <c r="Z91" s="3" t="s">
        <v>117</v>
      </c>
    </row>
    <row r="92" spans="1:26" x14ac:dyDescent="0.25">
      <c r="A92" s="46">
        <v>98</v>
      </c>
      <c r="B92" s="47">
        <v>1</v>
      </c>
      <c r="C92" s="47" t="s">
        <v>122</v>
      </c>
      <c r="D92" s="48"/>
      <c r="E92" s="47" t="s">
        <v>8</v>
      </c>
      <c r="F92" s="49" t="s">
        <v>267</v>
      </c>
      <c r="G92" s="50" t="s">
        <v>280</v>
      </c>
      <c r="H92" s="49" t="s">
        <v>961</v>
      </c>
      <c r="I92" s="49" t="s">
        <v>840</v>
      </c>
      <c r="J92" s="49" t="s">
        <v>960</v>
      </c>
      <c r="K92" s="49"/>
      <c r="L92" s="51">
        <v>415</v>
      </c>
      <c r="M92" s="63"/>
      <c r="N92" s="51"/>
      <c r="O92" s="52">
        <f>SUM(Tabelle13345[[#This Row],[Tage]]*Tabelle13345[[#This Row],[Tagespreis]])</f>
        <v>0</v>
      </c>
      <c r="P92" s="49" t="s">
        <v>729</v>
      </c>
      <c r="Q92" s="53"/>
      <c r="R92" s="49"/>
      <c r="Z92" s="3" t="s">
        <v>118</v>
      </c>
    </row>
    <row r="93" spans="1:26" x14ac:dyDescent="0.25">
      <c r="A93" s="46">
        <v>98</v>
      </c>
      <c r="B93" s="47">
        <v>1</v>
      </c>
      <c r="C93" s="47" t="s">
        <v>122</v>
      </c>
      <c r="D93" s="48"/>
      <c r="E93" s="47" t="s">
        <v>9</v>
      </c>
      <c r="F93" s="49" t="s">
        <v>267</v>
      </c>
      <c r="G93" s="50" t="s">
        <v>280</v>
      </c>
      <c r="H93" s="49" t="s">
        <v>962</v>
      </c>
      <c r="I93" s="49" t="s">
        <v>963</v>
      </c>
      <c r="J93" s="49" t="s">
        <v>960</v>
      </c>
      <c r="K93" s="49"/>
      <c r="L93" s="51">
        <v>415</v>
      </c>
      <c r="M93" s="63"/>
      <c r="N93" s="51"/>
      <c r="O93" s="52">
        <f>SUM(Tabelle13345[[#This Row],[Tage]]*Tabelle13345[[#This Row],[Tagespreis]])</f>
        <v>0</v>
      </c>
      <c r="P93" s="49" t="s">
        <v>729</v>
      </c>
      <c r="Q93" s="53"/>
      <c r="R93" s="49"/>
      <c r="Z93" s="3" t="s">
        <v>119</v>
      </c>
    </row>
    <row r="94" spans="1:26" x14ac:dyDescent="0.25">
      <c r="A94" s="46">
        <v>99</v>
      </c>
      <c r="B94" s="47">
        <v>1</v>
      </c>
      <c r="C94" s="47" t="s">
        <v>123</v>
      </c>
      <c r="D94" s="48"/>
      <c r="E94" s="47" t="s">
        <v>8</v>
      </c>
      <c r="F94" s="49" t="s">
        <v>267</v>
      </c>
      <c r="G94" s="50" t="s">
        <v>280</v>
      </c>
      <c r="H94" s="49" t="s">
        <v>497</v>
      </c>
      <c r="I94" s="49" t="s">
        <v>384</v>
      </c>
      <c r="J94" s="49"/>
      <c r="K94" s="51"/>
      <c r="L94" s="51">
        <v>415</v>
      </c>
      <c r="M94" s="63"/>
      <c r="N94" s="51"/>
      <c r="O94" s="52">
        <f>SUM(Tabelle13345[[#This Row],[Tage]]*Tabelle13345[[#This Row],[Tagespreis]])</f>
        <v>0</v>
      </c>
      <c r="P94" s="49" t="s">
        <v>822</v>
      </c>
      <c r="Q94" s="53">
        <v>43650</v>
      </c>
      <c r="R94" s="49">
        <v>23</v>
      </c>
      <c r="Z94" s="3" t="s">
        <v>120</v>
      </c>
    </row>
    <row r="95" spans="1:26" x14ac:dyDescent="0.25">
      <c r="A95" s="46">
        <v>99</v>
      </c>
      <c r="B95" s="47">
        <v>1</v>
      </c>
      <c r="C95" s="47" t="s">
        <v>123</v>
      </c>
      <c r="D95" s="48"/>
      <c r="E95" s="47" t="s">
        <v>9</v>
      </c>
      <c r="F95" s="49" t="s">
        <v>267</v>
      </c>
      <c r="G95" s="50" t="s">
        <v>280</v>
      </c>
      <c r="H95" s="49" t="s">
        <v>497</v>
      </c>
      <c r="I95" s="49" t="s">
        <v>618</v>
      </c>
      <c r="J95" s="49"/>
      <c r="K95" s="51"/>
      <c r="L95" s="51">
        <v>415</v>
      </c>
      <c r="M95" s="63"/>
      <c r="N95" s="49"/>
      <c r="O95" s="52">
        <f>SUM(Tabelle13345[[#This Row],[Tage]]*Tabelle13345[[#This Row],[Tagespreis]])</f>
        <v>0</v>
      </c>
      <c r="P95" s="49" t="s">
        <v>725</v>
      </c>
      <c r="Q95" s="53">
        <v>43649</v>
      </c>
      <c r="R95" s="49">
        <v>695748</v>
      </c>
      <c r="Z95" s="3" t="s">
        <v>121</v>
      </c>
    </row>
    <row r="96" spans="1:26" x14ac:dyDescent="0.25">
      <c r="A96" s="46">
        <v>100</v>
      </c>
      <c r="B96" s="47">
        <v>1</v>
      </c>
      <c r="C96" s="47" t="s">
        <v>124</v>
      </c>
      <c r="D96" s="48"/>
      <c r="E96" s="47" t="s">
        <v>8</v>
      </c>
      <c r="F96" s="49" t="s">
        <v>267</v>
      </c>
      <c r="G96" s="50" t="s">
        <v>280</v>
      </c>
      <c r="H96" s="49" t="s">
        <v>498</v>
      </c>
      <c r="I96" s="49" t="s">
        <v>499</v>
      </c>
      <c r="J96" s="49"/>
      <c r="K96" s="49"/>
      <c r="L96" s="51">
        <v>415</v>
      </c>
      <c r="M96" s="63"/>
      <c r="N96" s="51"/>
      <c r="O96" s="52">
        <f>SUM(Tabelle13345[[#This Row],[Tage]]*Tabelle13345[[#This Row],[Tagespreis]])</f>
        <v>0</v>
      </c>
      <c r="P96" s="49" t="s">
        <v>725</v>
      </c>
      <c r="Q96" s="53">
        <v>43650</v>
      </c>
      <c r="R96" s="49">
        <v>1895761</v>
      </c>
      <c r="Z96" s="3" t="s">
        <v>122</v>
      </c>
    </row>
    <row r="97" spans="1:26" x14ac:dyDescent="0.25">
      <c r="A97" s="46">
        <v>100</v>
      </c>
      <c r="B97" s="47">
        <v>1</v>
      </c>
      <c r="C97" s="47" t="s">
        <v>124</v>
      </c>
      <c r="D97" s="48"/>
      <c r="E97" s="47" t="s">
        <v>9</v>
      </c>
      <c r="F97" s="49" t="s">
        <v>267</v>
      </c>
      <c r="G97" s="50" t="s">
        <v>280</v>
      </c>
      <c r="H97" s="49" t="s">
        <v>494</v>
      </c>
      <c r="I97" s="49" t="s">
        <v>912</v>
      </c>
      <c r="J97" s="49"/>
      <c r="K97" s="51">
        <v>30</v>
      </c>
      <c r="L97" s="51">
        <v>415</v>
      </c>
      <c r="M97" s="63"/>
      <c r="N97" s="51"/>
      <c r="O97" s="52">
        <f>SUM(Tabelle13345[[#This Row],[Tage]]*Tabelle13345[[#This Row],[Tagespreis]])</f>
        <v>0</v>
      </c>
      <c r="P97" s="49" t="s">
        <v>725</v>
      </c>
      <c r="Q97" s="53">
        <v>43647</v>
      </c>
      <c r="R97" s="49">
        <v>695686</v>
      </c>
      <c r="Z97" s="3" t="s">
        <v>123</v>
      </c>
    </row>
    <row r="98" spans="1:26" x14ac:dyDescent="0.25">
      <c r="A98" s="46">
        <v>101</v>
      </c>
      <c r="B98" s="47">
        <v>1</v>
      </c>
      <c r="C98" s="47" t="s">
        <v>125</v>
      </c>
      <c r="D98" s="48"/>
      <c r="E98" s="47" t="s">
        <v>8</v>
      </c>
      <c r="F98" s="49" t="s">
        <v>267</v>
      </c>
      <c r="G98" s="50" t="s">
        <v>280</v>
      </c>
      <c r="H98" s="49" t="s">
        <v>1070</v>
      </c>
      <c r="I98" s="49" t="s">
        <v>501</v>
      </c>
      <c r="J98" s="49"/>
      <c r="K98" s="49"/>
      <c r="L98" s="51">
        <v>415</v>
      </c>
      <c r="M98" s="63"/>
      <c r="N98" s="51"/>
      <c r="O98" s="52">
        <f>SUM(Tabelle13345[[#This Row],[Tage]]*Tabelle13345[[#This Row],[Tagespreis]])</f>
        <v>0</v>
      </c>
      <c r="P98" s="49" t="s">
        <v>725</v>
      </c>
      <c r="Q98" s="53">
        <v>43650</v>
      </c>
      <c r="R98" s="49">
        <v>1895779</v>
      </c>
      <c r="Z98" s="3" t="s">
        <v>124</v>
      </c>
    </row>
    <row r="99" spans="1:26" x14ac:dyDescent="0.25">
      <c r="A99" s="46">
        <v>101</v>
      </c>
      <c r="B99" s="47">
        <v>1</v>
      </c>
      <c r="C99" s="47" t="s">
        <v>125</v>
      </c>
      <c r="D99" s="48"/>
      <c r="E99" s="47" t="s">
        <v>9</v>
      </c>
      <c r="F99" s="49" t="s">
        <v>267</v>
      </c>
      <c r="G99" s="50" t="s">
        <v>280</v>
      </c>
      <c r="H99" s="49" t="s">
        <v>918</v>
      </c>
      <c r="I99" s="49" t="s">
        <v>503</v>
      </c>
      <c r="J99" s="49"/>
      <c r="K99" s="51">
        <v>30</v>
      </c>
      <c r="L99" s="51">
        <v>415</v>
      </c>
      <c r="M99" s="63"/>
      <c r="N99" s="51"/>
      <c r="O99" s="52">
        <f>SUM(Tabelle13345[[#This Row],[Tage]]*Tabelle13345[[#This Row],[Tagespreis]])</f>
        <v>0</v>
      </c>
      <c r="P99" s="49" t="s">
        <v>725</v>
      </c>
      <c r="Q99" s="53">
        <v>43649</v>
      </c>
      <c r="R99" s="49">
        <v>1895758</v>
      </c>
      <c r="Z99" s="3" t="s">
        <v>125</v>
      </c>
    </row>
    <row r="100" spans="1:26" x14ac:dyDescent="0.25">
      <c r="A100" s="46">
        <v>102</v>
      </c>
      <c r="B100" s="47">
        <v>1</v>
      </c>
      <c r="C100" s="47" t="s">
        <v>126</v>
      </c>
      <c r="D100" s="48"/>
      <c r="E100" s="47" t="s">
        <v>8</v>
      </c>
      <c r="F100" s="49" t="s">
        <v>267</v>
      </c>
      <c r="G100" s="50" t="s">
        <v>280</v>
      </c>
      <c r="H100" s="49" t="s">
        <v>504</v>
      </c>
      <c r="I100" s="49" t="s">
        <v>505</v>
      </c>
      <c r="J100" s="49"/>
      <c r="K100" s="49"/>
      <c r="L100" s="51">
        <v>415</v>
      </c>
      <c r="M100" s="63"/>
      <c r="N100" s="51"/>
      <c r="O100" s="52">
        <f>SUM(Tabelle13345[[#This Row],[Tage]]*Tabelle13345[[#This Row],[Tagespreis]])</f>
        <v>0</v>
      </c>
      <c r="P100" s="49" t="s">
        <v>725</v>
      </c>
      <c r="Q100" s="53">
        <v>43650</v>
      </c>
      <c r="R100" s="49">
        <v>1895773</v>
      </c>
      <c r="Z100" s="3" t="s">
        <v>126</v>
      </c>
    </row>
    <row r="101" spans="1:26" x14ac:dyDescent="0.25">
      <c r="A101" s="46">
        <v>102</v>
      </c>
      <c r="B101" s="47">
        <v>1</v>
      </c>
      <c r="C101" s="47" t="s">
        <v>126</v>
      </c>
      <c r="D101" s="48"/>
      <c r="E101" s="47" t="s">
        <v>9</v>
      </c>
      <c r="F101" s="49" t="s">
        <v>267</v>
      </c>
      <c r="G101" s="50" t="s">
        <v>280</v>
      </c>
      <c r="H101" s="49" t="s">
        <v>504</v>
      </c>
      <c r="I101" s="49" t="s">
        <v>506</v>
      </c>
      <c r="J101" s="49"/>
      <c r="K101" s="49"/>
      <c r="L101" s="51">
        <v>415</v>
      </c>
      <c r="M101" s="63"/>
      <c r="N101" s="51"/>
      <c r="O101" s="52">
        <f>SUM(Tabelle13345[[#This Row],[Tage]]*Tabelle13345[[#This Row],[Tagespreis]])</f>
        <v>0</v>
      </c>
      <c r="P101" s="49" t="s">
        <v>725</v>
      </c>
      <c r="Q101" s="53">
        <v>43650</v>
      </c>
      <c r="R101" s="49">
        <v>1895773</v>
      </c>
      <c r="Z101" s="3" t="s">
        <v>127</v>
      </c>
    </row>
    <row r="102" spans="1:26" x14ac:dyDescent="0.25">
      <c r="A102" s="46">
        <v>103</v>
      </c>
      <c r="B102" s="47">
        <v>1</v>
      </c>
      <c r="C102" s="47" t="s">
        <v>127</v>
      </c>
      <c r="D102" s="48"/>
      <c r="E102" s="47" t="s">
        <v>8</v>
      </c>
      <c r="F102" s="49" t="s">
        <v>267</v>
      </c>
      <c r="G102" s="50" t="s">
        <v>280</v>
      </c>
      <c r="H102" s="49" t="s">
        <v>509</v>
      </c>
      <c r="I102" s="49" t="s">
        <v>359</v>
      </c>
      <c r="J102" s="49"/>
      <c r="K102" s="51">
        <v>30</v>
      </c>
      <c r="L102" s="51">
        <v>415</v>
      </c>
      <c r="M102" s="63"/>
      <c r="N102" s="51"/>
      <c r="O102" s="52">
        <f>SUM(Tabelle13345[[#This Row],[Tage]]*Tabelle13345[[#This Row],[Tagespreis]])</f>
        <v>0</v>
      </c>
      <c r="P102" s="49" t="s">
        <v>725</v>
      </c>
      <c r="Q102" s="53">
        <v>43651</v>
      </c>
      <c r="R102" s="49">
        <v>1895806</v>
      </c>
      <c r="Z102" s="3" t="s">
        <v>129</v>
      </c>
    </row>
    <row r="103" spans="1:26" x14ac:dyDescent="0.25">
      <c r="A103" s="46">
        <v>103</v>
      </c>
      <c r="B103" s="47">
        <v>1</v>
      </c>
      <c r="C103" s="47" t="s">
        <v>127</v>
      </c>
      <c r="D103" s="48"/>
      <c r="E103" s="47" t="s">
        <v>9</v>
      </c>
      <c r="F103" s="49" t="s">
        <v>267</v>
      </c>
      <c r="G103" s="50" t="s">
        <v>280</v>
      </c>
      <c r="H103" s="49" t="s">
        <v>778</v>
      </c>
      <c r="I103" s="49" t="s">
        <v>779</v>
      </c>
      <c r="J103" s="49"/>
      <c r="K103" s="51"/>
      <c r="L103" s="51">
        <v>415</v>
      </c>
      <c r="M103" s="63"/>
      <c r="N103" s="51"/>
      <c r="O103" s="52">
        <f>SUM(Tabelle13345[[#This Row],[Tage]]*Tabelle13345[[#This Row],[Tagespreis]])</f>
        <v>0</v>
      </c>
      <c r="P103" s="49" t="s">
        <v>725</v>
      </c>
      <c r="Q103" s="53">
        <v>43645</v>
      </c>
      <c r="R103" s="49">
        <v>695677</v>
      </c>
      <c r="Z103" s="3" t="s">
        <v>130</v>
      </c>
    </row>
    <row r="104" spans="1:26" x14ac:dyDescent="0.25">
      <c r="A104" s="46">
        <v>104</v>
      </c>
      <c r="B104" s="47">
        <v>1</v>
      </c>
      <c r="C104" s="47" t="s">
        <v>128</v>
      </c>
      <c r="D104" s="48"/>
      <c r="E104" s="47" t="s">
        <v>8</v>
      </c>
      <c r="F104" s="49" t="s">
        <v>267</v>
      </c>
      <c r="G104" s="50" t="s">
        <v>280</v>
      </c>
      <c r="H104" s="49" t="s">
        <v>510</v>
      </c>
      <c r="I104" s="49" t="s">
        <v>511</v>
      </c>
      <c r="J104" s="49"/>
      <c r="K104" s="51">
        <v>30</v>
      </c>
      <c r="L104" s="51">
        <v>415</v>
      </c>
      <c r="M104" s="63"/>
      <c r="N104" s="51"/>
      <c r="O104" s="52">
        <f>SUM(Tabelle13345[[#This Row],[Tage]]*Tabelle13345[[#This Row],[Tagespreis]])</f>
        <v>0</v>
      </c>
      <c r="P104" s="49" t="s">
        <v>725</v>
      </c>
      <c r="Q104" s="53">
        <v>43654</v>
      </c>
      <c r="R104" s="49">
        <v>1895830</v>
      </c>
      <c r="Z104" s="3" t="s">
        <v>131</v>
      </c>
    </row>
    <row r="105" spans="1:26" x14ac:dyDescent="0.25">
      <c r="A105" s="46">
        <v>104</v>
      </c>
      <c r="B105" s="47">
        <v>1</v>
      </c>
      <c r="C105" s="47" t="s">
        <v>128</v>
      </c>
      <c r="D105" s="48"/>
      <c r="E105" s="47" t="s">
        <v>9</v>
      </c>
      <c r="F105" s="49" t="s">
        <v>267</v>
      </c>
      <c r="G105" s="50" t="s">
        <v>280</v>
      </c>
      <c r="H105" s="49" t="s">
        <v>512</v>
      </c>
      <c r="I105" s="49" t="s">
        <v>513</v>
      </c>
      <c r="J105" s="49"/>
      <c r="K105" s="49"/>
      <c r="L105" s="51">
        <v>415</v>
      </c>
      <c r="M105" s="63"/>
      <c r="N105" s="51"/>
      <c r="O105" s="52">
        <f>SUM(Tabelle13345[[#This Row],[Tage]]*Tabelle13345[[#This Row],[Tagespreis]])</f>
        <v>0</v>
      </c>
      <c r="P105" s="49" t="s">
        <v>725</v>
      </c>
      <c r="Q105" s="53">
        <v>43642</v>
      </c>
      <c r="R105" s="49">
        <v>695643</v>
      </c>
      <c r="Z105" s="3" t="s">
        <v>132</v>
      </c>
    </row>
    <row r="106" spans="1:26" x14ac:dyDescent="0.25">
      <c r="A106" s="46">
        <v>105</v>
      </c>
      <c r="B106" s="47">
        <v>1</v>
      </c>
      <c r="C106" s="47" t="s">
        <v>129</v>
      </c>
      <c r="D106" s="48"/>
      <c r="E106" s="47" t="s">
        <v>8</v>
      </c>
      <c r="F106" s="49" t="s">
        <v>267</v>
      </c>
      <c r="G106" s="50" t="s">
        <v>280</v>
      </c>
      <c r="H106" s="49" t="s">
        <v>379</v>
      </c>
      <c r="I106" s="49" t="s">
        <v>380</v>
      </c>
      <c r="J106" s="49"/>
      <c r="K106" s="49"/>
      <c r="L106" s="51">
        <v>415</v>
      </c>
      <c r="M106" s="63"/>
      <c r="N106" s="51"/>
      <c r="O106" s="52">
        <f>SUM(Tabelle13345[[#This Row],[Tage]]*Tabelle13345[[#This Row],[Tagespreis]])</f>
        <v>0</v>
      </c>
      <c r="P106" s="49" t="s">
        <v>725</v>
      </c>
      <c r="Q106" s="53">
        <v>43651</v>
      </c>
      <c r="R106" s="49">
        <v>1895817</v>
      </c>
      <c r="Z106" s="3" t="s">
        <v>133</v>
      </c>
    </row>
    <row r="107" spans="1:26" x14ac:dyDescent="0.25">
      <c r="A107" s="46">
        <v>105</v>
      </c>
      <c r="B107" s="47">
        <v>1</v>
      </c>
      <c r="C107" s="47" t="s">
        <v>129</v>
      </c>
      <c r="D107" s="48"/>
      <c r="E107" s="47" t="s">
        <v>9</v>
      </c>
      <c r="F107" s="49" t="s">
        <v>267</v>
      </c>
      <c r="G107" s="50" t="s">
        <v>280</v>
      </c>
      <c r="H107" s="49" t="s">
        <v>381</v>
      </c>
      <c r="I107" s="49" t="s">
        <v>382</v>
      </c>
      <c r="J107" s="49"/>
      <c r="K107" s="49"/>
      <c r="L107" s="51">
        <v>415</v>
      </c>
      <c r="M107" s="63"/>
      <c r="N107" s="51"/>
      <c r="O107" s="52">
        <f>SUM(Tabelle13345[[#This Row],[Tage]]*Tabelle13345[[#This Row],[Tagespreis]])</f>
        <v>0</v>
      </c>
      <c r="P107" s="49" t="s">
        <v>725</v>
      </c>
      <c r="Q107" s="53">
        <v>43651</v>
      </c>
      <c r="R107" s="49">
        <v>1895816</v>
      </c>
      <c r="Z107" s="3" t="s">
        <v>134</v>
      </c>
    </row>
    <row r="108" spans="1:26" x14ac:dyDescent="0.25">
      <c r="A108" s="46">
        <v>106</v>
      </c>
      <c r="B108" s="47">
        <v>1</v>
      </c>
      <c r="C108" s="47" t="s">
        <v>130</v>
      </c>
      <c r="D108" s="48"/>
      <c r="E108" s="47" t="s">
        <v>8</v>
      </c>
      <c r="F108" s="49" t="s">
        <v>267</v>
      </c>
      <c r="G108" s="50" t="s">
        <v>280</v>
      </c>
      <c r="H108" s="49" t="s">
        <v>1024</v>
      </c>
      <c r="I108" s="49" t="s">
        <v>1025</v>
      </c>
      <c r="J108" s="49" t="s">
        <v>908</v>
      </c>
      <c r="K108" s="49"/>
      <c r="L108" s="51">
        <v>415</v>
      </c>
      <c r="M108" s="63"/>
      <c r="N108" s="51"/>
      <c r="O108" s="52">
        <f>SUM(Tabelle13345[[#This Row],[Tage]]*Tabelle13345[[#This Row],[Tagespreis]])</f>
        <v>0</v>
      </c>
      <c r="P108" s="49" t="s">
        <v>729</v>
      </c>
      <c r="Q108" s="53"/>
      <c r="R108" s="49"/>
      <c r="Z108" s="3" t="s">
        <v>135</v>
      </c>
    </row>
    <row r="109" spans="1:26" x14ac:dyDescent="0.25">
      <c r="A109" s="46">
        <v>106</v>
      </c>
      <c r="B109" s="47">
        <v>1</v>
      </c>
      <c r="C109" s="47" t="s">
        <v>130</v>
      </c>
      <c r="D109" s="48"/>
      <c r="E109" s="47" t="s">
        <v>9</v>
      </c>
      <c r="F109" s="49" t="s">
        <v>267</v>
      </c>
      <c r="G109" s="50" t="s">
        <v>280</v>
      </c>
      <c r="H109" s="49" t="s">
        <v>1089</v>
      </c>
      <c r="I109" s="49"/>
      <c r="J109" s="49" t="s">
        <v>908</v>
      </c>
      <c r="K109" s="49"/>
      <c r="L109" s="51">
        <v>415</v>
      </c>
      <c r="M109" s="63"/>
      <c r="N109" s="51"/>
      <c r="O109" s="52">
        <f>SUM(Tabelle13345[[#This Row],[Tage]]*Tabelle13345[[#This Row],[Tagespreis]])</f>
        <v>0</v>
      </c>
      <c r="P109" s="49" t="s">
        <v>729</v>
      </c>
      <c r="Q109" s="53"/>
      <c r="R109" s="49"/>
      <c r="Z109" s="3" t="s">
        <v>136</v>
      </c>
    </row>
    <row r="110" spans="1:26" x14ac:dyDescent="0.25">
      <c r="A110" s="46">
        <v>107</v>
      </c>
      <c r="B110" s="47">
        <v>1</v>
      </c>
      <c r="C110" s="47" t="s">
        <v>131</v>
      </c>
      <c r="D110" s="48"/>
      <c r="E110" s="47" t="s">
        <v>8</v>
      </c>
      <c r="F110" s="49" t="s">
        <v>280</v>
      </c>
      <c r="G110" s="50" t="s">
        <v>280</v>
      </c>
      <c r="H110" s="49"/>
      <c r="I110" s="49"/>
      <c r="J110" s="49"/>
      <c r="K110" s="49"/>
      <c r="L110" s="51"/>
      <c r="M110" s="63"/>
      <c r="N110" s="51"/>
      <c r="O110" s="52"/>
      <c r="P110" s="49"/>
      <c r="Q110" s="53"/>
      <c r="R110" s="49"/>
      <c r="Z110" s="3" t="s">
        <v>137</v>
      </c>
    </row>
    <row r="111" spans="1:26" x14ac:dyDescent="0.25">
      <c r="A111" s="46">
        <v>107</v>
      </c>
      <c r="B111" s="47">
        <v>1</v>
      </c>
      <c r="C111" s="47" t="s">
        <v>131</v>
      </c>
      <c r="D111" s="48"/>
      <c r="E111" s="47" t="s">
        <v>9</v>
      </c>
      <c r="F111" s="49" t="s">
        <v>280</v>
      </c>
      <c r="G111" s="50" t="s">
        <v>280</v>
      </c>
      <c r="H111" s="49"/>
      <c r="I111" s="49"/>
      <c r="J111" s="49"/>
      <c r="K111" s="49"/>
      <c r="L111" s="51"/>
      <c r="M111" s="63"/>
      <c r="N111" s="51"/>
      <c r="O111" s="52"/>
      <c r="P111" s="49"/>
      <c r="Q111" s="53"/>
      <c r="R111" s="49"/>
      <c r="Z111" s="3" t="s">
        <v>138</v>
      </c>
    </row>
    <row r="112" spans="1:26" x14ac:dyDescent="0.25">
      <c r="A112" s="46">
        <v>107</v>
      </c>
      <c r="B112" s="47">
        <v>1</v>
      </c>
      <c r="C112" s="47" t="s">
        <v>131</v>
      </c>
      <c r="D112" s="48"/>
      <c r="E112" s="47" t="s">
        <v>266</v>
      </c>
      <c r="F112" s="49" t="s">
        <v>280</v>
      </c>
      <c r="G112" s="50" t="s">
        <v>280</v>
      </c>
      <c r="H112" s="49"/>
      <c r="I112" s="49"/>
      <c r="J112" s="49"/>
      <c r="K112" s="49"/>
      <c r="L112" s="51"/>
      <c r="M112" s="63"/>
      <c r="N112" s="51"/>
      <c r="O112" s="52"/>
      <c r="P112" s="49"/>
      <c r="Q112" s="53"/>
      <c r="R112" s="49"/>
      <c r="Z112" s="3" t="s">
        <v>139</v>
      </c>
    </row>
    <row r="113" spans="1:26" x14ac:dyDescent="0.25">
      <c r="A113" s="46">
        <v>108</v>
      </c>
      <c r="B113" s="47">
        <v>1</v>
      </c>
      <c r="C113" s="47" t="s">
        <v>132</v>
      </c>
      <c r="D113" s="48"/>
      <c r="E113" s="47" t="s">
        <v>8</v>
      </c>
      <c r="F113" s="49" t="s">
        <v>280</v>
      </c>
      <c r="G113" s="50" t="s">
        <v>280</v>
      </c>
      <c r="H113" s="49"/>
      <c r="I113" s="49"/>
      <c r="J113" s="49"/>
      <c r="K113" s="49"/>
      <c r="L113" s="51"/>
      <c r="M113" s="63"/>
      <c r="N113" s="51"/>
      <c r="O113" s="52"/>
      <c r="P113" s="49"/>
      <c r="Q113" s="53"/>
      <c r="R113" s="49"/>
      <c r="Z113" s="3" t="s">
        <v>140</v>
      </c>
    </row>
    <row r="114" spans="1:26" x14ac:dyDescent="0.25">
      <c r="A114" s="46">
        <v>108</v>
      </c>
      <c r="B114" s="47">
        <v>1</v>
      </c>
      <c r="C114" s="47" t="s">
        <v>132</v>
      </c>
      <c r="D114" s="48"/>
      <c r="E114" s="47" t="s">
        <v>9</v>
      </c>
      <c r="F114" s="49" t="s">
        <v>280</v>
      </c>
      <c r="G114" s="50" t="s">
        <v>280</v>
      </c>
      <c r="H114" s="49"/>
      <c r="I114" s="49"/>
      <c r="J114" s="49"/>
      <c r="K114" s="49"/>
      <c r="L114" s="51"/>
      <c r="M114" s="63"/>
      <c r="N114" s="51"/>
      <c r="O114" s="52">
        <f>SUM(Tabelle13345[[#This Row],[Tage]]*Tabelle13345[[#This Row],[Tagespreis]])</f>
        <v>0</v>
      </c>
      <c r="P114" s="49"/>
      <c r="Q114" s="53"/>
      <c r="R114" s="49"/>
      <c r="Z114" s="3" t="s">
        <v>141</v>
      </c>
    </row>
    <row r="115" spans="1:26" x14ac:dyDescent="0.25">
      <c r="A115" s="46">
        <v>109</v>
      </c>
      <c r="B115" s="47">
        <v>1</v>
      </c>
      <c r="C115" s="47" t="s">
        <v>133</v>
      </c>
      <c r="D115" s="48"/>
      <c r="E115" s="47" t="s">
        <v>9</v>
      </c>
      <c r="F115" s="49" t="s">
        <v>267</v>
      </c>
      <c r="G115" s="50" t="s">
        <v>280</v>
      </c>
      <c r="H115" s="49" t="s">
        <v>518</v>
      </c>
      <c r="I115" s="49" t="s">
        <v>522</v>
      </c>
      <c r="J115" s="49"/>
      <c r="K115" s="49"/>
      <c r="L115" s="51">
        <v>415</v>
      </c>
      <c r="M115" s="63"/>
      <c r="N115" s="51"/>
      <c r="O115" s="52">
        <f>SUM(Tabelle13345[[#This Row],[Tage]]*Tabelle13345[[#This Row],[Tagespreis]])</f>
        <v>0</v>
      </c>
      <c r="P115" s="49" t="s">
        <v>725</v>
      </c>
      <c r="Q115" s="53">
        <v>43651</v>
      </c>
      <c r="R115" s="49">
        <v>1895799</v>
      </c>
      <c r="Z115" s="3" t="s">
        <v>142</v>
      </c>
    </row>
    <row r="116" spans="1:26" x14ac:dyDescent="0.25">
      <c r="A116" s="46">
        <v>109</v>
      </c>
      <c r="B116" s="47">
        <v>1</v>
      </c>
      <c r="C116" s="47" t="s">
        <v>133</v>
      </c>
      <c r="D116" s="48"/>
      <c r="E116" s="47" t="s">
        <v>8</v>
      </c>
      <c r="F116" s="49" t="s">
        <v>267</v>
      </c>
      <c r="G116" s="50" t="s">
        <v>280</v>
      </c>
      <c r="H116" s="49" t="s">
        <v>518</v>
      </c>
      <c r="I116" s="49" t="s">
        <v>519</v>
      </c>
      <c r="J116" s="49"/>
      <c r="K116" s="49"/>
      <c r="L116" s="51">
        <v>415</v>
      </c>
      <c r="M116" s="63"/>
      <c r="N116" s="51"/>
      <c r="O116" s="52">
        <f>SUM(Tabelle13345[[#This Row],[Tage]]*Tabelle13345[[#This Row],[Tagespreis]])</f>
        <v>0</v>
      </c>
      <c r="P116" s="49" t="s">
        <v>725</v>
      </c>
      <c r="Q116" s="53">
        <v>43649</v>
      </c>
      <c r="R116" s="49">
        <v>695741</v>
      </c>
      <c r="Z116" s="3" t="s">
        <v>143</v>
      </c>
    </row>
    <row r="117" spans="1:26" x14ac:dyDescent="0.25">
      <c r="A117" s="46">
        <v>110</v>
      </c>
      <c r="B117" s="47">
        <v>1</v>
      </c>
      <c r="C117" s="47" t="s">
        <v>134</v>
      </c>
      <c r="D117" s="48"/>
      <c r="E117" s="47" t="s">
        <v>8</v>
      </c>
      <c r="F117" s="49" t="s">
        <v>267</v>
      </c>
      <c r="G117" s="50" t="s">
        <v>267</v>
      </c>
      <c r="H117" s="49" t="s">
        <v>525</v>
      </c>
      <c r="I117" s="49" t="s">
        <v>526</v>
      </c>
      <c r="J117" s="49" t="s">
        <v>926</v>
      </c>
      <c r="K117" s="49"/>
      <c r="L117" s="51">
        <v>480</v>
      </c>
      <c r="M117" s="63"/>
      <c r="N117" s="51"/>
      <c r="O117" s="52">
        <f>SUM(Tabelle13345[[#This Row],[Tage]]*Tabelle13345[[#This Row],[Tagespreis]])</f>
        <v>0</v>
      </c>
      <c r="P117" s="49" t="s">
        <v>729</v>
      </c>
      <c r="Q117" s="53"/>
      <c r="R117" s="49"/>
      <c r="Z117" s="3" t="s">
        <v>144</v>
      </c>
    </row>
    <row r="118" spans="1:26" x14ac:dyDescent="0.25">
      <c r="A118" s="46">
        <v>111</v>
      </c>
      <c r="B118" s="47">
        <v>1</v>
      </c>
      <c r="C118" s="47" t="s">
        <v>135</v>
      </c>
      <c r="D118" s="48"/>
      <c r="E118" s="47" t="s">
        <v>8</v>
      </c>
      <c r="F118" s="49" t="s">
        <v>267</v>
      </c>
      <c r="G118" s="50" t="s">
        <v>280</v>
      </c>
      <c r="H118" s="49" t="s">
        <v>1138</v>
      </c>
      <c r="I118" s="49" t="s">
        <v>517</v>
      </c>
      <c r="J118" s="49" t="s">
        <v>1046</v>
      </c>
      <c r="K118" s="49"/>
      <c r="L118" s="51">
        <v>415</v>
      </c>
      <c r="M118" s="63"/>
      <c r="N118" s="51"/>
      <c r="O118" s="52">
        <f>SUM(Tabelle13345[[#This Row],[Tage]]*Tabelle13345[[#This Row],[Tagespreis]])</f>
        <v>0</v>
      </c>
      <c r="P118" s="49" t="s">
        <v>729</v>
      </c>
      <c r="Q118" s="53"/>
      <c r="R118" s="49"/>
      <c r="Z118" s="3" t="s">
        <v>145</v>
      </c>
    </row>
    <row r="119" spans="1:26" ht="13.9" customHeight="1" x14ac:dyDescent="0.25">
      <c r="A119" s="46">
        <v>111</v>
      </c>
      <c r="B119" s="47">
        <v>1</v>
      </c>
      <c r="C119" s="47" t="s">
        <v>135</v>
      </c>
      <c r="D119" s="48"/>
      <c r="E119" s="47" t="s">
        <v>9</v>
      </c>
      <c r="F119" s="49" t="s">
        <v>267</v>
      </c>
      <c r="G119" s="50" t="s">
        <v>280</v>
      </c>
      <c r="H119" s="49" t="s">
        <v>1139</v>
      </c>
      <c r="I119" s="49" t="s">
        <v>329</v>
      </c>
      <c r="J119" s="49" t="s">
        <v>1046</v>
      </c>
      <c r="K119" s="49"/>
      <c r="L119" s="51">
        <v>415</v>
      </c>
      <c r="M119" s="63"/>
      <c r="N119" s="51"/>
      <c r="O119" s="52">
        <f>SUM(Tabelle13345[[#This Row],[Tage]]*Tabelle13345[[#This Row],[Tagespreis]])</f>
        <v>0</v>
      </c>
      <c r="P119" s="49" t="s">
        <v>729</v>
      </c>
      <c r="Q119" s="53"/>
      <c r="R119" s="49"/>
      <c r="Z119" s="3" t="s">
        <v>146</v>
      </c>
    </row>
    <row r="120" spans="1:26" x14ac:dyDescent="0.25">
      <c r="A120" s="46">
        <v>111</v>
      </c>
      <c r="B120" s="47">
        <v>1</v>
      </c>
      <c r="C120" s="47" t="s">
        <v>135</v>
      </c>
      <c r="D120" s="48"/>
      <c r="E120" s="47" t="s">
        <v>266</v>
      </c>
      <c r="F120" s="49" t="s">
        <v>267</v>
      </c>
      <c r="G120" s="50" t="s">
        <v>280</v>
      </c>
      <c r="H120" s="49" t="s">
        <v>1140</v>
      </c>
      <c r="I120" s="49" t="s">
        <v>1141</v>
      </c>
      <c r="J120" s="49" t="s">
        <v>1046</v>
      </c>
      <c r="K120" s="49"/>
      <c r="L120" s="51">
        <v>415</v>
      </c>
      <c r="M120" s="63"/>
      <c r="N120" s="51"/>
      <c r="O120" s="52">
        <f>SUM(Tabelle13345[[#This Row],[Tage]]*Tabelle13345[[#This Row],[Tagespreis]])</f>
        <v>0</v>
      </c>
      <c r="P120" s="49" t="s">
        <v>729</v>
      </c>
      <c r="Q120" s="53"/>
      <c r="R120" s="49"/>
      <c r="Z120" s="3" t="s">
        <v>147</v>
      </c>
    </row>
    <row r="121" spans="1:26" x14ac:dyDescent="0.25">
      <c r="A121" s="46">
        <v>111</v>
      </c>
      <c r="B121" s="47">
        <v>1</v>
      </c>
      <c r="C121" s="47" t="s">
        <v>135</v>
      </c>
      <c r="D121" s="48"/>
      <c r="E121" s="47" t="s">
        <v>281</v>
      </c>
      <c r="F121" s="49" t="s">
        <v>267</v>
      </c>
      <c r="G121" s="50" t="s">
        <v>280</v>
      </c>
      <c r="H121" s="49" t="s">
        <v>1142</v>
      </c>
      <c r="I121" s="49" t="s">
        <v>339</v>
      </c>
      <c r="J121" s="49" t="s">
        <v>1046</v>
      </c>
      <c r="K121" s="49"/>
      <c r="L121" s="51">
        <v>415</v>
      </c>
      <c r="M121" s="63"/>
      <c r="N121" s="51"/>
      <c r="O121" s="52">
        <f>SUM(Tabelle13345[[#This Row],[Tage]]*Tabelle13345[[#This Row],[Tagespreis]])</f>
        <v>0</v>
      </c>
      <c r="P121" s="49" t="s">
        <v>729</v>
      </c>
      <c r="Q121" s="53"/>
      <c r="R121" s="49"/>
      <c r="Z121" s="3" t="s">
        <v>149</v>
      </c>
    </row>
    <row r="122" spans="1:26" x14ac:dyDescent="0.25">
      <c r="A122" s="46">
        <v>112</v>
      </c>
      <c r="B122" s="47">
        <v>1</v>
      </c>
      <c r="C122" s="47" t="s">
        <v>136</v>
      </c>
      <c r="D122" s="48"/>
      <c r="E122" s="47" t="s">
        <v>8</v>
      </c>
      <c r="F122" s="49" t="s">
        <v>267</v>
      </c>
      <c r="G122" s="50" t="s">
        <v>280</v>
      </c>
      <c r="H122" s="49" t="s">
        <v>809</v>
      </c>
      <c r="I122" s="49" t="s">
        <v>810</v>
      </c>
      <c r="J122" s="49"/>
      <c r="K122" s="49"/>
      <c r="L122" s="51">
        <v>415</v>
      </c>
      <c r="M122" s="63"/>
      <c r="N122" s="51"/>
      <c r="O122" s="52">
        <f>SUM(Tabelle13345[[#This Row],[Tage]]*Tabelle13345[[#This Row],[Tagespreis]])</f>
        <v>0</v>
      </c>
      <c r="P122" s="49" t="s">
        <v>725</v>
      </c>
      <c r="Q122" s="53">
        <v>43650</v>
      </c>
      <c r="R122" s="49">
        <v>1895763</v>
      </c>
      <c r="Z122" s="3" t="s">
        <v>150</v>
      </c>
    </row>
    <row r="123" spans="1:26" x14ac:dyDescent="0.25">
      <c r="A123" s="46">
        <v>112</v>
      </c>
      <c r="B123" s="47">
        <v>1</v>
      </c>
      <c r="C123" s="47" t="s">
        <v>136</v>
      </c>
      <c r="D123" s="48"/>
      <c r="E123" s="47" t="s">
        <v>9</v>
      </c>
      <c r="F123" s="49" t="s">
        <v>267</v>
      </c>
      <c r="G123" s="50" t="s">
        <v>280</v>
      </c>
      <c r="H123" s="49" t="s">
        <v>528</v>
      </c>
      <c r="I123" s="49" t="s">
        <v>331</v>
      </c>
      <c r="J123" s="49"/>
      <c r="K123" s="49"/>
      <c r="L123" s="51">
        <v>415</v>
      </c>
      <c r="M123" s="63"/>
      <c r="N123" s="51"/>
      <c r="O123" s="52">
        <f>SUM(Tabelle13345[[#This Row],[Tage]]*Tabelle13345[[#This Row],[Tagespreis]])</f>
        <v>0</v>
      </c>
      <c r="P123" s="49" t="s">
        <v>725</v>
      </c>
      <c r="Q123" s="53">
        <v>43654</v>
      </c>
      <c r="R123" s="49">
        <v>1895828</v>
      </c>
      <c r="Z123" s="3" t="s">
        <v>151</v>
      </c>
    </row>
    <row r="124" spans="1:26" x14ac:dyDescent="0.25">
      <c r="A124" s="46">
        <v>113</v>
      </c>
      <c r="B124" s="47">
        <v>1</v>
      </c>
      <c r="C124" s="47" t="s">
        <v>137</v>
      </c>
      <c r="D124" s="60"/>
      <c r="E124" s="47" t="s">
        <v>8</v>
      </c>
      <c r="F124" s="49" t="s">
        <v>267</v>
      </c>
      <c r="G124" s="50" t="s">
        <v>280</v>
      </c>
      <c r="H124" s="49" t="s">
        <v>532</v>
      </c>
      <c r="I124" s="49" t="s">
        <v>529</v>
      </c>
      <c r="J124" s="49"/>
      <c r="K124" s="49"/>
      <c r="L124" s="51">
        <v>415</v>
      </c>
      <c r="M124" s="63"/>
      <c r="N124" s="51"/>
      <c r="O124" s="52">
        <f>SUM(Tabelle13345[[#This Row],[Tage]]*Tabelle13345[[#This Row],[Tagespreis]])</f>
        <v>0</v>
      </c>
      <c r="P124" s="49" t="s">
        <v>725</v>
      </c>
      <c r="Q124" s="53">
        <v>43643</v>
      </c>
      <c r="R124" s="49">
        <v>695651</v>
      </c>
      <c r="Z124" s="3" t="s">
        <v>152</v>
      </c>
    </row>
    <row r="125" spans="1:26" x14ac:dyDescent="0.25">
      <c r="A125" s="46">
        <v>113</v>
      </c>
      <c r="B125" s="47">
        <v>1</v>
      </c>
      <c r="C125" s="47" t="s">
        <v>137</v>
      </c>
      <c r="D125" s="60"/>
      <c r="E125" s="47" t="s">
        <v>9</v>
      </c>
      <c r="F125" s="49" t="s">
        <v>267</v>
      </c>
      <c r="G125" s="50" t="s">
        <v>280</v>
      </c>
      <c r="H125" s="49" t="s">
        <v>1184</v>
      </c>
      <c r="I125" s="49" t="s">
        <v>1185</v>
      </c>
      <c r="J125" s="49" t="s">
        <v>817</v>
      </c>
      <c r="K125" s="51"/>
      <c r="L125" s="51"/>
      <c r="M125" s="63">
        <v>17</v>
      </c>
      <c r="N125" s="51">
        <v>15</v>
      </c>
      <c r="O125" s="52">
        <f>SUM(Tabelle13345[[#This Row],[Tage]]*Tabelle13345[[#This Row],[Tagespreis]])</f>
        <v>255</v>
      </c>
      <c r="P125" s="49" t="s">
        <v>729</v>
      </c>
      <c r="Q125" s="53"/>
      <c r="R125" s="49"/>
      <c r="Z125" s="3" t="s">
        <v>153</v>
      </c>
    </row>
    <row r="126" spans="1:26" x14ac:dyDescent="0.25">
      <c r="A126" s="46">
        <v>114</v>
      </c>
      <c r="B126" s="47">
        <v>1</v>
      </c>
      <c r="C126" s="47" t="s">
        <v>138</v>
      </c>
      <c r="D126" s="48"/>
      <c r="E126" s="47" t="s">
        <v>8</v>
      </c>
      <c r="F126" s="49" t="s">
        <v>267</v>
      </c>
      <c r="G126" s="50" t="s">
        <v>280</v>
      </c>
      <c r="H126" s="49" t="s">
        <v>533</v>
      </c>
      <c r="I126" s="49" t="s">
        <v>513</v>
      </c>
      <c r="J126" s="49"/>
      <c r="K126" s="49"/>
      <c r="L126" s="51">
        <v>415</v>
      </c>
      <c r="M126" s="63"/>
      <c r="N126" s="51"/>
      <c r="O126" s="52">
        <f>SUM(Tabelle13345[[#This Row],[Tage]]*Tabelle13345[[#This Row],[Tagespreis]])</f>
        <v>0</v>
      </c>
      <c r="P126" s="49" t="s">
        <v>725</v>
      </c>
      <c r="Q126" s="53">
        <v>43651</v>
      </c>
      <c r="R126" s="49">
        <v>1895815</v>
      </c>
      <c r="Z126" s="3" t="s">
        <v>154</v>
      </c>
    </row>
    <row r="127" spans="1:26" x14ac:dyDescent="0.25">
      <c r="A127" s="46">
        <v>114</v>
      </c>
      <c r="B127" s="47">
        <v>1</v>
      </c>
      <c r="C127" s="47" t="s">
        <v>138</v>
      </c>
      <c r="D127" s="48"/>
      <c r="E127" s="47" t="s">
        <v>9</v>
      </c>
      <c r="F127" s="49" t="s">
        <v>267</v>
      </c>
      <c r="G127" s="50" t="s">
        <v>280</v>
      </c>
      <c r="H127" s="49" t="s">
        <v>533</v>
      </c>
      <c r="I127" s="49" t="s">
        <v>534</v>
      </c>
      <c r="J127" s="49"/>
      <c r="K127" s="49"/>
      <c r="L127" s="51">
        <v>415</v>
      </c>
      <c r="M127" s="63"/>
      <c r="N127" s="51"/>
      <c r="O127" s="52">
        <f>SUM(Tabelle13345[[#This Row],[Tage]]*Tabelle13345[[#This Row],[Tagespreis]])</f>
        <v>0</v>
      </c>
      <c r="P127" s="49" t="s">
        <v>725</v>
      </c>
      <c r="Q127" s="53">
        <v>43654</v>
      </c>
      <c r="R127" s="49">
        <v>1895831</v>
      </c>
      <c r="Z127" s="3" t="s">
        <v>155</v>
      </c>
    </row>
    <row r="128" spans="1:26" x14ac:dyDescent="0.25">
      <c r="A128" s="46">
        <v>114</v>
      </c>
      <c r="B128" s="47">
        <v>1</v>
      </c>
      <c r="C128" s="47" t="s">
        <v>138</v>
      </c>
      <c r="D128" s="48"/>
      <c r="E128" s="47" t="s">
        <v>266</v>
      </c>
      <c r="F128" s="49" t="s">
        <v>267</v>
      </c>
      <c r="G128" s="50" t="s">
        <v>280</v>
      </c>
      <c r="H128" s="49" t="s">
        <v>535</v>
      </c>
      <c r="I128" s="49" t="s">
        <v>536</v>
      </c>
      <c r="J128" s="49"/>
      <c r="K128" s="51"/>
      <c r="L128" s="51">
        <v>415</v>
      </c>
      <c r="M128" s="63"/>
      <c r="N128" s="51"/>
      <c r="O128" s="52">
        <f>SUM(Tabelle13345[[#This Row],[Tage]]*Tabelle13345[[#This Row],[Tagespreis]])</f>
        <v>0</v>
      </c>
      <c r="P128" s="49" t="s">
        <v>725</v>
      </c>
      <c r="Q128" s="53">
        <v>43648</v>
      </c>
      <c r="R128" s="49">
        <v>695723</v>
      </c>
      <c r="Z128" s="3" t="s">
        <v>156</v>
      </c>
    </row>
    <row r="129" spans="1:26" x14ac:dyDescent="0.25">
      <c r="A129" s="46">
        <v>115</v>
      </c>
      <c r="B129" s="47">
        <v>1</v>
      </c>
      <c r="C129" s="47" t="s">
        <v>139</v>
      </c>
      <c r="D129" s="48"/>
      <c r="E129" s="47" t="s">
        <v>8</v>
      </c>
      <c r="F129" s="49" t="s">
        <v>280</v>
      </c>
      <c r="G129" s="50" t="s">
        <v>280</v>
      </c>
      <c r="H129" s="49"/>
      <c r="I129" s="49"/>
      <c r="J129" s="49"/>
      <c r="K129" s="49"/>
      <c r="L129" s="49"/>
      <c r="M129" s="63"/>
      <c r="N129" s="49"/>
      <c r="O129" s="52"/>
      <c r="P129" s="49"/>
      <c r="Q129" s="53"/>
      <c r="R129" s="49"/>
      <c r="Z129" s="3" t="s">
        <v>157</v>
      </c>
    </row>
    <row r="130" spans="1:26" x14ac:dyDescent="0.25">
      <c r="A130" s="46">
        <v>115</v>
      </c>
      <c r="B130" s="47">
        <v>1</v>
      </c>
      <c r="C130" s="47" t="s">
        <v>139</v>
      </c>
      <c r="D130" s="48"/>
      <c r="E130" s="47" t="s">
        <v>9</v>
      </c>
      <c r="F130" s="49" t="s">
        <v>280</v>
      </c>
      <c r="G130" s="50" t="s">
        <v>280</v>
      </c>
      <c r="H130" s="49"/>
      <c r="I130" s="49"/>
      <c r="J130" s="49"/>
      <c r="K130" s="49"/>
      <c r="L130" s="49"/>
      <c r="M130" s="63"/>
      <c r="N130" s="49"/>
      <c r="O130" s="52"/>
      <c r="P130" s="49"/>
      <c r="Q130" s="53"/>
      <c r="R130" s="49"/>
      <c r="Z130" s="3" t="s">
        <v>158</v>
      </c>
    </row>
    <row r="131" spans="1:26" x14ac:dyDescent="0.25">
      <c r="A131" s="46">
        <v>115</v>
      </c>
      <c r="B131" s="47">
        <v>1</v>
      </c>
      <c r="C131" s="47" t="s">
        <v>139</v>
      </c>
      <c r="D131" s="48"/>
      <c r="E131" s="47" t="s">
        <v>266</v>
      </c>
      <c r="F131" s="49" t="s">
        <v>280</v>
      </c>
      <c r="G131" s="50" t="s">
        <v>280</v>
      </c>
      <c r="H131" s="49"/>
      <c r="I131" s="49"/>
      <c r="J131" s="49"/>
      <c r="K131" s="49"/>
      <c r="L131" s="49"/>
      <c r="M131" s="63"/>
      <c r="N131" s="49"/>
      <c r="O131" s="52"/>
      <c r="P131" s="49"/>
      <c r="Q131" s="53"/>
      <c r="R131" s="49"/>
      <c r="Z131" s="3" t="s">
        <v>159</v>
      </c>
    </row>
    <row r="132" spans="1:26" x14ac:dyDescent="0.25">
      <c r="A132" s="46">
        <v>37</v>
      </c>
      <c r="B132" s="47">
        <v>1</v>
      </c>
      <c r="C132" s="47" t="s">
        <v>56</v>
      </c>
      <c r="D132" s="48"/>
      <c r="E132" s="47" t="s">
        <v>8</v>
      </c>
      <c r="F132" s="55" t="s">
        <v>267</v>
      </c>
      <c r="G132" s="50" t="s">
        <v>280</v>
      </c>
      <c r="H132" s="49" t="s">
        <v>369</v>
      </c>
      <c r="I132" s="49" t="s">
        <v>370</v>
      </c>
      <c r="J132" s="49" t="s">
        <v>908</v>
      </c>
      <c r="K132" s="49"/>
      <c r="L132" s="51">
        <v>415</v>
      </c>
      <c r="M132" s="63"/>
      <c r="N132" s="51"/>
      <c r="O132" s="52">
        <f>SUM(Tabelle13345[[#This Row],[Tage]]*Tabelle13345[[#This Row],[Tagespreis]])</f>
        <v>0</v>
      </c>
      <c r="P132" s="49" t="s">
        <v>729</v>
      </c>
      <c r="Q132" s="53"/>
      <c r="R132" s="53"/>
      <c r="Z132" s="3" t="s">
        <v>160</v>
      </c>
    </row>
    <row r="133" spans="1:26" x14ac:dyDescent="0.25">
      <c r="A133" s="46">
        <v>37</v>
      </c>
      <c r="B133" s="47">
        <v>1</v>
      </c>
      <c r="C133" s="47" t="s">
        <v>56</v>
      </c>
      <c r="D133" s="48"/>
      <c r="E133" s="47" t="s">
        <v>9</v>
      </c>
      <c r="F133" s="55" t="s">
        <v>267</v>
      </c>
      <c r="G133" s="50" t="s">
        <v>280</v>
      </c>
      <c r="H133" s="49" t="s">
        <v>371</v>
      </c>
      <c r="I133" s="49" t="s">
        <v>357</v>
      </c>
      <c r="J133" s="49" t="s">
        <v>908</v>
      </c>
      <c r="K133" s="49"/>
      <c r="L133" s="51">
        <v>415</v>
      </c>
      <c r="M133" s="63"/>
      <c r="N133" s="51"/>
      <c r="O133" s="52">
        <f>SUM(Tabelle13345[[#This Row],[Tage]]*Tabelle13345[[#This Row],[Tagespreis]])</f>
        <v>0</v>
      </c>
      <c r="P133" s="49" t="s">
        <v>729</v>
      </c>
      <c r="Q133" s="53"/>
      <c r="R133" s="53"/>
      <c r="Z133" s="3" t="s">
        <v>161</v>
      </c>
    </row>
    <row r="134" spans="1:26" x14ac:dyDescent="0.25">
      <c r="A134" s="46">
        <v>38</v>
      </c>
      <c r="B134" s="47">
        <v>1</v>
      </c>
      <c r="C134" s="47" t="s">
        <v>58</v>
      </c>
      <c r="D134" s="48"/>
      <c r="E134" s="47" t="s">
        <v>8</v>
      </c>
      <c r="F134" s="55" t="s">
        <v>267</v>
      </c>
      <c r="G134" s="50" t="s">
        <v>267</v>
      </c>
      <c r="H134" s="49" t="s">
        <v>372</v>
      </c>
      <c r="I134" s="49" t="s">
        <v>373</v>
      </c>
      <c r="J134" s="49"/>
      <c r="K134" s="49"/>
      <c r="L134" s="51">
        <v>530</v>
      </c>
      <c r="M134" s="63"/>
      <c r="N134" s="51"/>
      <c r="O134" s="52">
        <f>SUM(Tabelle13345[[#This Row],[Tage]]*Tabelle13345[[#This Row],[Tagespreis]])</f>
        <v>0</v>
      </c>
      <c r="P134" s="49" t="s">
        <v>725</v>
      </c>
      <c r="Q134" s="53">
        <v>43651</v>
      </c>
      <c r="R134" s="53" t="s">
        <v>1078</v>
      </c>
      <c r="Z134" s="3" t="s">
        <v>162</v>
      </c>
    </row>
    <row r="135" spans="1:26" x14ac:dyDescent="0.25">
      <c r="A135" s="46">
        <v>39</v>
      </c>
      <c r="B135" s="47">
        <v>1</v>
      </c>
      <c r="C135" s="47" t="s">
        <v>59</v>
      </c>
      <c r="D135" s="48"/>
      <c r="E135" s="47" t="s">
        <v>9</v>
      </c>
      <c r="F135" s="55" t="s">
        <v>267</v>
      </c>
      <c r="G135" s="50" t="s">
        <v>280</v>
      </c>
      <c r="H135" s="49" t="s">
        <v>1044</v>
      </c>
      <c r="I135" s="49" t="s">
        <v>1045</v>
      </c>
      <c r="J135" s="49" t="s">
        <v>960</v>
      </c>
      <c r="K135" s="49"/>
      <c r="L135" s="51">
        <v>415</v>
      </c>
      <c r="M135" s="63"/>
      <c r="N135" s="51"/>
      <c r="O135" s="52">
        <f>SUM(Tabelle13345[[#This Row],[Tage]]*Tabelle13345[[#This Row],[Tagespreis]])</f>
        <v>0</v>
      </c>
      <c r="P135" s="49" t="s">
        <v>729</v>
      </c>
      <c r="Q135" s="53"/>
      <c r="R135" s="49"/>
      <c r="Z135" s="3" t="s">
        <v>163</v>
      </c>
    </row>
    <row r="136" spans="1:26" x14ac:dyDescent="0.25">
      <c r="A136" s="46">
        <v>39</v>
      </c>
      <c r="B136" s="47">
        <v>1</v>
      </c>
      <c r="C136" s="47" t="s">
        <v>59</v>
      </c>
      <c r="D136" s="48"/>
      <c r="E136" s="47" t="s">
        <v>8</v>
      </c>
      <c r="F136" s="55" t="s">
        <v>267</v>
      </c>
      <c r="G136" s="50" t="s">
        <v>280</v>
      </c>
      <c r="H136" s="49" t="s">
        <v>684</v>
      </c>
      <c r="I136" s="49" t="s">
        <v>787</v>
      </c>
      <c r="J136" s="49" t="s">
        <v>960</v>
      </c>
      <c r="K136" s="51" t="s">
        <v>997</v>
      </c>
      <c r="L136" s="51">
        <v>415</v>
      </c>
      <c r="M136" s="63"/>
      <c r="N136" s="51"/>
      <c r="O136" s="52">
        <f>SUM(Tabelle13345[[#This Row],[Tage]]*Tabelle13345[[#This Row],[Tagespreis]])</f>
        <v>0</v>
      </c>
      <c r="P136" s="49" t="s">
        <v>729</v>
      </c>
      <c r="Q136" s="53"/>
      <c r="R136" s="49"/>
      <c r="Z136" s="3" t="s">
        <v>164</v>
      </c>
    </row>
    <row r="137" spans="1:26" x14ac:dyDescent="0.25">
      <c r="A137" s="46">
        <v>40</v>
      </c>
      <c r="B137" s="47">
        <v>1</v>
      </c>
      <c r="C137" s="47" t="s">
        <v>60</v>
      </c>
      <c r="D137" s="48"/>
      <c r="E137" s="47" t="s">
        <v>8</v>
      </c>
      <c r="F137" s="55" t="s">
        <v>267</v>
      </c>
      <c r="G137" s="50" t="s">
        <v>280</v>
      </c>
      <c r="H137" s="49" t="s">
        <v>375</v>
      </c>
      <c r="I137" s="49" t="s">
        <v>339</v>
      </c>
      <c r="J137" s="49"/>
      <c r="K137" s="51">
        <v>30</v>
      </c>
      <c r="L137" s="51">
        <v>415</v>
      </c>
      <c r="M137" s="63"/>
      <c r="N137" s="51"/>
      <c r="O137" s="52">
        <f>SUM(Tabelle13345[[#This Row],[Tage]]*Tabelle13345[[#This Row],[Tagespreis]])</f>
        <v>0</v>
      </c>
      <c r="P137" s="49" t="s">
        <v>725</v>
      </c>
      <c r="Q137" s="53">
        <v>43649</v>
      </c>
      <c r="R137" s="49">
        <v>695749</v>
      </c>
      <c r="Z137" s="3" t="s">
        <v>165</v>
      </c>
    </row>
    <row r="138" spans="1:26" x14ac:dyDescent="0.25">
      <c r="A138" s="46">
        <v>40</v>
      </c>
      <c r="B138" s="47">
        <v>1</v>
      </c>
      <c r="C138" s="47" t="s">
        <v>60</v>
      </c>
      <c r="D138" s="48"/>
      <c r="E138" s="47" t="s">
        <v>266</v>
      </c>
      <c r="F138" s="55" t="s">
        <v>267</v>
      </c>
      <c r="G138" s="50" t="s">
        <v>280</v>
      </c>
      <c r="H138" s="49" t="s">
        <v>1018</v>
      </c>
      <c r="I138" s="49" t="s">
        <v>1019</v>
      </c>
      <c r="J138" s="49"/>
      <c r="K138" s="51">
        <v>30</v>
      </c>
      <c r="L138" s="51">
        <v>415</v>
      </c>
      <c r="M138" s="63"/>
      <c r="N138" s="49"/>
      <c r="O138" s="52">
        <f>SUM(Tabelle13345[[#This Row],[Tage]]*Tabelle13345[[#This Row],[Tagespreis]])</f>
        <v>0</v>
      </c>
      <c r="P138" s="49" t="s">
        <v>725</v>
      </c>
      <c r="Q138" s="53">
        <v>43644</v>
      </c>
      <c r="R138" s="53" t="s">
        <v>1022</v>
      </c>
      <c r="Z138" s="3" t="s">
        <v>166</v>
      </c>
    </row>
    <row r="139" spans="1:26" x14ac:dyDescent="0.25">
      <c r="A139" s="46">
        <v>40</v>
      </c>
      <c r="B139" s="47">
        <v>1</v>
      </c>
      <c r="C139" s="47" t="s">
        <v>60</v>
      </c>
      <c r="D139" s="48"/>
      <c r="E139" s="47" t="s">
        <v>9</v>
      </c>
      <c r="F139" s="55" t="s">
        <v>267</v>
      </c>
      <c r="G139" s="50" t="s">
        <v>280</v>
      </c>
      <c r="H139" s="49" t="s">
        <v>376</v>
      </c>
      <c r="I139" s="49" t="s">
        <v>341</v>
      </c>
      <c r="J139" s="49"/>
      <c r="K139" s="49"/>
      <c r="L139" s="51">
        <v>415</v>
      </c>
      <c r="M139" s="63"/>
      <c r="N139" s="51"/>
      <c r="O139" s="52">
        <f>SUM(Tabelle13345[[#This Row],[Tage]]*Tabelle13345[[#This Row],[Tagespreis]])</f>
        <v>0</v>
      </c>
      <c r="P139" s="49" t="s">
        <v>725</v>
      </c>
      <c r="Q139" s="53">
        <v>43647</v>
      </c>
      <c r="R139" s="53" t="s">
        <v>1033</v>
      </c>
      <c r="Z139" s="3" t="s">
        <v>167</v>
      </c>
    </row>
    <row r="140" spans="1:26" x14ac:dyDescent="0.25">
      <c r="A140" s="46">
        <v>41</v>
      </c>
      <c r="B140" s="47">
        <v>1</v>
      </c>
      <c r="C140" s="47" t="s">
        <v>61</v>
      </c>
      <c r="D140" s="48"/>
      <c r="E140" s="47" t="s">
        <v>9</v>
      </c>
      <c r="F140" s="49" t="s">
        <v>267</v>
      </c>
      <c r="G140" s="50" t="s">
        <v>280</v>
      </c>
      <c r="H140" s="49" t="s">
        <v>662</v>
      </c>
      <c r="I140" s="49" t="s">
        <v>511</v>
      </c>
      <c r="J140" s="49"/>
      <c r="K140" s="49"/>
      <c r="L140" s="51">
        <v>415</v>
      </c>
      <c r="M140" s="63"/>
      <c r="N140" s="51"/>
      <c r="O140" s="52">
        <f>SUM(Tabelle13345[[#This Row],[Tage]]*Tabelle13345[[#This Row],[Tagespreis]])</f>
        <v>0</v>
      </c>
      <c r="P140" s="49" t="s">
        <v>725</v>
      </c>
      <c r="Q140" s="53">
        <v>43648</v>
      </c>
      <c r="R140" s="53" t="s">
        <v>1059</v>
      </c>
      <c r="Z140" s="3" t="s">
        <v>168</v>
      </c>
    </row>
    <row r="141" spans="1:26" x14ac:dyDescent="0.25">
      <c r="A141" s="46">
        <v>41</v>
      </c>
      <c r="B141" s="47">
        <v>1</v>
      </c>
      <c r="C141" s="47" t="s">
        <v>61</v>
      </c>
      <c r="D141" s="48"/>
      <c r="E141" s="47" t="s">
        <v>8</v>
      </c>
      <c r="F141" s="49" t="s">
        <v>267</v>
      </c>
      <c r="G141" s="50" t="s">
        <v>280</v>
      </c>
      <c r="H141" s="49" t="s">
        <v>558</v>
      </c>
      <c r="I141" s="49" t="s">
        <v>559</v>
      </c>
      <c r="J141" s="49"/>
      <c r="K141" s="49"/>
      <c r="L141" s="51">
        <v>415</v>
      </c>
      <c r="M141" s="63"/>
      <c r="N141" s="51"/>
      <c r="O141" s="52">
        <f>SUM(Tabelle13345[[#This Row],[Tage]]*Tabelle13345[[#This Row],[Tagespreis]])</f>
        <v>0</v>
      </c>
      <c r="P141" s="49" t="s">
        <v>725</v>
      </c>
      <c r="Q141" s="53">
        <v>43648</v>
      </c>
      <c r="R141" s="53" t="s">
        <v>1067</v>
      </c>
      <c r="Z141" s="3" t="s">
        <v>170</v>
      </c>
    </row>
    <row r="142" spans="1:26" x14ac:dyDescent="0.25">
      <c r="A142" s="46">
        <v>42</v>
      </c>
      <c r="B142" s="47">
        <v>1</v>
      </c>
      <c r="C142" s="47" t="s">
        <v>62</v>
      </c>
      <c r="D142" s="48"/>
      <c r="E142" s="47" t="s">
        <v>8</v>
      </c>
      <c r="F142" s="49" t="s">
        <v>267</v>
      </c>
      <c r="G142" s="50" t="s">
        <v>267</v>
      </c>
      <c r="H142" s="49" t="s">
        <v>931</v>
      </c>
      <c r="I142" s="49" t="s">
        <v>339</v>
      </c>
      <c r="J142" s="49"/>
      <c r="K142" s="49"/>
      <c r="L142" s="51">
        <v>530</v>
      </c>
      <c r="M142" s="63"/>
      <c r="N142" s="51"/>
      <c r="O142" s="52">
        <f>SUM(Tabelle13345[[#This Row],[Tage]]*Tabelle13345[[#This Row],[Tagespreis]])</f>
        <v>0</v>
      </c>
      <c r="P142" s="49" t="s">
        <v>725</v>
      </c>
      <c r="Q142" s="53">
        <v>43649</v>
      </c>
      <c r="R142" s="53" t="s">
        <v>1060</v>
      </c>
      <c r="Z142" s="3" t="s">
        <v>171</v>
      </c>
    </row>
    <row r="143" spans="1:26" x14ac:dyDescent="0.25">
      <c r="A143" s="46">
        <v>43</v>
      </c>
      <c r="B143" s="47">
        <v>1</v>
      </c>
      <c r="C143" s="47" t="s">
        <v>63</v>
      </c>
      <c r="D143" s="48"/>
      <c r="E143" s="47" t="s">
        <v>8</v>
      </c>
      <c r="F143" s="49" t="s">
        <v>267</v>
      </c>
      <c r="G143" s="50" t="s">
        <v>280</v>
      </c>
      <c r="H143" s="49"/>
      <c r="I143" s="49"/>
      <c r="J143" s="49" t="s">
        <v>910</v>
      </c>
      <c r="K143" s="49"/>
      <c r="L143" s="51">
        <v>415</v>
      </c>
      <c r="M143" s="63"/>
      <c r="N143" s="51"/>
      <c r="O143" s="52">
        <f>SUM(Tabelle13345[[#This Row],[Tage]]*Tabelle13345[[#This Row],[Tagespreis]])</f>
        <v>0</v>
      </c>
      <c r="P143" s="49" t="s">
        <v>729</v>
      </c>
      <c r="Q143" s="53"/>
      <c r="R143" s="49"/>
      <c r="Z143" s="3" t="s">
        <v>172</v>
      </c>
    </row>
    <row r="144" spans="1:26" x14ac:dyDescent="0.25">
      <c r="A144" s="46">
        <v>43</v>
      </c>
      <c r="B144" s="47">
        <v>1</v>
      </c>
      <c r="C144" s="47" t="s">
        <v>63</v>
      </c>
      <c r="D144" s="48"/>
      <c r="E144" s="47" t="s">
        <v>9</v>
      </c>
      <c r="F144" s="49" t="s">
        <v>267</v>
      </c>
      <c r="G144" s="50" t="s">
        <v>280</v>
      </c>
      <c r="H144" s="49"/>
      <c r="I144" s="49"/>
      <c r="J144" s="49" t="s">
        <v>910</v>
      </c>
      <c r="K144" s="49"/>
      <c r="L144" s="51">
        <v>415</v>
      </c>
      <c r="M144" s="63"/>
      <c r="N144" s="51"/>
      <c r="O144" s="52">
        <f>SUM(Tabelle13345[[#This Row],[Tage]]*Tabelle13345[[#This Row],[Tagespreis]])</f>
        <v>0</v>
      </c>
      <c r="P144" s="49" t="s">
        <v>729</v>
      </c>
      <c r="Q144" s="53"/>
      <c r="R144" s="49"/>
      <c r="Z144" s="3" t="s">
        <v>173</v>
      </c>
    </row>
    <row r="145" spans="1:26" x14ac:dyDescent="0.25">
      <c r="A145" s="46">
        <v>44</v>
      </c>
      <c r="B145" s="47">
        <v>1</v>
      </c>
      <c r="C145" s="47" t="s">
        <v>64</v>
      </c>
      <c r="D145" s="48"/>
      <c r="E145" s="47" t="s">
        <v>9</v>
      </c>
      <c r="F145" s="49" t="s">
        <v>267</v>
      </c>
      <c r="G145" s="50" t="s">
        <v>280</v>
      </c>
      <c r="H145" s="49" t="s">
        <v>1073</v>
      </c>
      <c r="I145" s="49" t="s">
        <v>1074</v>
      </c>
      <c r="J145" s="49"/>
      <c r="K145" s="51"/>
      <c r="L145" s="51">
        <v>415</v>
      </c>
      <c r="M145" s="63"/>
      <c r="N145" s="49"/>
      <c r="O145" s="52">
        <f>SUM(Tabelle13345[[#This Row],[Tage]]*Tabelle13345[[#This Row],[Tagespreis]])</f>
        <v>0</v>
      </c>
      <c r="P145" s="49" t="s">
        <v>725</v>
      </c>
      <c r="Q145" s="53">
        <v>43651</v>
      </c>
      <c r="R145" s="53" t="s">
        <v>1075</v>
      </c>
      <c r="Z145" s="3" t="s">
        <v>174</v>
      </c>
    </row>
    <row r="146" spans="1:26" x14ac:dyDescent="0.25">
      <c r="A146" s="46">
        <v>44</v>
      </c>
      <c r="B146" s="47">
        <v>1</v>
      </c>
      <c r="C146" s="47" t="s">
        <v>64</v>
      </c>
      <c r="D146" s="48"/>
      <c r="E146" s="47" t="s">
        <v>8</v>
      </c>
      <c r="F146" s="49" t="s">
        <v>267</v>
      </c>
      <c r="G146" s="50" t="s">
        <v>280</v>
      </c>
      <c r="H146" s="49" t="s">
        <v>617</v>
      </c>
      <c r="I146" s="49" t="s">
        <v>618</v>
      </c>
      <c r="J146" s="49"/>
      <c r="K146" s="51">
        <v>30</v>
      </c>
      <c r="L146" s="51">
        <v>415</v>
      </c>
      <c r="M146" s="63"/>
      <c r="N146" s="49"/>
      <c r="O146" s="52">
        <f>SUM(Tabelle13345[[#This Row],[Tage]]*Tabelle13345[[#This Row],[Tagespreis]])</f>
        <v>0</v>
      </c>
      <c r="P146" s="49" t="s">
        <v>725</v>
      </c>
      <c r="Q146" s="53">
        <v>43650</v>
      </c>
      <c r="R146" s="53" t="s">
        <v>1079</v>
      </c>
      <c r="Z146" s="3" t="s">
        <v>175</v>
      </c>
    </row>
    <row r="147" spans="1:26" x14ac:dyDescent="0.25">
      <c r="A147" s="46">
        <v>45</v>
      </c>
      <c r="B147" s="47">
        <v>1</v>
      </c>
      <c r="C147" s="47" t="s">
        <v>65</v>
      </c>
      <c r="D147" s="48"/>
      <c r="E147" s="47" t="s">
        <v>8</v>
      </c>
      <c r="F147" s="49" t="s">
        <v>267</v>
      </c>
      <c r="G147" s="50" t="s">
        <v>267</v>
      </c>
      <c r="H147" s="49" t="s">
        <v>383</v>
      </c>
      <c r="I147" s="49" t="s">
        <v>384</v>
      </c>
      <c r="J147" s="49"/>
      <c r="K147" s="51">
        <v>30</v>
      </c>
      <c r="L147" s="51">
        <v>530</v>
      </c>
      <c r="M147" s="63"/>
      <c r="N147" s="51"/>
      <c r="O147" s="52">
        <f>SUM(Tabelle13345[[#This Row],[Tage]]*Tabelle13345[[#This Row],[Tagespreis]])</f>
        <v>0</v>
      </c>
      <c r="P147" s="49" t="s">
        <v>725</v>
      </c>
      <c r="Q147" s="53">
        <v>43645</v>
      </c>
      <c r="R147" s="53" t="s">
        <v>1027</v>
      </c>
      <c r="Z147" s="3" t="s">
        <v>176</v>
      </c>
    </row>
    <row r="148" spans="1:26" x14ac:dyDescent="0.25">
      <c r="A148" s="46">
        <v>46</v>
      </c>
      <c r="B148" s="47">
        <v>1</v>
      </c>
      <c r="C148" s="47" t="s">
        <v>66</v>
      </c>
      <c r="D148" s="48"/>
      <c r="E148" s="47" t="s">
        <v>9</v>
      </c>
      <c r="F148" s="49" t="s">
        <v>267</v>
      </c>
      <c r="G148" s="50" t="s">
        <v>280</v>
      </c>
      <c r="H148" s="49" t="s">
        <v>387</v>
      </c>
      <c r="I148" s="49" t="s">
        <v>388</v>
      </c>
      <c r="J148" s="49"/>
      <c r="K148" s="49"/>
      <c r="L148" s="51">
        <v>415</v>
      </c>
      <c r="M148" s="63"/>
      <c r="N148" s="51"/>
      <c r="O148" s="52">
        <f>SUM(Tabelle13345[[#This Row],[Tage]]*Tabelle13345[[#This Row],[Tagespreis]])</f>
        <v>0</v>
      </c>
      <c r="P148" s="49" t="s">
        <v>725</v>
      </c>
      <c r="Q148" s="53">
        <v>43641</v>
      </c>
      <c r="R148" s="49">
        <v>695638</v>
      </c>
      <c r="Z148" s="3" t="s">
        <v>178</v>
      </c>
    </row>
    <row r="149" spans="1:26" x14ac:dyDescent="0.25">
      <c r="A149" s="46">
        <v>46</v>
      </c>
      <c r="B149" s="47">
        <v>1</v>
      </c>
      <c r="C149" s="47" t="s">
        <v>66</v>
      </c>
      <c r="D149" s="48"/>
      <c r="E149" s="47" t="s">
        <v>8</v>
      </c>
      <c r="F149" s="49" t="s">
        <v>267</v>
      </c>
      <c r="G149" s="50" t="s">
        <v>280</v>
      </c>
      <c r="H149" s="49" t="s">
        <v>385</v>
      </c>
      <c r="I149" s="49" t="s">
        <v>386</v>
      </c>
      <c r="J149" s="49"/>
      <c r="K149" s="49"/>
      <c r="L149" s="51">
        <v>415</v>
      </c>
      <c r="M149" s="63"/>
      <c r="N149" s="51"/>
      <c r="O149" s="52">
        <f>SUM(Tabelle13345[[#This Row],[Tage]]*Tabelle13345[[#This Row],[Tagespreis]])</f>
        <v>0</v>
      </c>
      <c r="P149" s="49" t="s">
        <v>725</v>
      </c>
      <c r="Q149" s="53">
        <v>43650</v>
      </c>
      <c r="R149" s="53" t="s">
        <v>1080</v>
      </c>
      <c r="Z149" s="3" t="s">
        <v>179</v>
      </c>
    </row>
    <row r="150" spans="1:26" x14ac:dyDescent="0.25">
      <c r="A150" s="46">
        <v>47</v>
      </c>
      <c r="B150" s="47">
        <v>1</v>
      </c>
      <c r="C150" s="47" t="s">
        <v>67</v>
      </c>
      <c r="D150" s="48"/>
      <c r="E150" s="47" t="s">
        <v>9</v>
      </c>
      <c r="F150" s="49" t="s">
        <v>267</v>
      </c>
      <c r="G150" s="50" t="s">
        <v>280</v>
      </c>
      <c r="H150" s="49" t="s">
        <v>756</v>
      </c>
      <c r="I150" s="49" t="s">
        <v>656</v>
      </c>
      <c r="J150" s="49" t="s">
        <v>908</v>
      </c>
      <c r="K150" s="49"/>
      <c r="L150" s="51">
        <v>415</v>
      </c>
      <c r="M150" s="63"/>
      <c r="N150" s="51"/>
      <c r="O150" s="52">
        <f>SUM(Tabelle13345[[#This Row],[Tage]]*Tabelle13345[[#This Row],[Tagespreis]])</f>
        <v>0</v>
      </c>
      <c r="P150" s="49" t="s">
        <v>729</v>
      </c>
      <c r="Q150" s="53"/>
      <c r="R150" s="49"/>
      <c r="Z150" s="3" t="s">
        <v>180</v>
      </c>
    </row>
    <row r="151" spans="1:26" x14ac:dyDescent="0.25">
      <c r="A151" s="46">
        <v>47</v>
      </c>
      <c r="B151" s="47">
        <v>1</v>
      </c>
      <c r="C151" s="47" t="s">
        <v>67</v>
      </c>
      <c r="D151" s="48"/>
      <c r="E151" s="47" t="s">
        <v>8</v>
      </c>
      <c r="F151" s="49" t="s">
        <v>267</v>
      </c>
      <c r="G151" s="50" t="s">
        <v>280</v>
      </c>
      <c r="H151" s="49" t="s">
        <v>350</v>
      </c>
      <c r="I151" s="49" t="s">
        <v>329</v>
      </c>
      <c r="J151" s="49"/>
      <c r="K151" s="49"/>
      <c r="L151" s="51">
        <v>415</v>
      </c>
      <c r="M151" s="63"/>
      <c r="N151" s="51"/>
      <c r="O151" s="52">
        <f>SUM(Tabelle13345[[#This Row],[Tage]]*Tabelle13345[[#This Row],[Tagespreis]])</f>
        <v>0</v>
      </c>
      <c r="P151" s="49" t="s">
        <v>725</v>
      </c>
      <c r="Q151" s="53">
        <v>43650</v>
      </c>
      <c r="R151" s="49">
        <v>1895794</v>
      </c>
      <c r="Z151" s="3" t="s">
        <v>181</v>
      </c>
    </row>
    <row r="152" spans="1:26" x14ac:dyDescent="0.25">
      <c r="A152" s="46">
        <v>48</v>
      </c>
      <c r="B152" s="47">
        <v>1</v>
      </c>
      <c r="C152" s="47" t="s">
        <v>68</v>
      </c>
      <c r="D152" s="48"/>
      <c r="E152" s="47" t="s">
        <v>8</v>
      </c>
      <c r="F152" s="49" t="s">
        <v>267</v>
      </c>
      <c r="G152" s="50" t="s">
        <v>280</v>
      </c>
      <c r="H152" s="49" t="s">
        <v>1172</v>
      </c>
      <c r="I152" s="49" t="s">
        <v>798</v>
      </c>
      <c r="J152" s="49" t="s">
        <v>910</v>
      </c>
      <c r="K152" s="49"/>
      <c r="L152" s="51">
        <v>415</v>
      </c>
      <c r="M152" s="63"/>
      <c r="N152" s="51"/>
      <c r="O152" s="52">
        <f>SUM(Tabelle13345[[#This Row],[Tage]]*Tabelle13345[[#This Row],[Tagespreis]])</f>
        <v>0</v>
      </c>
      <c r="P152" s="49" t="s">
        <v>729</v>
      </c>
      <c r="Q152" s="53"/>
      <c r="R152" s="49"/>
      <c r="Z152" s="3" t="s">
        <v>182</v>
      </c>
    </row>
    <row r="153" spans="1:26" x14ac:dyDescent="0.25">
      <c r="A153" s="46">
        <v>48</v>
      </c>
      <c r="B153" s="47">
        <v>1</v>
      </c>
      <c r="C153" s="47" t="s">
        <v>68</v>
      </c>
      <c r="D153" s="48"/>
      <c r="E153" s="47" t="s">
        <v>9</v>
      </c>
      <c r="F153" s="49" t="s">
        <v>267</v>
      </c>
      <c r="G153" s="50" t="s">
        <v>280</v>
      </c>
      <c r="H153" s="49" t="s">
        <v>1173</v>
      </c>
      <c r="I153" s="49" t="s">
        <v>1174</v>
      </c>
      <c r="J153" s="49" t="s">
        <v>910</v>
      </c>
      <c r="K153" s="49"/>
      <c r="L153" s="51">
        <v>415</v>
      </c>
      <c r="M153" s="63"/>
      <c r="N153" s="51"/>
      <c r="O153" s="52">
        <f>SUM(Tabelle13345[[#This Row],[Tage]]*Tabelle13345[[#This Row],[Tagespreis]])</f>
        <v>0</v>
      </c>
      <c r="P153" s="49" t="s">
        <v>729</v>
      </c>
      <c r="Q153" s="53"/>
      <c r="R153" s="49"/>
      <c r="Z153" s="3" t="s">
        <v>183</v>
      </c>
    </row>
    <row r="154" spans="1:26" x14ac:dyDescent="0.25">
      <c r="A154" s="46">
        <v>48</v>
      </c>
      <c r="B154" s="47">
        <v>1</v>
      </c>
      <c r="C154" s="47" t="s">
        <v>68</v>
      </c>
      <c r="D154" s="48"/>
      <c r="E154" s="47" t="s">
        <v>266</v>
      </c>
      <c r="F154" s="49" t="s">
        <v>267</v>
      </c>
      <c r="G154" s="50" t="s">
        <v>280</v>
      </c>
      <c r="H154" s="49" t="s">
        <v>1175</v>
      </c>
      <c r="I154" s="49" t="s">
        <v>1111</v>
      </c>
      <c r="J154" s="49" t="s">
        <v>910</v>
      </c>
      <c r="K154" s="49"/>
      <c r="L154" s="51">
        <v>415</v>
      </c>
      <c r="M154" s="63"/>
      <c r="N154" s="51"/>
      <c r="O154" s="52">
        <f>SUM(Tabelle13345[[#This Row],[Tage]]*Tabelle13345[[#This Row],[Tagespreis]])</f>
        <v>0</v>
      </c>
      <c r="P154" s="49" t="s">
        <v>729</v>
      </c>
      <c r="Q154" s="53"/>
      <c r="R154" s="49"/>
      <c r="Z154" s="3" t="s">
        <v>184</v>
      </c>
    </row>
    <row r="155" spans="1:26" x14ac:dyDescent="0.25">
      <c r="A155" s="46">
        <v>49</v>
      </c>
      <c r="B155" s="47">
        <v>1</v>
      </c>
      <c r="C155" s="47" t="s">
        <v>69</v>
      </c>
      <c r="D155" s="48"/>
      <c r="E155" s="47" t="s">
        <v>8</v>
      </c>
      <c r="F155" s="49" t="s">
        <v>267</v>
      </c>
      <c r="G155" s="50" t="s">
        <v>280</v>
      </c>
      <c r="H155" s="49" t="s">
        <v>396</v>
      </c>
      <c r="I155" s="49" t="s">
        <v>357</v>
      </c>
      <c r="J155" s="49"/>
      <c r="K155" s="49"/>
      <c r="L155" s="51">
        <v>415</v>
      </c>
      <c r="M155" s="63"/>
      <c r="N155" s="51"/>
      <c r="O155" s="52">
        <f>SUM(Tabelle13345[[#This Row],[Tage]]*Tabelle13345[[#This Row],[Tagespreis]])</f>
        <v>0</v>
      </c>
      <c r="P155" s="49" t="s">
        <v>725</v>
      </c>
      <c r="Q155" s="53">
        <v>43649</v>
      </c>
      <c r="R155" s="49">
        <v>1895753</v>
      </c>
      <c r="Z155" s="3" t="s">
        <v>185</v>
      </c>
    </row>
    <row r="156" spans="1:26" x14ac:dyDescent="0.25">
      <c r="A156" s="46">
        <v>49</v>
      </c>
      <c r="B156" s="47">
        <v>1</v>
      </c>
      <c r="C156" s="47" t="s">
        <v>69</v>
      </c>
      <c r="D156" s="48"/>
      <c r="E156" s="47" t="s">
        <v>266</v>
      </c>
      <c r="F156" s="49" t="s">
        <v>267</v>
      </c>
      <c r="G156" s="50" t="s">
        <v>280</v>
      </c>
      <c r="H156" s="49" t="s">
        <v>398</v>
      </c>
      <c r="I156" s="49" t="s">
        <v>399</v>
      </c>
      <c r="J156" s="49"/>
      <c r="K156" s="49"/>
      <c r="L156" s="51">
        <v>415</v>
      </c>
      <c r="M156" s="63"/>
      <c r="N156" s="51"/>
      <c r="O156" s="52">
        <f>SUM(Tabelle13345[[#This Row],[Tage]]*Tabelle13345[[#This Row],[Tagespreis]])</f>
        <v>0</v>
      </c>
      <c r="P156" s="49" t="s">
        <v>725</v>
      </c>
      <c r="Q156" s="53">
        <v>43651</v>
      </c>
      <c r="R156" s="49">
        <v>1895811</v>
      </c>
      <c r="Z156" s="3" t="s">
        <v>186</v>
      </c>
    </row>
    <row r="157" spans="1:26" x14ac:dyDescent="0.25">
      <c r="A157" s="46">
        <v>49</v>
      </c>
      <c r="B157" s="47">
        <v>1</v>
      </c>
      <c r="C157" s="47" t="s">
        <v>69</v>
      </c>
      <c r="D157" s="48"/>
      <c r="E157" s="47" t="s">
        <v>9</v>
      </c>
      <c r="F157" s="49" t="s">
        <v>267</v>
      </c>
      <c r="G157" s="50" t="s">
        <v>280</v>
      </c>
      <c r="H157" s="49" t="s">
        <v>397</v>
      </c>
      <c r="I157" s="49" t="s">
        <v>355</v>
      </c>
      <c r="J157" s="49"/>
      <c r="K157" s="49"/>
      <c r="L157" s="51">
        <v>415</v>
      </c>
      <c r="M157" s="63"/>
      <c r="N157" s="51"/>
      <c r="O157" s="52">
        <f>SUM(Tabelle13345[[#This Row],[Tage]]*Tabelle13345[[#This Row],[Tagespreis]])</f>
        <v>0</v>
      </c>
      <c r="P157" s="49" t="s">
        <v>725</v>
      </c>
      <c r="Q157" s="53">
        <v>43650</v>
      </c>
      <c r="R157" s="49">
        <v>1895792</v>
      </c>
      <c r="Z157" s="3" t="s">
        <v>188</v>
      </c>
    </row>
    <row r="158" spans="1:26" x14ac:dyDescent="0.25">
      <c r="A158" s="46">
        <v>50</v>
      </c>
      <c r="B158" s="47">
        <v>1</v>
      </c>
      <c r="C158" s="47" t="s">
        <v>70</v>
      </c>
      <c r="D158" s="48"/>
      <c r="E158" s="47" t="s">
        <v>9</v>
      </c>
      <c r="F158" s="49" t="s">
        <v>267</v>
      </c>
      <c r="G158" s="50" t="s">
        <v>280</v>
      </c>
      <c r="H158" s="49" t="s">
        <v>402</v>
      </c>
      <c r="I158" s="49" t="s">
        <v>403</v>
      </c>
      <c r="J158" s="49"/>
      <c r="K158" s="49"/>
      <c r="L158" s="51">
        <v>415</v>
      </c>
      <c r="M158" s="63"/>
      <c r="N158" s="51"/>
      <c r="O158" s="52">
        <f>SUM(Tabelle13345[[#This Row],[Tage]]*Tabelle13345[[#This Row],[Tagespreis]])</f>
        <v>0</v>
      </c>
      <c r="P158" s="49" t="s">
        <v>725</v>
      </c>
      <c r="Q158" s="53">
        <v>43648</v>
      </c>
      <c r="R158" s="49">
        <v>695708</v>
      </c>
      <c r="Z158" s="3" t="s">
        <v>189</v>
      </c>
    </row>
    <row r="159" spans="1:26" x14ac:dyDescent="0.25">
      <c r="A159" s="46">
        <v>50</v>
      </c>
      <c r="B159" s="47">
        <v>1</v>
      </c>
      <c r="C159" s="47" t="s">
        <v>70</v>
      </c>
      <c r="D159" s="48"/>
      <c r="E159" s="47" t="s">
        <v>8</v>
      </c>
      <c r="F159" s="49" t="s">
        <v>267</v>
      </c>
      <c r="G159" s="50" t="s">
        <v>280</v>
      </c>
      <c r="H159" s="49" t="s">
        <v>400</v>
      </c>
      <c r="I159" s="49" t="s">
        <v>401</v>
      </c>
      <c r="J159" s="49"/>
      <c r="K159" s="49"/>
      <c r="L159" s="51">
        <v>415</v>
      </c>
      <c r="M159" s="63"/>
      <c r="N159" s="51"/>
      <c r="O159" s="52">
        <f>SUM(Tabelle13345[[#This Row],[Tage]]*Tabelle13345[[#This Row],[Tagespreis]])</f>
        <v>0</v>
      </c>
      <c r="P159" s="49" t="s">
        <v>725</v>
      </c>
      <c r="Q159" s="53">
        <v>43648</v>
      </c>
      <c r="R159" s="49">
        <v>695707</v>
      </c>
      <c r="Z159" s="3" t="s">
        <v>190</v>
      </c>
    </row>
    <row r="160" spans="1:26" x14ac:dyDescent="0.25">
      <c r="A160" s="46">
        <v>51</v>
      </c>
      <c r="B160" s="47">
        <v>1</v>
      </c>
      <c r="C160" s="47" t="s">
        <v>71</v>
      </c>
      <c r="D160" s="48"/>
      <c r="E160" s="47" t="s">
        <v>9</v>
      </c>
      <c r="F160" s="49" t="s">
        <v>267</v>
      </c>
      <c r="G160" s="50" t="s">
        <v>280</v>
      </c>
      <c r="H160" s="49" t="s">
        <v>887</v>
      </c>
      <c r="I160" s="49" t="s">
        <v>887</v>
      </c>
      <c r="J160" s="49" t="s">
        <v>960</v>
      </c>
      <c r="K160" s="49"/>
      <c r="L160" s="51">
        <v>415</v>
      </c>
      <c r="M160" s="63"/>
      <c r="N160" s="49"/>
      <c r="O160" s="52">
        <f>SUM(Tabelle13345[[#This Row],[Tage]]*Tabelle13345[[#This Row],[Tagespreis]])</f>
        <v>0</v>
      </c>
      <c r="P160" s="49" t="s">
        <v>729</v>
      </c>
      <c r="Q160" s="53"/>
      <c r="R160" s="49"/>
      <c r="Z160" s="3" t="s">
        <v>191</v>
      </c>
    </row>
    <row r="161" spans="1:26" x14ac:dyDescent="0.25">
      <c r="A161" s="46">
        <v>51</v>
      </c>
      <c r="B161" s="47">
        <v>1</v>
      </c>
      <c r="C161" s="47" t="s">
        <v>71</v>
      </c>
      <c r="D161" s="48"/>
      <c r="E161" s="47" t="s">
        <v>8</v>
      </c>
      <c r="F161" s="49" t="s">
        <v>267</v>
      </c>
      <c r="G161" s="50" t="s">
        <v>280</v>
      </c>
      <c r="H161" s="49" t="s">
        <v>737</v>
      </c>
      <c r="I161" s="49" t="s">
        <v>956</v>
      </c>
      <c r="J161" s="49" t="s">
        <v>960</v>
      </c>
      <c r="K161" s="49"/>
      <c r="L161" s="51">
        <v>415</v>
      </c>
      <c r="M161" s="63"/>
      <c r="N161" s="51"/>
      <c r="O161" s="52">
        <f>SUM(Tabelle13345[[#This Row],[Tage]]*Tabelle13345[[#This Row],[Tagespreis]])</f>
        <v>0</v>
      </c>
      <c r="P161" s="49" t="s">
        <v>729</v>
      </c>
      <c r="Q161" s="53"/>
      <c r="R161" s="49"/>
      <c r="Z161" s="3" t="s">
        <v>192</v>
      </c>
    </row>
    <row r="162" spans="1:26" x14ac:dyDescent="0.25">
      <c r="A162" s="46">
        <v>52</v>
      </c>
      <c r="B162" s="47">
        <v>1</v>
      </c>
      <c r="C162" s="47" t="s">
        <v>72</v>
      </c>
      <c r="D162" s="48"/>
      <c r="E162" s="47" t="s">
        <v>9</v>
      </c>
      <c r="F162" s="49" t="s">
        <v>267</v>
      </c>
      <c r="G162" s="50" t="s">
        <v>280</v>
      </c>
      <c r="H162" s="49" t="s">
        <v>406</v>
      </c>
      <c r="I162" s="49" t="s">
        <v>407</v>
      </c>
      <c r="J162" s="49"/>
      <c r="K162" s="49"/>
      <c r="L162" s="51">
        <v>415</v>
      </c>
      <c r="M162" s="63"/>
      <c r="N162" s="49"/>
      <c r="O162" s="52">
        <f>SUM(Tabelle13345[[#This Row],[Tage]]*Tabelle13345[[#This Row],[Tagespreis]])</f>
        <v>0</v>
      </c>
      <c r="P162" s="49" t="s">
        <v>725</v>
      </c>
      <c r="Q162" s="53">
        <v>43651</v>
      </c>
      <c r="R162" s="49">
        <v>895805</v>
      </c>
      <c r="Z162" s="3" t="s">
        <v>194</v>
      </c>
    </row>
    <row r="163" spans="1:26" x14ac:dyDescent="0.25">
      <c r="A163" s="46">
        <v>52</v>
      </c>
      <c r="B163" s="47">
        <v>1</v>
      </c>
      <c r="C163" s="47" t="s">
        <v>72</v>
      </c>
      <c r="D163" s="48"/>
      <c r="E163" s="47" t="s">
        <v>8</v>
      </c>
      <c r="F163" s="49" t="s">
        <v>267</v>
      </c>
      <c r="G163" s="50" t="s">
        <v>280</v>
      </c>
      <c r="H163" s="49" t="s">
        <v>1186</v>
      </c>
      <c r="I163" s="49" t="s">
        <v>1153</v>
      </c>
      <c r="J163" s="49" t="s">
        <v>908</v>
      </c>
      <c r="K163" s="51"/>
      <c r="L163" s="51"/>
      <c r="M163" s="63">
        <v>21</v>
      </c>
      <c r="N163" s="51">
        <v>15</v>
      </c>
      <c r="O163" s="52">
        <f>SUM(Tabelle13345[[#This Row],[Tage]]*Tabelle13345[[#This Row],[Tagespreis]])</f>
        <v>315</v>
      </c>
      <c r="P163" s="49" t="s">
        <v>729</v>
      </c>
      <c r="Q163" s="53"/>
      <c r="R163" s="49"/>
      <c r="Z163" s="3" t="s">
        <v>196</v>
      </c>
    </row>
    <row r="164" spans="1:26" x14ac:dyDescent="0.25">
      <c r="A164" s="46">
        <v>53</v>
      </c>
      <c r="B164" s="47">
        <v>1</v>
      </c>
      <c r="C164" s="47" t="s">
        <v>73</v>
      </c>
      <c r="D164" s="48"/>
      <c r="E164" s="47" t="s">
        <v>8</v>
      </c>
      <c r="F164" s="49" t="s">
        <v>267</v>
      </c>
      <c r="G164" s="50" t="s">
        <v>280</v>
      </c>
      <c r="H164" s="49" t="s">
        <v>410</v>
      </c>
      <c r="I164" s="49" t="s">
        <v>967</v>
      </c>
      <c r="J164" s="49"/>
      <c r="K164" s="49"/>
      <c r="L164" s="51">
        <v>415</v>
      </c>
      <c r="M164" s="63"/>
      <c r="N164" s="51"/>
      <c r="O164" s="52">
        <f>SUM(Tabelle13345[[#This Row],[Tage]]*Tabelle13345[[#This Row],[Tagespreis]])</f>
        <v>0</v>
      </c>
      <c r="P164" s="49" t="s">
        <v>725</v>
      </c>
      <c r="Q164" s="53">
        <v>43649</v>
      </c>
      <c r="R164" s="49">
        <v>695737</v>
      </c>
      <c r="Z164" s="3" t="s">
        <v>197</v>
      </c>
    </row>
    <row r="165" spans="1:26" x14ac:dyDescent="0.25">
      <c r="A165" s="46">
        <v>53</v>
      </c>
      <c r="B165" s="47">
        <v>1</v>
      </c>
      <c r="C165" s="47" t="s">
        <v>73</v>
      </c>
      <c r="D165" s="48"/>
      <c r="E165" s="47" t="s">
        <v>9</v>
      </c>
      <c r="F165" s="49" t="s">
        <v>267</v>
      </c>
      <c r="G165" s="50" t="s">
        <v>280</v>
      </c>
      <c r="H165" s="49" t="s">
        <v>799</v>
      </c>
      <c r="I165" s="49" t="s">
        <v>800</v>
      </c>
      <c r="J165" s="49"/>
      <c r="K165" s="49"/>
      <c r="L165" s="51">
        <v>415</v>
      </c>
      <c r="M165" s="63"/>
      <c r="N165" s="51"/>
      <c r="O165" s="52">
        <f>SUM(Tabelle13345[[#This Row],[Tage]]*Tabelle13345[[#This Row],[Tagespreis]])</f>
        <v>0</v>
      </c>
      <c r="P165" s="49" t="s">
        <v>725</v>
      </c>
      <c r="Q165" s="53">
        <v>43648</v>
      </c>
      <c r="R165" s="49">
        <v>695706</v>
      </c>
      <c r="Z165" s="3" t="s">
        <v>198</v>
      </c>
    </row>
    <row r="166" spans="1:26" x14ac:dyDescent="0.25">
      <c r="A166" s="46">
        <v>54</v>
      </c>
      <c r="B166" s="47">
        <v>1</v>
      </c>
      <c r="C166" s="47" t="s">
        <v>74</v>
      </c>
      <c r="D166" s="48"/>
      <c r="E166" s="47" t="s">
        <v>8</v>
      </c>
      <c r="F166" s="49" t="s">
        <v>280</v>
      </c>
      <c r="G166" s="50" t="s">
        <v>280</v>
      </c>
      <c r="H166" s="49"/>
      <c r="I166" s="49"/>
      <c r="J166" s="49"/>
      <c r="K166" s="49"/>
      <c r="L166" s="51"/>
      <c r="M166" s="63"/>
      <c r="N166" s="51"/>
      <c r="O166" s="52"/>
      <c r="P166" s="49"/>
      <c r="Q166" s="53"/>
      <c r="R166" s="49"/>
      <c r="Z166" s="3" t="s">
        <v>199</v>
      </c>
    </row>
    <row r="167" spans="1:26" x14ac:dyDescent="0.25">
      <c r="A167" s="46">
        <v>54</v>
      </c>
      <c r="B167" s="47">
        <v>1</v>
      </c>
      <c r="C167" s="47" t="s">
        <v>74</v>
      </c>
      <c r="D167" s="48"/>
      <c r="E167" s="47" t="s">
        <v>9</v>
      </c>
      <c r="F167" s="49" t="s">
        <v>280</v>
      </c>
      <c r="G167" s="50" t="s">
        <v>280</v>
      </c>
      <c r="H167" s="49"/>
      <c r="I167" s="49"/>
      <c r="J167" s="49"/>
      <c r="K167" s="49"/>
      <c r="L167" s="49"/>
      <c r="M167" s="63"/>
      <c r="N167" s="49"/>
      <c r="O167" s="52"/>
      <c r="P167" s="49"/>
      <c r="Q167" s="53"/>
      <c r="R167" s="49"/>
      <c r="Z167" s="3" t="s">
        <v>200</v>
      </c>
    </row>
    <row r="168" spans="1:26" x14ac:dyDescent="0.25">
      <c r="A168" s="46">
        <v>55</v>
      </c>
      <c r="B168" s="47">
        <v>1</v>
      </c>
      <c r="C168" s="47" t="s">
        <v>75</v>
      </c>
      <c r="D168" s="48"/>
      <c r="E168" s="47" t="s">
        <v>9</v>
      </c>
      <c r="F168" s="49" t="s">
        <v>267</v>
      </c>
      <c r="G168" s="50" t="s">
        <v>280</v>
      </c>
      <c r="H168" s="49" t="s">
        <v>414</v>
      </c>
      <c r="I168" s="49" t="s">
        <v>413</v>
      </c>
      <c r="J168" s="49"/>
      <c r="K168" s="49"/>
      <c r="L168" s="51">
        <v>415</v>
      </c>
      <c r="M168" s="63"/>
      <c r="N168" s="51"/>
      <c r="O168" s="52">
        <v>0</v>
      </c>
      <c r="P168" s="49" t="s">
        <v>725</v>
      </c>
      <c r="Q168" s="53">
        <v>43647</v>
      </c>
      <c r="R168" s="49">
        <v>695700</v>
      </c>
      <c r="Z168" s="3" t="s">
        <v>201</v>
      </c>
    </row>
    <row r="169" spans="1:26" x14ac:dyDescent="0.25">
      <c r="A169" s="46">
        <v>55</v>
      </c>
      <c r="B169" s="47">
        <v>1</v>
      </c>
      <c r="C169" s="47" t="s">
        <v>75</v>
      </c>
      <c r="D169" s="48"/>
      <c r="E169" s="47" t="s">
        <v>8</v>
      </c>
      <c r="F169" s="49" t="s">
        <v>280</v>
      </c>
      <c r="G169" s="50" t="s">
        <v>280</v>
      </c>
      <c r="H169" s="49"/>
      <c r="I169" s="49"/>
      <c r="J169" s="49"/>
      <c r="K169" s="49"/>
      <c r="L169" s="51"/>
      <c r="M169" s="63"/>
      <c r="N169" s="51"/>
      <c r="O169" s="52"/>
      <c r="P169" s="49"/>
      <c r="Q169" s="53"/>
      <c r="R169" s="49"/>
      <c r="Z169" s="3" t="s">
        <v>202</v>
      </c>
    </row>
    <row r="170" spans="1:26" x14ac:dyDescent="0.25">
      <c r="A170" s="46">
        <v>56</v>
      </c>
      <c r="B170" s="47">
        <v>1</v>
      </c>
      <c r="C170" s="47" t="s">
        <v>76</v>
      </c>
      <c r="D170" s="48"/>
      <c r="E170" s="47" t="s">
        <v>8</v>
      </c>
      <c r="F170" s="49" t="s">
        <v>267</v>
      </c>
      <c r="G170" s="50" t="s">
        <v>267</v>
      </c>
      <c r="H170" s="49" t="s">
        <v>415</v>
      </c>
      <c r="I170" s="49" t="s">
        <v>416</v>
      </c>
      <c r="J170" s="49"/>
      <c r="K170" s="49"/>
      <c r="L170" s="51">
        <v>530</v>
      </c>
      <c r="M170" s="63"/>
      <c r="N170" s="51"/>
      <c r="O170" s="52">
        <f>SUM(Tabelle13345[[#This Row],[Tage]]*Tabelle13345[[#This Row],[Tagespreis]])</f>
        <v>0</v>
      </c>
      <c r="P170" s="49" t="s">
        <v>725</v>
      </c>
      <c r="Q170" s="53">
        <v>43650</v>
      </c>
      <c r="R170" s="49">
        <v>1895771</v>
      </c>
      <c r="Z170" s="3" t="s">
        <v>205</v>
      </c>
    </row>
    <row r="171" spans="1:26" x14ac:dyDescent="0.25">
      <c r="A171" s="46">
        <v>57</v>
      </c>
      <c r="B171" s="47">
        <v>1</v>
      </c>
      <c r="C171" s="47" t="s">
        <v>77</v>
      </c>
      <c r="D171" s="48"/>
      <c r="E171" s="47" t="s">
        <v>9</v>
      </c>
      <c r="F171" s="49" t="s">
        <v>267</v>
      </c>
      <c r="G171" s="50" t="s">
        <v>280</v>
      </c>
      <c r="H171" s="49" t="s">
        <v>419</v>
      </c>
      <c r="I171" s="49" t="s">
        <v>420</v>
      </c>
      <c r="J171" s="49"/>
      <c r="K171" s="49"/>
      <c r="L171" s="51">
        <v>415</v>
      </c>
      <c r="M171" s="63"/>
      <c r="N171" s="49"/>
      <c r="O171" s="52">
        <f>SUM(Tabelle13345[[#This Row],[Tage]]*Tabelle13345[[#This Row],[Tagespreis]])</f>
        <v>0</v>
      </c>
      <c r="P171" s="49" t="s">
        <v>725</v>
      </c>
      <c r="Q171" s="53">
        <v>43661</v>
      </c>
      <c r="R171" s="49">
        <v>1895842</v>
      </c>
      <c r="Z171" s="3" t="s">
        <v>206</v>
      </c>
    </row>
    <row r="172" spans="1:26" x14ac:dyDescent="0.25">
      <c r="A172" s="46">
        <v>57</v>
      </c>
      <c r="B172" s="47">
        <v>1</v>
      </c>
      <c r="C172" s="47" t="s">
        <v>77</v>
      </c>
      <c r="D172" s="48"/>
      <c r="E172" s="47" t="s">
        <v>8</v>
      </c>
      <c r="F172" s="49" t="s">
        <v>267</v>
      </c>
      <c r="G172" s="50" t="s">
        <v>280</v>
      </c>
      <c r="H172" s="49" t="s">
        <v>976</v>
      </c>
      <c r="I172" s="49" t="s">
        <v>386</v>
      </c>
      <c r="J172" s="49"/>
      <c r="K172" s="49"/>
      <c r="L172" s="51">
        <v>415</v>
      </c>
      <c r="M172" s="63"/>
      <c r="N172" s="51"/>
      <c r="O172" s="52">
        <f>SUM(Tabelle13345[[#This Row],[Tage]]*Tabelle13345[[#This Row],[Tagespreis]])</f>
        <v>0</v>
      </c>
      <c r="P172" s="49" t="s">
        <v>725</v>
      </c>
      <c r="Q172" s="53">
        <v>43644</v>
      </c>
      <c r="R172" s="49">
        <v>695660</v>
      </c>
      <c r="Z172" s="3" t="s">
        <v>207</v>
      </c>
    </row>
    <row r="173" spans="1:26" x14ac:dyDescent="0.25">
      <c r="A173" s="46">
        <v>58</v>
      </c>
      <c r="B173" s="47">
        <v>1</v>
      </c>
      <c r="C173" s="47" t="s">
        <v>78</v>
      </c>
      <c r="D173" s="48"/>
      <c r="E173" s="47" t="s">
        <v>8</v>
      </c>
      <c r="F173" s="49" t="s">
        <v>267</v>
      </c>
      <c r="G173" s="50" t="s">
        <v>280</v>
      </c>
      <c r="H173" s="49" t="s">
        <v>1042</v>
      </c>
      <c r="I173" s="49" t="s">
        <v>1043</v>
      </c>
      <c r="J173" s="49" t="s">
        <v>817</v>
      </c>
      <c r="K173" s="49"/>
      <c r="L173" s="51">
        <v>415</v>
      </c>
      <c r="M173" s="63"/>
      <c r="N173" s="49"/>
      <c r="O173" s="52">
        <f>SUM(Tabelle13345[[#This Row],[Tage]]*Tabelle13345[[#This Row],[Tagespreis]])</f>
        <v>0</v>
      </c>
      <c r="P173" s="49" t="s">
        <v>729</v>
      </c>
      <c r="Q173" s="53"/>
      <c r="R173" s="49"/>
      <c r="Z173" s="3" t="s">
        <v>208</v>
      </c>
    </row>
    <row r="174" spans="1:26" x14ac:dyDescent="0.25">
      <c r="A174" s="46">
        <v>58</v>
      </c>
      <c r="B174" s="47">
        <v>1</v>
      </c>
      <c r="C174" s="47" t="s">
        <v>78</v>
      </c>
      <c r="D174" s="48"/>
      <c r="E174" s="47" t="s">
        <v>9</v>
      </c>
      <c r="F174" s="49" t="s">
        <v>267</v>
      </c>
      <c r="G174" s="50" t="s">
        <v>280</v>
      </c>
      <c r="H174" s="49" t="s">
        <v>1118</v>
      </c>
      <c r="I174" s="49" t="s">
        <v>1119</v>
      </c>
      <c r="J174" s="49" t="s">
        <v>817</v>
      </c>
      <c r="K174" s="49"/>
      <c r="L174" s="51">
        <v>415</v>
      </c>
      <c r="M174" s="63"/>
      <c r="N174" s="49"/>
      <c r="O174" s="52">
        <f>SUM(Tabelle13345[[#This Row],[Tage]]*Tabelle13345[[#This Row],[Tagespreis]])</f>
        <v>0</v>
      </c>
      <c r="P174" s="49" t="s">
        <v>729</v>
      </c>
      <c r="Q174" s="53"/>
      <c r="R174" s="49"/>
      <c r="Z174" s="3" t="s">
        <v>209</v>
      </c>
    </row>
    <row r="175" spans="1:26" x14ac:dyDescent="0.25">
      <c r="A175" s="46">
        <v>58</v>
      </c>
      <c r="B175" s="47">
        <v>1</v>
      </c>
      <c r="C175" s="47" t="s">
        <v>78</v>
      </c>
      <c r="D175" s="48"/>
      <c r="E175" s="47" t="s">
        <v>266</v>
      </c>
      <c r="F175" s="49" t="s">
        <v>267</v>
      </c>
      <c r="G175" s="50" t="s">
        <v>280</v>
      </c>
      <c r="H175" s="49" t="s">
        <v>1120</v>
      </c>
      <c r="I175" s="49" t="s">
        <v>1121</v>
      </c>
      <c r="J175" s="49" t="s">
        <v>817</v>
      </c>
      <c r="K175" s="49"/>
      <c r="L175" s="51">
        <v>415</v>
      </c>
      <c r="M175" s="63"/>
      <c r="N175" s="49"/>
      <c r="O175" s="52">
        <f>SUM(Tabelle13345[[#This Row],[Tage]]*Tabelle13345[[#This Row],[Tagespreis]])</f>
        <v>0</v>
      </c>
      <c r="P175" s="49" t="s">
        <v>729</v>
      </c>
      <c r="Q175" s="53"/>
      <c r="R175" s="49"/>
      <c r="Z175" s="3" t="s">
        <v>210</v>
      </c>
    </row>
    <row r="176" spans="1:26" x14ac:dyDescent="0.25">
      <c r="A176" s="46">
        <v>58</v>
      </c>
      <c r="B176" s="47">
        <v>1</v>
      </c>
      <c r="C176" s="47" t="s">
        <v>78</v>
      </c>
      <c r="D176" s="48"/>
      <c r="E176" s="47" t="s">
        <v>281</v>
      </c>
      <c r="F176" s="49" t="s">
        <v>267</v>
      </c>
      <c r="G176" s="50" t="s">
        <v>280</v>
      </c>
      <c r="H176" s="49" t="s">
        <v>1122</v>
      </c>
      <c r="I176" s="49" t="s">
        <v>1123</v>
      </c>
      <c r="J176" s="49" t="s">
        <v>817</v>
      </c>
      <c r="K176" s="49"/>
      <c r="L176" s="51">
        <v>415</v>
      </c>
      <c r="M176" s="63"/>
      <c r="N176" s="49"/>
      <c r="O176" s="52">
        <f>SUM(Tabelle13345[[#This Row],[Tage]]*Tabelle13345[[#This Row],[Tagespreis]])</f>
        <v>0</v>
      </c>
      <c r="P176" s="49" t="s">
        <v>729</v>
      </c>
      <c r="Q176" s="53"/>
      <c r="R176" s="49"/>
      <c r="Z176" s="3"/>
    </row>
    <row r="177" spans="1:26" x14ac:dyDescent="0.25">
      <c r="A177" s="46">
        <v>59</v>
      </c>
      <c r="B177" s="47">
        <v>1</v>
      </c>
      <c r="C177" s="47" t="s">
        <v>79</v>
      </c>
      <c r="D177" s="48"/>
      <c r="E177" s="47" t="s">
        <v>8</v>
      </c>
      <c r="F177" s="49" t="s">
        <v>267</v>
      </c>
      <c r="G177" s="50" t="s">
        <v>280</v>
      </c>
      <c r="H177" s="49"/>
      <c r="I177" s="49"/>
      <c r="J177" s="49" t="s">
        <v>1092</v>
      </c>
      <c r="K177" s="49"/>
      <c r="L177" s="51">
        <v>415</v>
      </c>
      <c r="M177" s="63">
        <v>27</v>
      </c>
      <c r="N177" s="49">
        <v>15</v>
      </c>
      <c r="O177" s="52">
        <f>SUM(Tabelle13345[[#This Row],[Tage]]*Tabelle13345[[#This Row],[Tagespreis]])</f>
        <v>405</v>
      </c>
      <c r="P177" s="49" t="s">
        <v>729</v>
      </c>
      <c r="Q177" s="53"/>
      <c r="R177" s="49"/>
      <c r="Z177" s="3"/>
    </row>
    <row r="178" spans="1:26" x14ac:dyDescent="0.25">
      <c r="A178" s="46">
        <v>59</v>
      </c>
      <c r="B178" s="47">
        <v>1</v>
      </c>
      <c r="C178" s="47" t="s">
        <v>79</v>
      </c>
      <c r="D178" s="48"/>
      <c r="E178" s="47" t="s">
        <v>9</v>
      </c>
      <c r="F178" s="49" t="s">
        <v>267</v>
      </c>
      <c r="G178" s="50" t="s">
        <v>280</v>
      </c>
      <c r="H178" s="49"/>
      <c r="I178" s="49"/>
      <c r="J178" s="49" t="s">
        <v>1092</v>
      </c>
      <c r="K178" s="49"/>
      <c r="L178" s="51">
        <v>415</v>
      </c>
      <c r="M178" s="63">
        <v>27</v>
      </c>
      <c r="N178" s="49">
        <v>15</v>
      </c>
      <c r="O178" s="52">
        <f>SUM(Tabelle13345[[#This Row],[Tage]]*Tabelle13345[[#This Row],[Tagespreis]])</f>
        <v>405</v>
      </c>
      <c r="P178" s="49" t="s">
        <v>729</v>
      </c>
      <c r="Q178" s="53"/>
      <c r="R178" s="49"/>
      <c r="Z178" s="3"/>
    </row>
    <row r="179" spans="1:26" x14ac:dyDescent="0.25">
      <c r="A179" s="46">
        <v>59</v>
      </c>
      <c r="B179" s="47">
        <v>1</v>
      </c>
      <c r="C179" s="47" t="s">
        <v>79</v>
      </c>
      <c r="D179" s="48"/>
      <c r="E179" s="47" t="s">
        <v>266</v>
      </c>
      <c r="F179" s="49" t="s">
        <v>267</v>
      </c>
      <c r="G179" s="50" t="s">
        <v>280</v>
      </c>
      <c r="H179" s="49"/>
      <c r="I179" s="49"/>
      <c r="J179" s="49" t="s">
        <v>1092</v>
      </c>
      <c r="K179" s="49"/>
      <c r="L179" s="51">
        <v>415</v>
      </c>
      <c r="M179" s="63">
        <v>27</v>
      </c>
      <c r="N179" s="49">
        <v>15</v>
      </c>
      <c r="O179" s="52">
        <f>SUM(Tabelle13345[[#This Row],[Tage]]*Tabelle13345[[#This Row],[Tagespreis]])</f>
        <v>405</v>
      </c>
      <c r="P179" s="49" t="s">
        <v>729</v>
      </c>
      <c r="Q179" s="53"/>
      <c r="R179" s="49"/>
      <c r="Z179" s="3"/>
    </row>
    <row r="180" spans="1:26" x14ac:dyDescent="0.25">
      <c r="A180" s="46">
        <v>59</v>
      </c>
      <c r="B180" s="47">
        <v>1</v>
      </c>
      <c r="C180" s="47" t="s">
        <v>79</v>
      </c>
      <c r="D180" s="48"/>
      <c r="E180" s="47" t="s">
        <v>281</v>
      </c>
      <c r="F180" s="49" t="s">
        <v>267</v>
      </c>
      <c r="G180" s="50" t="s">
        <v>280</v>
      </c>
      <c r="H180" s="49"/>
      <c r="I180" s="49"/>
      <c r="J180" s="49" t="s">
        <v>1092</v>
      </c>
      <c r="K180" s="49"/>
      <c r="L180" s="51">
        <v>415</v>
      </c>
      <c r="M180" s="63">
        <v>27</v>
      </c>
      <c r="N180" s="49">
        <v>15</v>
      </c>
      <c r="O180" s="52">
        <f>SUM(Tabelle13345[[#This Row],[Tage]]*Tabelle13345[[#This Row],[Tagespreis]])</f>
        <v>405</v>
      </c>
      <c r="P180" s="49" t="s">
        <v>729</v>
      </c>
      <c r="Q180" s="53"/>
      <c r="R180" s="49"/>
      <c r="Z180" s="3" t="s">
        <v>211</v>
      </c>
    </row>
    <row r="181" spans="1:26" x14ac:dyDescent="0.25">
      <c r="A181" s="46">
        <v>60</v>
      </c>
      <c r="B181" s="47">
        <v>1</v>
      </c>
      <c r="C181" s="47" t="s">
        <v>80</v>
      </c>
      <c r="D181" s="48"/>
      <c r="E181" s="47" t="s">
        <v>8</v>
      </c>
      <c r="F181" s="49" t="s">
        <v>267</v>
      </c>
      <c r="G181" s="50" t="s">
        <v>280</v>
      </c>
      <c r="H181" s="49" t="s">
        <v>422</v>
      </c>
      <c r="I181" s="49" t="s">
        <v>423</v>
      </c>
      <c r="J181" s="49"/>
      <c r="K181" s="49"/>
      <c r="L181" s="51">
        <v>415</v>
      </c>
      <c r="M181" s="63"/>
      <c r="N181" s="51"/>
      <c r="O181" s="52">
        <f>SUM(Tabelle13345[[#This Row],[Tage]]*Tabelle13345[[#This Row],[Tagespreis]])</f>
        <v>0</v>
      </c>
      <c r="P181" s="49" t="s">
        <v>725</v>
      </c>
      <c r="Q181" s="53"/>
      <c r="R181" s="49"/>
      <c r="Z181" s="3" t="s">
        <v>212</v>
      </c>
    </row>
    <row r="182" spans="1:26" x14ac:dyDescent="0.25">
      <c r="A182" s="46">
        <v>60</v>
      </c>
      <c r="B182" s="47">
        <v>1</v>
      </c>
      <c r="C182" s="47" t="s">
        <v>80</v>
      </c>
      <c r="D182" s="48"/>
      <c r="E182" s="47" t="s">
        <v>9</v>
      </c>
      <c r="F182" s="49" t="s">
        <v>267</v>
      </c>
      <c r="G182" s="50" t="s">
        <v>280</v>
      </c>
      <c r="H182" s="49" t="s">
        <v>422</v>
      </c>
      <c r="I182" s="49" t="s">
        <v>424</v>
      </c>
      <c r="J182" s="49"/>
      <c r="K182" s="49"/>
      <c r="L182" s="51">
        <v>415</v>
      </c>
      <c r="M182" s="63"/>
      <c r="N182" s="51"/>
      <c r="O182" s="52">
        <f>SUM(Tabelle13345[[#This Row],[Tage]]*Tabelle13345[[#This Row],[Tagespreis]])</f>
        <v>0</v>
      </c>
      <c r="P182" s="49" t="s">
        <v>725</v>
      </c>
      <c r="Q182" s="53"/>
      <c r="R182" s="49"/>
      <c r="Z182" s="3" t="s">
        <v>213</v>
      </c>
    </row>
    <row r="183" spans="1:26" x14ac:dyDescent="0.25">
      <c r="A183" s="46">
        <v>61</v>
      </c>
      <c r="B183" s="47">
        <v>1</v>
      </c>
      <c r="C183" s="47" t="s">
        <v>81</v>
      </c>
      <c r="D183" s="48"/>
      <c r="E183" s="47" t="s">
        <v>9</v>
      </c>
      <c r="F183" s="49" t="s">
        <v>267</v>
      </c>
      <c r="G183" s="50" t="s">
        <v>280</v>
      </c>
      <c r="H183" s="49" t="s">
        <v>438</v>
      </c>
      <c r="I183" s="49" t="s">
        <v>429</v>
      </c>
      <c r="J183" s="49"/>
      <c r="K183" s="51">
        <v>30</v>
      </c>
      <c r="L183" s="51">
        <v>415</v>
      </c>
      <c r="M183" s="63"/>
      <c r="N183" s="51"/>
      <c r="O183" s="52">
        <f>SUM(Tabelle13345[[#This Row],[Tage]]*Tabelle13345[[#This Row],[Tagespreis]])</f>
        <v>0</v>
      </c>
      <c r="P183" s="49" t="s">
        <v>725</v>
      </c>
      <c r="Q183" s="53">
        <v>43647</v>
      </c>
      <c r="R183" s="49">
        <v>695703</v>
      </c>
      <c r="Z183" s="3" t="s">
        <v>214</v>
      </c>
    </row>
    <row r="184" spans="1:26" x14ac:dyDescent="0.25">
      <c r="A184" s="46">
        <v>61</v>
      </c>
      <c r="B184" s="47">
        <v>1</v>
      </c>
      <c r="C184" s="47" t="s">
        <v>81</v>
      </c>
      <c r="D184" s="48"/>
      <c r="E184" s="47" t="s">
        <v>8</v>
      </c>
      <c r="F184" s="49" t="s">
        <v>267</v>
      </c>
      <c r="G184" s="50" t="s">
        <v>280</v>
      </c>
      <c r="H184" s="49" t="s">
        <v>430</v>
      </c>
      <c r="I184" s="49" t="s">
        <v>431</v>
      </c>
      <c r="J184" s="49"/>
      <c r="K184" s="49"/>
      <c r="L184" s="51">
        <v>415</v>
      </c>
      <c r="M184" s="63"/>
      <c r="N184" s="51"/>
      <c r="O184" s="52">
        <f>SUM(Tabelle13345[[#This Row],[Tage]]*Tabelle13345[[#This Row],[Tagespreis]])</f>
        <v>0</v>
      </c>
      <c r="P184" s="49" t="s">
        <v>725</v>
      </c>
      <c r="Q184" s="53">
        <v>43648</v>
      </c>
      <c r="R184" s="49">
        <v>695710</v>
      </c>
      <c r="Z184" s="3" t="s">
        <v>215</v>
      </c>
    </row>
    <row r="185" spans="1:26" x14ac:dyDescent="0.25">
      <c r="A185" s="46">
        <v>62</v>
      </c>
      <c r="B185" s="47">
        <v>1</v>
      </c>
      <c r="C185" s="47" t="s">
        <v>82</v>
      </c>
      <c r="D185" s="48"/>
      <c r="E185" s="47" t="s">
        <v>8</v>
      </c>
      <c r="F185" s="49" t="s">
        <v>267</v>
      </c>
      <c r="G185" s="50" t="s">
        <v>280</v>
      </c>
      <c r="H185" s="49" t="s">
        <v>432</v>
      </c>
      <c r="I185" s="49" t="s">
        <v>433</v>
      </c>
      <c r="J185" s="49"/>
      <c r="K185" s="49"/>
      <c r="L185" s="51">
        <v>415</v>
      </c>
      <c r="M185" s="63"/>
      <c r="N185" s="51"/>
      <c r="O185" s="52">
        <f>SUM(Tabelle13345[[#This Row],[Tage]]*Tabelle13345[[#This Row],[Tagespreis]])</f>
        <v>0</v>
      </c>
      <c r="P185" s="49" t="s">
        <v>725</v>
      </c>
      <c r="Q185" s="53"/>
      <c r="R185" s="49"/>
      <c r="Z185" s="3" t="s">
        <v>216</v>
      </c>
    </row>
    <row r="186" spans="1:26" x14ac:dyDescent="0.25">
      <c r="A186" s="46">
        <v>62</v>
      </c>
      <c r="B186" s="47">
        <v>1</v>
      </c>
      <c r="C186" s="47" t="s">
        <v>82</v>
      </c>
      <c r="D186" s="48"/>
      <c r="E186" s="47" t="s">
        <v>9</v>
      </c>
      <c r="F186" s="49" t="s">
        <v>280</v>
      </c>
      <c r="G186" s="50" t="s">
        <v>280</v>
      </c>
      <c r="H186" s="49"/>
      <c r="I186" s="49"/>
      <c r="J186" s="49"/>
      <c r="K186" s="49"/>
      <c r="L186" s="51"/>
      <c r="M186" s="63"/>
      <c r="N186" s="49"/>
      <c r="O186" s="52"/>
      <c r="P186" s="49"/>
      <c r="Q186" s="53"/>
      <c r="R186" s="49"/>
      <c r="Z186" s="3" t="s">
        <v>217</v>
      </c>
    </row>
    <row r="187" spans="1:26" x14ac:dyDescent="0.25">
      <c r="A187" s="46">
        <v>63</v>
      </c>
      <c r="B187" s="47">
        <v>1</v>
      </c>
      <c r="C187" s="47" t="s">
        <v>83</v>
      </c>
      <c r="D187" s="48"/>
      <c r="E187" s="47" t="s">
        <v>9</v>
      </c>
      <c r="F187" s="49" t="s">
        <v>267</v>
      </c>
      <c r="G187" s="50" t="s">
        <v>280</v>
      </c>
      <c r="H187" s="49" t="s">
        <v>436</v>
      </c>
      <c r="I187" s="49" t="s">
        <v>437</v>
      </c>
      <c r="J187" s="49"/>
      <c r="K187" s="49"/>
      <c r="L187" s="51">
        <v>415</v>
      </c>
      <c r="M187" s="63"/>
      <c r="N187" s="51"/>
      <c r="O187" s="52">
        <f>SUM(Tabelle13345[[#This Row],[Tage]]*Tabelle13345[[#This Row],[Tagespreis]])</f>
        <v>0</v>
      </c>
      <c r="P187" s="49" t="s">
        <v>725</v>
      </c>
      <c r="Q187" s="53">
        <v>43647</v>
      </c>
      <c r="R187" s="49">
        <v>695694</v>
      </c>
      <c r="Z187" s="3" t="s">
        <v>218</v>
      </c>
    </row>
    <row r="188" spans="1:26" x14ac:dyDescent="0.25">
      <c r="A188" s="46">
        <v>63</v>
      </c>
      <c r="B188" s="47">
        <v>1</v>
      </c>
      <c r="C188" s="47" t="s">
        <v>83</v>
      </c>
      <c r="D188" s="48"/>
      <c r="E188" s="47" t="s">
        <v>8</v>
      </c>
      <c r="F188" s="49" t="s">
        <v>267</v>
      </c>
      <c r="G188" s="50" t="s">
        <v>280</v>
      </c>
      <c r="H188" s="49" t="s">
        <v>439</v>
      </c>
      <c r="I188" s="49" t="s">
        <v>440</v>
      </c>
      <c r="J188" s="49"/>
      <c r="K188" s="49"/>
      <c r="L188" s="51">
        <v>415</v>
      </c>
      <c r="M188" s="63"/>
      <c r="N188" s="51"/>
      <c r="O188" s="52">
        <f>SUM(Tabelle13345[[#This Row],[Tage]]*Tabelle13345[[#This Row],[Tagespreis]])</f>
        <v>0</v>
      </c>
      <c r="P188" s="49" t="s">
        <v>725</v>
      </c>
      <c r="Q188" s="53">
        <v>43651</v>
      </c>
      <c r="R188" s="49">
        <v>1895822</v>
      </c>
      <c r="Z188" s="3" t="s">
        <v>219</v>
      </c>
    </row>
    <row r="189" spans="1:26" x14ac:dyDescent="0.25">
      <c r="A189" s="46">
        <v>64</v>
      </c>
      <c r="B189" s="47">
        <v>1</v>
      </c>
      <c r="C189" s="47" t="s">
        <v>84</v>
      </c>
      <c r="D189" s="48"/>
      <c r="E189" s="47" t="s">
        <v>8</v>
      </c>
      <c r="F189" s="49" t="s">
        <v>267</v>
      </c>
      <c r="G189" s="50" t="s">
        <v>280</v>
      </c>
      <c r="H189" s="49" t="s">
        <v>441</v>
      </c>
      <c r="I189" s="49" t="s">
        <v>442</v>
      </c>
      <c r="J189" s="49"/>
      <c r="K189" s="49"/>
      <c r="L189" s="51">
        <v>415</v>
      </c>
      <c r="M189" s="63"/>
      <c r="N189" s="51"/>
      <c r="O189" s="52">
        <f>SUM(Tabelle13345[[#This Row],[Tage]]*Tabelle13345[[#This Row],[Tagespreis]])</f>
        <v>0</v>
      </c>
      <c r="P189" s="49" t="s">
        <v>725</v>
      </c>
      <c r="Q189" s="53">
        <v>43648</v>
      </c>
      <c r="R189" s="49">
        <v>695724</v>
      </c>
      <c r="Z189" s="3" t="s">
        <v>220</v>
      </c>
    </row>
    <row r="190" spans="1:26" x14ac:dyDescent="0.25">
      <c r="A190" s="46">
        <v>64</v>
      </c>
      <c r="B190" s="47">
        <v>1</v>
      </c>
      <c r="C190" s="47" t="s">
        <v>84</v>
      </c>
      <c r="D190" s="48"/>
      <c r="E190" s="47" t="s">
        <v>9</v>
      </c>
      <c r="F190" s="49" t="s">
        <v>267</v>
      </c>
      <c r="G190" s="50" t="s">
        <v>280</v>
      </c>
      <c r="H190" s="49" t="s">
        <v>827</v>
      </c>
      <c r="I190" s="49" t="s">
        <v>828</v>
      </c>
      <c r="J190" s="49"/>
      <c r="K190" s="49"/>
      <c r="L190" s="51">
        <v>415</v>
      </c>
      <c r="M190" s="63"/>
      <c r="N190" s="51"/>
      <c r="O190" s="52">
        <f>SUM(Tabelle13345[[#This Row],[Tage]]*Tabelle13345[[#This Row],[Tagespreis]])</f>
        <v>0</v>
      </c>
      <c r="P190" s="49" t="s">
        <v>725</v>
      </c>
      <c r="Q190" s="53">
        <v>43651</v>
      </c>
      <c r="R190" s="49">
        <v>1895812</v>
      </c>
      <c r="Z190" s="3" t="s">
        <v>221</v>
      </c>
    </row>
    <row r="191" spans="1:26" x14ac:dyDescent="0.25">
      <c r="A191" s="46">
        <v>65</v>
      </c>
      <c r="B191" s="47">
        <v>1</v>
      </c>
      <c r="C191" s="47" t="s">
        <v>85</v>
      </c>
      <c r="D191" s="48"/>
      <c r="E191" s="47" t="s">
        <v>8</v>
      </c>
      <c r="F191" s="49" t="s">
        <v>267</v>
      </c>
      <c r="G191" s="50" t="s">
        <v>267</v>
      </c>
      <c r="H191" s="49" t="s">
        <v>444</v>
      </c>
      <c r="I191" s="49" t="s">
        <v>445</v>
      </c>
      <c r="J191" s="49"/>
      <c r="K191" s="49"/>
      <c r="L191" s="51">
        <v>530</v>
      </c>
      <c r="M191" s="63"/>
      <c r="N191" s="51"/>
      <c r="O191" s="52">
        <f>SUM(Tabelle13345[[#This Row],[Tage]]*Tabelle13345[[#This Row],[Tagespreis]])</f>
        <v>0</v>
      </c>
      <c r="P191" s="49" t="s">
        <v>725</v>
      </c>
      <c r="Q191" s="53">
        <v>43644</v>
      </c>
      <c r="R191" s="49">
        <v>695657</v>
      </c>
      <c r="Z191" s="3" t="s">
        <v>222</v>
      </c>
    </row>
    <row r="192" spans="1:26" x14ac:dyDescent="0.25">
      <c r="A192" s="46">
        <v>66</v>
      </c>
      <c r="B192" s="47">
        <v>1</v>
      </c>
      <c r="C192" s="47" t="s">
        <v>86</v>
      </c>
      <c r="D192" s="48"/>
      <c r="E192" s="47" t="s">
        <v>8</v>
      </c>
      <c r="F192" s="49" t="s">
        <v>267</v>
      </c>
      <c r="G192" s="50" t="s">
        <v>280</v>
      </c>
      <c r="H192" s="49" t="s">
        <v>446</v>
      </c>
      <c r="I192" s="49" t="s">
        <v>447</v>
      </c>
      <c r="J192" s="49"/>
      <c r="K192" s="49"/>
      <c r="L192" s="51">
        <v>415</v>
      </c>
      <c r="M192" s="63"/>
      <c r="N192" s="51"/>
      <c r="O192" s="52">
        <f>SUM(Tabelle13345[[#This Row],[Tage]]*Tabelle13345[[#This Row],[Tagespreis]])</f>
        <v>0</v>
      </c>
      <c r="P192" s="49" t="s">
        <v>725</v>
      </c>
      <c r="Q192" s="53">
        <v>43650</v>
      </c>
      <c r="R192" s="49">
        <v>25</v>
      </c>
      <c r="Z192" s="3" t="s">
        <v>223</v>
      </c>
    </row>
    <row r="193" spans="1:26" x14ac:dyDescent="0.25">
      <c r="A193" s="46">
        <v>66</v>
      </c>
      <c r="B193" s="47">
        <v>1</v>
      </c>
      <c r="C193" s="47" t="s">
        <v>86</v>
      </c>
      <c r="D193" s="48"/>
      <c r="E193" s="47" t="s">
        <v>9</v>
      </c>
      <c r="F193" s="49" t="s">
        <v>267</v>
      </c>
      <c r="G193" s="50" t="s">
        <v>280</v>
      </c>
      <c r="H193" s="49" t="s">
        <v>448</v>
      </c>
      <c r="I193" s="49" t="s">
        <v>449</v>
      </c>
      <c r="J193" s="49"/>
      <c r="K193" s="49"/>
      <c r="L193" s="51">
        <v>415</v>
      </c>
      <c r="M193" s="63"/>
      <c r="N193" s="51"/>
      <c r="O193" s="52">
        <f>SUM(Tabelle13345[[#This Row],[Tage]]*Tabelle13345[[#This Row],[Tagespreis]])</f>
        <v>0</v>
      </c>
      <c r="P193" s="49" t="s">
        <v>725</v>
      </c>
      <c r="Q193" s="53">
        <v>43650</v>
      </c>
      <c r="R193" s="49">
        <v>1895793</v>
      </c>
      <c r="Z193" s="3" t="s">
        <v>224</v>
      </c>
    </row>
    <row r="194" spans="1:26" x14ac:dyDescent="0.25">
      <c r="A194" s="46">
        <v>66</v>
      </c>
      <c r="B194" s="47">
        <v>1</v>
      </c>
      <c r="C194" s="47" t="s">
        <v>86</v>
      </c>
      <c r="D194" s="48"/>
      <c r="E194" s="47" t="s">
        <v>266</v>
      </c>
      <c r="F194" s="49" t="s">
        <v>267</v>
      </c>
      <c r="G194" s="50" t="s">
        <v>280</v>
      </c>
      <c r="H194" s="49" t="s">
        <v>450</v>
      </c>
      <c r="I194" s="49" t="s">
        <v>517</v>
      </c>
      <c r="J194" s="49"/>
      <c r="K194" s="49"/>
      <c r="L194" s="51">
        <v>415</v>
      </c>
      <c r="M194" s="63"/>
      <c r="N194" s="51"/>
      <c r="O194" s="52">
        <f>SUM(Tabelle13345[[#This Row],[Tage]]*Tabelle13345[[#This Row],[Tagespreis]])</f>
        <v>0</v>
      </c>
      <c r="P194" s="49" t="s">
        <v>725</v>
      </c>
      <c r="Q194" s="53">
        <v>43658</v>
      </c>
      <c r="R194" s="49">
        <v>1895841</v>
      </c>
      <c r="Z194" s="3" t="s">
        <v>225</v>
      </c>
    </row>
    <row r="195" spans="1:26" x14ac:dyDescent="0.25">
      <c r="A195" s="46">
        <v>67</v>
      </c>
      <c r="B195" s="47">
        <v>1</v>
      </c>
      <c r="C195" s="47" t="s">
        <v>87</v>
      </c>
      <c r="D195" s="48"/>
      <c r="E195" s="47" t="s">
        <v>9</v>
      </c>
      <c r="F195" s="49" t="s">
        <v>267</v>
      </c>
      <c r="G195" s="50" t="s">
        <v>280</v>
      </c>
      <c r="H195" s="49" t="s">
        <v>735</v>
      </c>
      <c r="I195" s="49" t="s">
        <v>736</v>
      </c>
      <c r="J195" s="49"/>
      <c r="K195" s="49"/>
      <c r="L195" s="51">
        <v>415</v>
      </c>
      <c r="M195" s="63"/>
      <c r="N195" s="51"/>
      <c r="O195" s="52">
        <f>SUM(Tabelle13345[[#This Row],[Tage]]*Tabelle13345[[#This Row],[Tagespreis]])</f>
        <v>0</v>
      </c>
      <c r="P195" s="49" t="s">
        <v>725</v>
      </c>
      <c r="Q195" s="53">
        <v>43654</v>
      </c>
      <c r="R195" s="49">
        <v>1895829</v>
      </c>
      <c r="Z195" s="3" t="s">
        <v>226</v>
      </c>
    </row>
    <row r="196" spans="1:26" x14ac:dyDescent="0.25">
      <c r="A196" s="46">
        <v>67</v>
      </c>
      <c r="B196" s="47">
        <v>1</v>
      </c>
      <c r="C196" s="47" t="s">
        <v>87</v>
      </c>
      <c r="D196" s="48"/>
      <c r="E196" s="47" t="s">
        <v>8</v>
      </c>
      <c r="F196" s="49" t="s">
        <v>267</v>
      </c>
      <c r="G196" s="50" t="s">
        <v>280</v>
      </c>
      <c r="H196" s="49" t="s">
        <v>1028</v>
      </c>
      <c r="I196" s="49" t="s">
        <v>734</v>
      </c>
      <c r="J196" s="49"/>
      <c r="K196" s="49"/>
      <c r="L196" s="51">
        <v>415</v>
      </c>
      <c r="M196" s="63"/>
      <c r="N196" s="51"/>
      <c r="O196" s="52">
        <f>SUM(Tabelle13345[[#This Row],[Tage]]*Tabelle13345[[#This Row],[Tagespreis]])</f>
        <v>0</v>
      </c>
      <c r="P196" s="49" t="s">
        <v>725</v>
      </c>
      <c r="Q196" s="53">
        <v>43645</v>
      </c>
      <c r="R196" s="49">
        <v>695676</v>
      </c>
      <c r="Z196" s="3" t="s">
        <v>227</v>
      </c>
    </row>
    <row r="197" spans="1:26" x14ac:dyDescent="0.25">
      <c r="A197" s="46">
        <v>68</v>
      </c>
      <c r="B197" s="47">
        <v>1</v>
      </c>
      <c r="C197" s="47" t="s">
        <v>88</v>
      </c>
      <c r="D197" s="48"/>
      <c r="E197" s="47" t="s">
        <v>8</v>
      </c>
      <c r="F197" s="49" t="s">
        <v>267</v>
      </c>
      <c r="G197" s="50" t="s">
        <v>280</v>
      </c>
      <c r="H197" s="49" t="s">
        <v>808</v>
      </c>
      <c r="I197" s="49" t="s">
        <v>483</v>
      </c>
      <c r="J197" s="49"/>
      <c r="K197" s="49"/>
      <c r="L197" s="51">
        <v>415</v>
      </c>
      <c r="M197" s="63"/>
      <c r="N197" s="49"/>
      <c r="O197" s="52">
        <f>SUM(Tabelle13345[[#This Row],[Tage]]*Tabelle13345[[#This Row],[Tagespreis]])</f>
        <v>0</v>
      </c>
      <c r="P197" s="49" t="s">
        <v>725</v>
      </c>
      <c r="Q197" s="53">
        <v>43648</v>
      </c>
      <c r="R197" s="49">
        <v>695716</v>
      </c>
      <c r="Z197" s="3" t="s">
        <v>228</v>
      </c>
    </row>
    <row r="198" spans="1:26" x14ac:dyDescent="0.25">
      <c r="A198" s="46">
        <v>68</v>
      </c>
      <c r="B198" s="47">
        <v>1</v>
      </c>
      <c r="C198" s="47" t="s">
        <v>88</v>
      </c>
      <c r="D198" s="48"/>
      <c r="E198" s="47" t="s">
        <v>9</v>
      </c>
      <c r="F198" s="49" t="s">
        <v>267</v>
      </c>
      <c r="G198" s="50" t="s">
        <v>280</v>
      </c>
      <c r="H198" s="49" t="s">
        <v>806</v>
      </c>
      <c r="I198" s="49" t="s">
        <v>807</v>
      </c>
      <c r="J198" s="49"/>
      <c r="K198" s="49"/>
      <c r="L198" s="51">
        <v>415</v>
      </c>
      <c r="M198" s="63"/>
      <c r="N198" s="49"/>
      <c r="O198" s="52">
        <f>SUM(Tabelle13345[[#This Row],[Tage]]*Tabelle13345[[#This Row],[Tagespreis]])</f>
        <v>0</v>
      </c>
      <c r="P198" s="49" t="s">
        <v>725</v>
      </c>
      <c r="Q198" s="53">
        <v>43648</v>
      </c>
      <c r="R198" s="49">
        <v>695717</v>
      </c>
      <c r="Z198" s="3" t="s">
        <v>229</v>
      </c>
    </row>
    <row r="199" spans="1:26" x14ac:dyDescent="0.25">
      <c r="A199" s="46">
        <v>69</v>
      </c>
      <c r="B199" s="47">
        <v>1</v>
      </c>
      <c r="C199" s="47" t="s">
        <v>89</v>
      </c>
      <c r="D199" s="48"/>
      <c r="E199" s="47" t="s">
        <v>8</v>
      </c>
      <c r="F199" s="49" t="s">
        <v>267</v>
      </c>
      <c r="G199" s="50" t="s">
        <v>280</v>
      </c>
      <c r="H199" s="49" t="s">
        <v>1056</v>
      </c>
      <c r="I199" s="49" t="s">
        <v>1057</v>
      </c>
      <c r="J199" s="49" t="s">
        <v>1046</v>
      </c>
      <c r="K199" s="49"/>
      <c r="L199" s="51">
        <v>415</v>
      </c>
      <c r="M199" s="63"/>
      <c r="N199" s="49"/>
      <c r="O199" s="52">
        <f>SUM(Tabelle13345[[#This Row],[Tage]]*Tabelle13345[[#This Row],[Tagespreis]])</f>
        <v>0</v>
      </c>
      <c r="P199" s="49" t="s">
        <v>729</v>
      </c>
      <c r="Q199" s="53"/>
      <c r="R199" s="49"/>
      <c r="Z199" s="3" t="s">
        <v>230</v>
      </c>
    </row>
    <row r="200" spans="1:26" x14ac:dyDescent="0.25">
      <c r="A200" s="46">
        <v>69</v>
      </c>
      <c r="B200" s="47">
        <v>1</v>
      </c>
      <c r="C200" s="47" t="s">
        <v>89</v>
      </c>
      <c r="D200" s="48"/>
      <c r="E200" s="47" t="s">
        <v>9</v>
      </c>
      <c r="F200" s="49" t="s">
        <v>267</v>
      </c>
      <c r="G200" s="50" t="s">
        <v>280</v>
      </c>
      <c r="H200" s="49" t="s">
        <v>1056</v>
      </c>
      <c r="I200" s="49" t="s">
        <v>1058</v>
      </c>
      <c r="J200" s="49" t="s">
        <v>1046</v>
      </c>
      <c r="K200" s="49"/>
      <c r="L200" s="51">
        <v>415</v>
      </c>
      <c r="M200" s="63"/>
      <c r="N200" s="49"/>
      <c r="O200" s="52">
        <f>SUM(Tabelle13345[[#This Row],[Tage]]*Tabelle13345[[#This Row],[Tagespreis]])</f>
        <v>0</v>
      </c>
      <c r="P200" s="49" t="s">
        <v>729</v>
      </c>
      <c r="Q200" s="53"/>
      <c r="R200" s="49"/>
      <c r="Z200" s="3" t="s">
        <v>231</v>
      </c>
    </row>
    <row r="201" spans="1:26" x14ac:dyDescent="0.25">
      <c r="A201" s="46">
        <v>70</v>
      </c>
      <c r="B201" s="47">
        <v>1</v>
      </c>
      <c r="C201" s="47" t="s">
        <v>90</v>
      </c>
      <c r="D201" s="48"/>
      <c r="E201" s="47" t="s">
        <v>8</v>
      </c>
      <c r="F201" s="49" t="s">
        <v>267</v>
      </c>
      <c r="G201" s="50" t="s">
        <v>267</v>
      </c>
      <c r="H201" s="49" t="s">
        <v>905</v>
      </c>
      <c r="I201" s="49" t="s">
        <v>291</v>
      </c>
      <c r="J201" s="49" t="s">
        <v>901</v>
      </c>
      <c r="K201" s="49"/>
      <c r="L201" s="51">
        <v>480</v>
      </c>
      <c r="M201" s="63"/>
      <c r="N201" s="49"/>
      <c r="O201" s="52">
        <f>SUM(Tabelle13345[[#This Row],[Tage]]*Tabelle13345[[#This Row],[Tagespreis]])</f>
        <v>0</v>
      </c>
      <c r="P201" s="49" t="s">
        <v>729</v>
      </c>
      <c r="Q201" s="53"/>
      <c r="R201" s="49"/>
      <c r="Z201" s="3" t="s">
        <v>232</v>
      </c>
    </row>
    <row r="202" spans="1:26" x14ac:dyDescent="0.25">
      <c r="A202" s="46">
        <v>71</v>
      </c>
      <c r="B202" s="47">
        <v>1</v>
      </c>
      <c r="C202" s="47" t="s">
        <v>91</v>
      </c>
      <c r="D202" s="48"/>
      <c r="E202" s="47" t="s">
        <v>8</v>
      </c>
      <c r="F202" s="49" t="s">
        <v>267</v>
      </c>
      <c r="G202" s="50" t="s">
        <v>267</v>
      </c>
      <c r="H202" s="49" t="s">
        <v>904</v>
      </c>
      <c r="I202" s="49" t="s">
        <v>285</v>
      </c>
      <c r="J202" s="49" t="s">
        <v>901</v>
      </c>
      <c r="K202" s="49"/>
      <c r="L202" s="51">
        <v>480</v>
      </c>
      <c r="M202" s="63"/>
      <c r="N202" s="49"/>
      <c r="O202" s="52">
        <f>SUM(Tabelle13345[[#This Row],[Tage]]*Tabelle13345[[#This Row],[Tagespreis]])</f>
        <v>0</v>
      </c>
      <c r="P202" s="49" t="s">
        <v>729</v>
      </c>
      <c r="Q202" s="53"/>
      <c r="R202" s="49"/>
      <c r="Z202" s="3" t="s">
        <v>233</v>
      </c>
    </row>
    <row r="203" spans="1:26" x14ac:dyDescent="0.25">
      <c r="A203" s="46">
        <v>72</v>
      </c>
      <c r="B203" s="47">
        <v>1</v>
      </c>
      <c r="C203" s="47" t="s">
        <v>92</v>
      </c>
      <c r="D203" s="48"/>
      <c r="E203" s="47" t="s">
        <v>8</v>
      </c>
      <c r="F203" s="49" t="s">
        <v>267</v>
      </c>
      <c r="G203" s="50" t="s">
        <v>280</v>
      </c>
      <c r="H203" s="49" t="s">
        <v>1036</v>
      </c>
      <c r="I203" s="49" t="s">
        <v>1037</v>
      </c>
      <c r="J203" s="49"/>
      <c r="K203" s="51"/>
      <c r="L203" s="51">
        <v>415</v>
      </c>
      <c r="M203" s="63"/>
      <c r="N203" s="51"/>
      <c r="O203" s="52">
        <f>SUM(Tabelle13345[[#This Row],[Tage]]*Tabelle13345[[#This Row],[Tagespreis]])</f>
        <v>0</v>
      </c>
      <c r="P203" s="49" t="s">
        <v>725</v>
      </c>
      <c r="Q203" s="53">
        <v>43647</v>
      </c>
      <c r="R203" s="49">
        <v>695699</v>
      </c>
      <c r="Z203" s="3" t="s">
        <v>234</v>
      </c>
    </row>
    <row r="204" spans="1:26" x14ac:dyDescent="0.25">
      <c r="A204" s="46">
        <v>72</v>
      </c>
      <c r="B204" s="47">
        <v>1</v>
      </c>
      <c r="C204" s="47" t="s">
        <v>92</v>
      </c>
      <c r="D204" s="48"/>
      <c r="E204" s="47" t="s">
        <v>9</v>
      </c>
      <c r="F204" s="49" t="s">
        <v>267</v>
      </c>
      <c r="G204" s="50" t="s">
        <v>280</v>
      </c>
      <c r="H204" s="49" t="s">
        <v>454</v>
      </c>
      <c r="I204" s="49" t="s">
        <v>455</v>
      </c>
      <c r="J204" s="49"/>
      <c r="K204" s="49"/>
      <c r="L204" s="51">
        <v>415</v>
      </c>
      <c r="M204" s="63"/>
      <c r="N204" s="51"/>
      <c r="O204" s="52">
        <f>SUM(Tabelle13345[[#This Row],[Tage]]*Tabelle13345[[#This Row],[Tagespreis]])</f>
        <v>0</v>
      </c>
      <c r="P204" s="49" t="s">
        <v>725</v>
      </c>
      <c r="Q204" s="53">
        <v>43649</v>
      </c>
      <c r="R204" s="49">
        <v>1895755</v>
      </c>
      <c r="Z204" s="3" t="s">
        <v>235</v>
      </c>
    </row>
    <row r="205" spans="1:26" x14ac:dyDescent="0.25">
      <c r="A205" s="46">
        <v>73</v>
      </c>
      <c r="B205" s="47">
        <v>1</v>
      </c>
      <c r="C205" s="47" t="s">
        <v>93</v>
      </c>
      <c r="D205" s="48"/>
      <c r="E205" s="47" t="s">
        <v>8</v>
      </c>
      <c r="F205" s="49" t="s">
        <v>267</v>
      </c>
      <c r="G205" s="50" t="s">
        <v>280</v>
      </c>
      <c r="H205" s="49" t="s">
        <v>877</v>
      </c>
      <c r="I205" s="49" t="s">
        <v>878</v>
      </c>
      <c r="J205" s="49" t="s">
        <v>907</v>
      </c>
      <c r="K205" s="49"/>
      <c r="L205" s="51">
        <v>415</v>
      </c>
      <c r="M205" s="63"/>
      <c r="N205" s="51"/>
      <c r="O205" s="52">
        <f>SUM(Tabelle13345[[#This Row],[Tage]]*Tabelle13345[[#This Row],[Tagespreis]])</f>
        <v>0</v>
      </c>
      <c r="P205" s="49" t="s">
        <v>729</v>
      </c>
      <c r="Q205" s="53"/>
      <c r="R205" s="49"/>
      <c r="Z205" s="3" t="s">
        <v>236</v>
      </c>
    </row>
    <row r="206" spans="1:26" x14ac:dyDescent="0.25">
      <c r="A206" s="46">
        <v>73</v>
      </c>
      <c r="B206" s="47">
        <v>1</v>
      </c>
      <c r="C206" s="47" t="s">
        <v>93</v>
      </c>
      <c r="D206" s="48"/>
      <c r="E206" s="47" t="s">
        <v>9</v>
      </c>
      <c r="F206" s="49" t="s">
        <v>267</v>
      </c>
      <c r="G206" s="50" t="s">
        <v>280</v>
      </c>
      <c r="H206" s="49" t="s">
        <v>1152</v>
      </c>
      <c r="I206" s="49" t="s">
        <v>866</v>
      </c>
      <c r="J206" s="49" t="s">
        <v>907</v>
      </c>
      <c r="K206" s="49"/>
      <c r="L206" s="51">
        <v>415</v>
      </c>
      <c r="M206" s="63"/>
      <c r="N206" s="51"/>
      <c r="O206" s="52">
        <f>SUM(Tabelle13345[[#This Row],[Tage]]*Tabelle13345[[#This Row],[Tagespreis]])</f>
        <v>0</v>
      </c>
      <c r="P206" s="49" t="s">
        <v>729</v>
      </c>
      <c r="Q206" s="53"/>
      <c r="R206" s="49"/>
      <c r="Z206" s="3" t="s">
        <v>238</v>
      </c>
    </row>
    <row r="207" spans="1:26" x14ac:dyDescent="0.25">
      <c r="A207" s="46">
        <v>74</v>
      </c>
      <c r="B207" s="47">
        <v>1</v>
      </c>
      <c r="C207" s="47" t="s">
        <v>94</v>
      </c>
      <c r="D207" s="48"/>
      <c r="E207" s="47" t="s">
        <v>9</v>
      </c>
      <c r="F207" s="49" t="s">
        <v>280</v>
      </c>
      <c r="G207" s="50" t="s">
        <v>280</v>
      </c>
      <c r="H207" s="49"/>
      <c r="I207" s="49"/>
      <c r="J207" s="49"/>
      <c r="K207" s="49"/>
      <c r="L207" s="51"/>
      <c r="M207" s="63"/>
      <c r="N207" s="51"/>
      <c r="O207" s="52"/>
      <c r="P207" s="49"/>
      <c r="Q207" s="53"/>
      <c r="R207" s="49"/>
      <c r="Z207" s="3" t="s">
        <v>239</v>
      </c>
    </row>
    <row r="208" spans="1:26" x14ac:dyDescent="0.25">
      <c r="A208" s="46">
        <v>74</v>
      </c>
      <c r="B208" s="47">
        <v>1</v>
      </c>
      <c r="C208" s="47" t="s">
        <v>94</v>
      </c>
      <c r="D208" s="48"/>
      <c r="E208" s="47" t="s">
        <v>8</v>
      </c>
      <c r="F208" s="49" t="s">
        <v>280</v>
      </c>
      <c r="G208" s="50" t="s">
        <v>280</v>
      </c>
      <c r="H208" s="49"/>
      <c r="I208" s="49"/>
      <c r="J208" s="49"/>
      <c r="K208" s="51"/>
      <c r="L208" s="51"/>
      <c r="M208" s="63"/>
      <c r="N208" s="51"/>
      <c r="O208" s="52"/>
      <c r="P208" s="49"/>
      <c r="Q208" s="53"/>
      <c r="R208" s="49"/>
      <c r="Z208" s="3" t="s">
        <v>240</v>
      </c>
    </row>
    <row r="209" spans="1:26" x14ac:dyDescent="0.25">
      <c r="A209" s="46">
        <v>75</v>
      </c>
      <c r="B209" s="47">
        <v>1</v>
      </c>
      <c r="C209" s="47" t="s">
        <v>95</v>
      </c>
      <c r="D209" s="48"/>
      <c r="E209" s="47" t="s">
        <v>8</v>
      </c>
      <c r="F209" s="49" t="s">
        <v>267</v>
      </c>
      <c r="G209" s="50" t="s">
        <v>280</v>
      </c>
      <c r="H209" s="49"/>
      <c r="I209" s="49"/>
      <c r="J209" s="49" t="s">
        <v>910</v>
      </c>
      <c r="K209" s="49"/>
      <c r="L209" s="51">
        <v>415</v>
      </c>
      <c r="M209" s="63"/>
      <c r="N209" s="49"/>
      <c r="O209" s="52">
        <f>SUM(Tabelle13345[[#This Row],[Tage]]*Tabelle13345[[#This Row],[Tagespreis]])</f>
        <v>0</v>
      </c>
      <c r="P209" s="49" t="s">
        <v>729</v>
      </c>
      <c r="Q209" s="53"/>
      <c r="R209" s="49"/>
      <c r="Z209" s="3" t="s">
        <v>242</v>
      </c>
    </row>
    <row r="210" spans="1:26" x14ac:dyDescent="0.25">
      <c r="A210" s="46">
        <v>75</v>
      </c>
      <c r="B210" s="47">
        <v>1</v>
      </c>
      <c r="C210" s="47" t="s">
        <v>95</v>
      </c>
      <c r="D210" s="48"/>
      <c r="E210" s="47" t="s">
        <v>9</v>
      </c>
      <c r="F210" s="49" t="s">
        <v>267</v>
      </c>
      <c r="G210" s="50" t="s">
        <v>280</v>
      </c>
      <c r="H210" s="49"/>
      <c r="I210" s="49"/>
      <c r="J210" s="49" t="s">
        <v>910</v>
      </c>
      <c r="K210" s="49"/>
      <c r="L210" s="51">
        <v>415</v>
      </c>
      <c r="M210" s="63"/>
      <c r="N210" s="49"/>
      <c r="O210" s="52">
        <f>SUM(Tabelle13345[[#This Row],[Tage]]*Tabelle13345[[#This Row],[Tagespreis]])</f>
        <v>0</v>
      </c>
      <c r="P210" s="49" t="s">
        <v>729</v>
      </c>
      <c r="Q210" s="53"/>
      <c r="R210" s="49"/>
      <c r="Z210" s="3" t="s">
        <v>244</v>
      </c>
    </row>
    <row r="211" spans="1:26" x14ac:dyDescent="0.25">
      <c r="A211" s="46">
        <v>75</v>
      </c>
      <c r="B211" s="47">
        <v>1</v>
      </c>
      <c r="C211" s="47" t="s">
        <v>95</v>
      </c>
      <c r="D211" s="48"/>
      <c r="E211" s="47" t="s">
        <v>266</v>
      </c>
      <c r="F211" s="49" t="s">
        <v>267</v>
      </c>
      <c r="G211" s="50" t="s">
        <v>280</v>
      </c>
      <c r="H211" s="49"/>
      <c r="I211" s="49"/>
      <c r="J211" s="49" t="s">
        <v>910</v>
      </c>
      <c r="K211" s="49"/>
      <c r="L211" s="51">
        <v>415</v>
      </c>
      <c r="M211" s="63"/>
      <c r="N211" s="49"/>
      <c r="O211" s="52">
        <f>SUM(Tabelle13345[[#This Row],[Tage]]*Tabelle13345[[#This Row],[Tagespreis]])</f>
        <v>0</v>
      </c>
      <c r="P211" s="49" t="s">
        <v>729</v>
      </c>
      <c r="Q211" s="53"/>
      <c r="R211" s="49"/>
      <c r="Z211" s="3" t="s">
        <v>246</v>
      </c>
    </row>
    <row r="212" spans="1:26" x14ac:dyDescent="0.25">
      <c r="A212" s="46">
        <v>76</v>
      </c>
      <c r="B212" s="47">
        <v>1</v>
      </c>
      <c r="C212" s="47" t="s">
        <v>96</v>
      </c>
      <c r="D212" s="48"/>
      <c r="E212" s="47" t="s">
        <v>8</v>
      </c>
      <c r="F212" s="49" t="s">
        <v>267</v>
      </c>
      <c r="G212" s="50" t="s">
        <v>280</v>
      </c>
      <c r="H212" s="49" t="s">
        <v>460</v>
      </c>
      <c r="I212" s="49" t="s">
        <v>461</v>
      </c>
      <c r="J212" s="49"/>
      <c r="K212" s="51">
        <v>30</v>
      </c>
      <c r="L212" s="51">
        <v>415</v>
      </c>
      <c r="M212" s="63"/>
      <c r="N212" s="51"/>
      <c r="O212" s="52">
        <f>SUM(Tabelle13345[[#This Row],[Tage]]*Tabelle13345[[#This Row],[Tagespreis]])</f>
        <v>0</v>
      </c>
      <c r="P212" s="49" t="s">
        <v>725</v>
      </c>
      <c r="Q212" s="53">
        <v>43649</v>
      </c>
      <c r="R212" s="49">
        <v>1895757</v>
      </c>
      <c r="Z212" s="3" t="s">
        <v>248</v>
      </c>
    </row>
    <row r="213" spans="1:26" x14ac:dyDescent="0.25">
      <c r="A213" s="46">
        <v>76</v>
      </c>
      <c r="B213" s="47">
        <v>1</v>
      </c>
      <c r="C213" s="47" t="s">
        <v>96</v>
      </c>
      <c r="D213" s="48"/>
      <c r="E213" s="47" t="s">
        <v>9</v>
      </c>
      <c r="F213" s="49" t="s">
        <v>267</v>
      </c>
      <c r="G213" s="50" t="s">
        <v>280</v>
      </c>
      <c r="H213" s="49" t="s">
        <v>462</v>
      </c>
      <c r="I213" s="49" t="s">
        <v>463</v>
      </c>
      <c r="J213" s="49"/>
      <c r="K213" s="49"/>
      <c r="L213" s="51">
        <v>415</v>
      </c>
      <c r="M213" s="63"/>
      <c r="N213" s="49"/>
      <c r="O213" s="52">
        <f>SUM(Tabelle13345[[#This Row],[Tage]]*Tabelle13345[[#This Row],[Tagespreis]])</f>
        <v>0</v>
      </c>
      <c r="P213" s="49" t="s">
        <v>822</v>
      </c>
      <c r="Q213" s="53">
        <v>43648</v>
      </c>
      <c r="R213" s="49">
        <v>22</v>
      </c>
      <c r="Z213" s="3" t="s">
        <v>250</v>
      </c>
    </row>
    <row r="214" spans="1:26" x14ac:dyDescent="0.25">
      <c r="A214" s="46">
        <v>77</v>
      </c>
      <c r="B214" s="47">
        <v>1</v>
      </c>
      <c r="C214" s="47" t="s">
        <v>97</v>
      </c>
      <c r="D214" s="48"/>
      <c r="E214" s="47" t="s">
        <v>8</v>
      </c>
      <c r="F214" s="49" t="s">
        <v>267</v>
      </c>
      <c r="G214" s="50" t="s">
        <v>280</v>
      </c>
      <c r="H214" s="49" t="s">
        <v>464</v>
      </c>
      <c r="I214" s="49" t="s">
        <v>465</v>
      </c>
      <c r="J214" s="49"/>
      <c r="K214" s="49"/>
      <c r="L214" s="51">
        <v>415</v>
      </c>
      <c r="M214" s="63"/>
      <c r="N214" s="51"/>
      <c r="O214" s="52">
        <f>SUM(Tabelle13345[[#This Row],[Tage]]*Tabelle13345[[#This Row],[Tagespreis]])</f>
        <v>0</v>
      </c>
      <c r="P214" s="49" t="s">
        <v>725</v>
      </c>
      <c r="Q214" s="53">
        <v>43649</v>
      </c>
      <c r="R214" s="49">
        <v>1895753</v>
      </c>
      <c r="Z214" s="3" t="s">
        <v>252</v>
      </c>
    </row>
    <row r="215" spans="1:26" x14ac:dyDescent="0.25">
      <c r="A215" s="46">
        <v>77</v>
      </c>
      <c r="B215" s="47">
        <v>1</v>
      </c>
      <c r="C215" s="47" t="s">
        <v>97</v>
      </c>
      <c r="D215" s="48"/>
      <c r="E215" s="47" t="s">
        <v>9</v>
      </c>
      <c r="F215" s="49" t="s">
        <v>267</v>
      </c>
      <c r="G215" s="50" t="s">
        <v>280</v>
      </c>
      <c r="H215" s="49" t="s">
        <v>765</v>
      </c>
      <c r="I215" s="49" t="s">
        <v>766</v>
      </c>
      <c r="J215" s="49"/>
      <c r="K215" s="49"/>
      <c r="L215" s="51">
        <v>415</v>
      </c>
      <c r="M215" s="63"/>
      <c r="N215" s="51"/>
      <c r="O215" s="52">
        <f>SUM(Tabelle13345[[#This Row],[Tage]]*Tabelle13345[[#This Row],[Tagespreis]])</f>
        <v>0</v>
      </c>
      <c r="P215" s="49" t="s">
        <v>725</v>
      </c>
      <c r="Q215" s="53">
        <v>43649</v>
      </c>
      <c r="R215" s="49">
        <v>695740</v>
      </c>
      <c r="Z215" s="3" t="s">
        <v>254</v>
      </c>
    </row>
    <row r="216" spans="1:26" x14ac:dyDescent="0.25">
      <c r="A216" s="46">
        <v>78</v>
      </c>
      <c r="B216" s="47">
        <v>1</v>
      </c>
      <c r="C216" s="47" t="s">
        <v>98</v>
      </c>
      <c r="D216" s="48"/>
      <c r="E216" s="47" t="s">
        <v>8</v>
      </c>
      <c r="F216" s="49" t="s">
        <v>267</v>
      </c>
      <c r="G216" s="50" t="s">
        <v>280</v>
      </c>
      <c r="H216" s="49" t="s">
        <v>468</v>
      </c>
      <c r="I216" s="49" t="s">
        <v>469</v>
      </c>
      <c r="J216" s="49"/>
      <c r="K216" s="49"/>
      <c r="L216" s="51">
        <v>415</v>
      </c>
      <c r="M216" s="63"/>
      <c r="N216" s="51"/>
      <c r="O216" s="52">
        <f>SUM(Tabelle13345[[#This Row],[Tage]]*Tabelle13345[[#This Row],[Tagespreis]])</f>
        <v>0</v>
      </c>
      <c r="P216" s="49" t="s">
        <v>725</v>
      </c>
      <c r="Q216" s="53">
        <v>43650</v>
      </c>
      <c r="R216" s="49">
        <v>1895780</v>
      </c>
      <c r="Z216" s="3" t="s">
        <v>255</v>
      </c>
    </row>
    <row r="217" spans="1:26" x14ac:dyDescent="0.25">
      <c r="A217" s="46">
        <v>78</v>
      </c>
      <c r="B217" s="47">
        <v>1</v>
      </c>
      <c r="C217" s="47" t="s">
        <v>98</v>
      </c>
      <c r="D217" s="48"/>
      <c r="E217" s="47" t="s">
        <v>9</v>
      </c>
      <c r="F217" s="49" t="s">
        <v>267</v>
      </c>
      <c r="G217" s="50" t="s">
        <v>280</v>
      </c>
      <c r="H217" s="49" t="s">
        <v>470</v>
      </c>
      <c r="I217" s="49" t="s">
        <v>467</v>
      </c>
      <c r="J217" s="49"/>
      <c r="K217" s="51">
        <v>30</v>
      </c>
      <c r="L217" s="51">
        <v>415</v>
      </c>
      <c r="M217" s="63"/>
      <c r="N217" s="49"/>
      <c r="O217" s="52">
        <f>SUM(Tabelle13345[[#This Row],[Tage]]*Tabelle13345[[#This Row],[Tagespreis]])</f>
        <v>0</v>
      </c>
      <c r="P217" s="49" t="s">
        <v>725</v>
      </c>
      <c r="Q217" s="53">
        <v>43648</v>
      </c>
      <c r="R217" s="49">
        <v>695712</v>
      </c>
      <c r="Z217" s="3" t="s">
        <v>256</v>
      </c>
    </row>
    <row r="218" spans="1:26" x14ac:dyDescent="0.25">
      <c r="A218" s="46">
        <v>79</v>
      </c>
      <c r="B218" s="47">
        <v>1</v>
      </c>
      <c r="C218" s="47" t="s">
        <v>99</v>
      </c>
      <c r="D218" s="48" t="s">
        <v>101</v>
      </c>
      <c r="E218" s="47" t="s">
        <v>8</v>
      </c>
      <c r="F218" s="49" t="s">
        <v>267</v>
      </c>
      <c r="G218" s="50" t="s">
        <v>267</v>
      </c>
      <c r="H218" s="49" t="s">
        <v>954</v>
      </c>
      <c r="I218" s="49" t="s">
        <v>955</v>
      </c>
      <c r="J218" s="49"/>
      <c r="K218" s="51"/>
      <c r="L218" s="51">
        <v>530</v>
      </c>
      <c r="M218" s="63"/>
      <c r="N218" s="51"/>
      <c r="O218" s="52">
        <f>SUM(Tabelle13345[[#This Row],[Tage]]*Tabelle13345[[#This Row],[Tagespreis]])</f>
        <v>0</v>
      </c>
      <c r="P218" s="49" t="s">
        <v>725</v>
      </c>
      <c r="Q218" s="53">
        <v>43647</v>
      </c>
      <c r="R218" s="49">
        <v>695693</v>
      </c>
      <c r="Z218" s="3" t="s">
        <v>257</v>
      </c>
    </row>
    <row r="219" spans="1:26" x14ac:dyDescent="0.25">
      <c r="A219" s="46">
        <v>80</v>
      </c>
      <c r="B219" s="47">
        <v>1</v>
      </c>
      <c r="C219" s="47" t="s">
        <v>100</v>
      </c>
      <c r="D219" s="48" t="s">
        <v>103</v>
      </c>
      <c r="E219" s="47" t="s">
        <v>8</v>
      </c>
      <c r="F219" s="49" t="s">
        <v>267</v>
      </c>
      <c r="G219" s="50" t="s">
        <v>280</v>
      </c>
      <c r="H219" s="49"/>
      <c r="I219" s="49" t="s">
        <v>306</v>
      </c>
      <c r="J219" s="49" t="s">
        <v>909</v>
      </c>
      <c r="K219" s="49"/>
      <c r="L219" s="51">
        <v>415</v>
      </c>
      <c r="M219" s="63"/>
      <c r="N219" s="51"/>
      <c r="O219" s="52">
        <f>SUM(Tabelle13345[[#This Row],[Tage]]*Tabelle13345[[#This Row],[Tagespreis]])</f>
        <v>0</v>
      </c>
      <c r="P219" s="49" t="s">
        <v>729</v>
      </c>
      <c r="Q219" s="53"/>
      <c r="R219" s="49"/>
      <c r="Z219" s="3" t="s">
        <v>258</v>
      </c>
    </row>
    <row r="220" spans="1:26" x14ac:dyDescent="0.25">
      <c r="A220" s="46">
        <v>80</v>
      </c>
      <c r="B220" s="47">
        <v>1</v>
      </c>
      <c r="C220" s="47" t="s">
        <v>100</v>
      </c>
      <c r="D220" s="48"/>
      <c r="E220" s="47" t="s">
        <v>9</v>
      </c>
      <c r="F220" s="49" t="s">
        <v>267</v>
      </c>
      <c r="G220" s="50" t="s">
        <v>280</v>
      </c>
      <c r="H220" s="49"/>
      <c r="I220" s="49" t="s">
        <v>306</v>
      </c>
      <c r="J220" s="49" t="s">
        <v>909</v>
      </c>
      <c r="K220" s="49"/>
      <c r="L220" s="51">
        <v>415</v>
      </c>
      <c r="M220" s="63"/>
      <c r="N220" s="51"/>
      <c r="O220" s="52">
        <f>SUM(Tabelle13345[[#This Row],[Tage]]*Tabelle13345[[#This Row],[Tagespreis]])</f>
        <v>0</v>
      </c>
      <c r="P220" s="49" t="s">
        <v>729</v>
      </c>
      <c r="Q220" s="53"/>
      <c r="R220" s="49"/>
      <c r="Z220" s="3" t="s">
        <v>259</v>
      </c>
    </row>
    <row r="221" spans="1:26" x14ac:dyDescent="0.25">
      <c r="A221" s="46">
        <v>81</v>
      </c>
      <c r="B221" s="47">
        <v>1</v>
      </c>
      <c r="C221" s="47" t="s">
        <v>102</v>
      </c>
      <c r="D221" s="48" t="s">
        <v>105</v>
      </c>
      <c r="E221" s="47" t="s">
        <v>8</v>
      </c>
      <c r="F221" s="49" t="s">
        <v>267</v>
      </c>
      <c r="G221" s="50" t="s">
        <v>280</v>
      </c>
      <c r="H221" s="49" t="s">
        <v>624</v>
      </c>
      <c r="I221" s="49" t="s">
        <v>625</v>
      </c>
      <c r="J221" s="49"/>
      <c r="K221" s="49"/>
      <c r="L221" s="51">
        <v>415</v>
      </c>
      <c r="M221" s="63"/>
      <c r="N221" s="51"/>
      <c r="O221" s="52">
        <f>SUM(Tabelle13345[[#This Row],[Tage]]*Tabelle13345[[#This Row],[Tagespreis]])</f>
        <v>0</v>
      </c>
      <c r="P221" s="49" t="s">
        <v>725</v>
      </c>
      <c r="Q221" s="53">
        <v>43649</v>
      </c>
      <c r="R221" s="49">
        <v>695744</v>
      </c>
      <c r="Z221" s="3" t="s">
        <v>260</v>
      </c>
    </row>
    <row r="222" spans="1:26" x14ac:dyDescent="0.25">
      <c r="A222" s="46">
        <v>81</v>
      </c>
      <c r="B222" s="47">
        <v>1</v>
      </c>
      <c r="C222" s="47" t="s">
        <v>102</v>
      </c>
      <c r="D222" s="48"/>
      <c r="E222" s="47" t="s">
        <v>9</v>
      </c>
      <c r="F222" s="49" t="s">
        <v>267</v>
      </c>
      <c r="G222" s="50" t="s">
        <v>280</v>
      </c>
      <c r="H222" s="49" t="s">
        <v>626</v>
      </c>
      <c r="I222" s="49" t="s">
        <v>627</v>
      </c>
      <c r="J222" s="49"/>
      <c r="K222" s="49"/>
      <c r="L222" s="51">
        <v>415</v>
      </c>
      <c r="M222" s="63"/>
      <c r="N222" s="51"/>
      <c r="O222" s="52">
        <f>SUM(Tabelle13345[[#This Row],[Tage]]*Tabelle13345[[#This Row],[Tagespreis]])</f>
        <v>0</v>
      </c>
      <c r="P222" s="49" t="s">
        <v>725</v>
      </c>
      <c r="Q222" s="53">
        <v>43647</v>
      </c>
      <c r="R222" s="49">
        <v>695679</v>
      </c>
      <c r="Z222" s="8"/>
    </row>
    <row r="223" spans="1:26" x14ac:dyDescent="0.25">
      <c r="A223" s="46">
        <v>82</v>
      </c>
      <c r="B223" s="47">
        <v>1</v>
      </c>
      <c r="C223" s="47" t="s">
        <v>104</v>
      </c>
      <c r="D223" s="48" t="s">
        <v>107</v>
      </c>
      <c r="E223" s="47" t="s">
        <v>8</v>
      </c>
      <c r="F223" s="49" t="s">
        <v>267</v>
      </c>
      <c r="G223" s="50" t="s">
        <v>280</v>
      </c>
      <c r="H223" s="49" t="s">
        <v>472</v>
      </c>
      <c r="I223" s="49" t="s">
        <v>473</v>
      </c>
      <c r="J223" s="49"/>
      <c r="K223" s="51">
        <v>30</v>
      </c>
      <c r="L223" s="51">
        <v>415</v>
      </c>
      <c r="M223" s="63"/>
      <c r="N223" s="51"/>
      <c r="O223" s="52">
        <f>SUM(Tabelle13345[[#This Row],[Tage]]*Tabelle13345[[#This Row],[Tagespreis]])</f>
        <v>0</v>
      </c>
      <c r="P223" s="49" t="s">
        <v>725</v>
      </c>
      <c r="Q223" s="53">
        <v>43640</v>
      </c>
      <c r="R223" s="49">
        <v>695630</v>
      </c>
      <c r="Z223" s="8"/>
    </row>
    <row r="224" spans="1:26" x14ac:dyDescent="0.25">
      <c r="A224" s="46">
        <v>82</v>
      </c>
      <c r="B224" s="47">
        <v>1</v>
      </c>
      <c r="C224" s="47" t="s">
        <v>104</v>
      </c>
      <c r="D224" s="48"/>
      <c r="E224" s="47" t="s">
        <v>9</v>
      </c>
      <c r="F224" s="49" t="s">
        <v>267</v>
      </c>
      <c r="G224" s="50" t="s">
        <v>280</v>
      </c>
      <c r="H224" s="49" t="s">
        <v>648</v>
      </c>
      <c r="I224" s="49" t="s">
        <v>649</v>
      </c>
      <c r="J224" s="49"/>
      <c r="K224" s="49"/>
      <c r="L224" s="51">
        <v>415</v>
      </c>
      <c r="M224" s="63"/>
      <c r="N224" s="51"/>
      <c r="O224" s="52">
        <f>SUM(Tabelle13345[[#This Row],[Tage]]*Tabelle13345[[#This Row],[Tagespreis]])</f>
        <v>0</v>
      </c>
      <c r="P224" s="49" t="s">
        <v>725</v>
      </c>
      <c r="Q224" s="53">
        <v>43641</v>
      </c>
      <c r="R224" s="49">
        <v>695636</v>
      </c>
      <c r="Z224" s="8"/>
    </row>
    <row r="225" spans="1:26" x14ac:dyDescent="0.25">
      <c r="A225" s="46">
        <v>148</v>
      </c>
      <c r="B225" s="47">
        <v>2</v>
      </c>
      <c r="C225" s="47" t="s">
        <v>172</v>
      </c>
      <c r="D225" s="48"/>
      <c r="E225" s="47" t="s">
        <v>9</v>
      </c>
      <c r="F225" s="49" t="s">
        <v>267</v>
      </c>
      <c r="G225" s="50" t="s">
        <v>280</v>
      </c>
      <c r="H225" s="49" t="s">
        <v>891</v>
      </c>
      <c r="I225" s="49" t="s">
        <v>892</v>
      </c>
      <c r="J225" s="49" t="s">
        <v>910</v>
      </c>
      <c r="K225" s="3"/>
      <c r="L225" s="6">
        <v>415</v>
      </c>
      <c r="M225" s="63"/>
      <c r="N225" s="51"/>
      <c r="O225" s="52">
        <f>SUM(Tabelle13345[[#This Row],[Tage]]*Tabelle13345[[#This Row],[Tagespreis]])</f>
        <v>0</v>
      </c>
      <c r="P225" s="49" t="s">
        <v>729</v>
      </c>
      <c r="Q225" s="53"/>
      <c r="R225" s="49"/>
      <c r="Z225" s="8"/>
    </row>
    <row r="226" spans="1:26" x14ac:dyDescent="0.25">
      <c r="A226" s="46">
        <v>148</v>
      </c>
      <c r="B226" s="47">
        <v>2</v>
      </c>
      <c r="C226" s="47" t="s">
        <v>172</v>
      </c>
      <c r="D226" s="48"/>
      <c r="E226" s="47" t="s">
        <v>8</v>
      </c>
      <c r="F226" s="49" t="s">
        <v>267</v>
      </c>
      <c r="G226" s="50" t="s">
        <v>280</v>
      </c>
      <c r="H226" s="49" t="s">
        <v>889</v>
      </c>
      <c r="I226" s="49" t="s">
        <v>890</v>
      </c>
      <c r="J226" s="49" t="s">
        <v>910</v>
      </c>
      <c r="K226" s="3"/>
      <c r="L226" s="6">
        <v>415</v>
      </c>
      <c r="M226" s="63"/>
      <c r="N226" s="51"/>
      <c r="O226" s="52">
        <f>SUM(Tabelle13345[[#This Row],[Tage]]*Tabelle13345[[#This Row],[Tagespreis]])</f>
        <v>0</v>
      </c>
      <c r="P226" s="49" t="s">
        <v>729</v>
      </c>
      <c r="Q226" s="53"/>
      <c r="R226" s="49"/>
      <c r="Z226" s="8"/>
    </row>
    <row r="227" spans="1:26" x14ac:dyDescent="0.25">
      <c r="A227" s="46">
        <v>149</v>
      </c>
      <c r="B227" s="47">
        <v>2</v>
      </c>
      <c r="C227" s="47" t="s">
        <v>173</v>
      </c>
      <c r="D227" s="48"/>
      <c r="E227" s="47" t="s">
        <v>8</v>
      </c>
      <c r="F227" s="49" t="s">
        <v>267</v>
      </c>
      <c r="G227" s="50" t="s">
        <v>280</v>
      </c>
      <c r="H227" s="49" t="s">
        <v>896</v>
      </c>
      <c r="I227" s="49" t="s">
        <v>897</v>
      </c>
      <c r="J227" s="49" t="s">
        <v>910</v>
      </c>
      <c r="K227" s="3"/>
      <c r="L227" s="6">
        <v>415</v>
      </c>
      <c r="M227" s="63"/>
      <c r="N227" s="51"/>
      <c r="O227" s="52">
        <f>SUM(Tabelle13345[[#This Row],[Tage]]*Tabelle13345[[#This Row],[Tagespreis]])</f>
        <v>0</v>
      </c>
      <c r="P227" s="49" t="s">
        <v>729</v>
      </c>
      <c r="Q227" s="53"/>
      <c r="R227" s="49"/>
      <c r="Z227" s="8"/>
    </row>
    <row r="228" spans="1:26" x14ac:dyDescent="0.25">
      <c r="A228" s="46">
        <v>149</v>
      </c>
      <c r="B228" s="47">
        <v>2</v>
      </c>
      <c r="C228" s="47" t="s">
        <v>173</v>
      </c>
      <c r="D228" s="48"/>
      <c r="E228" s="47" t="s">
        <v>9</v>
      </c>
      <c r="F228" s="49" t="s">
        <v>267</v>
      </c>
      <c r="G228" s="50" t="s">
        <v>280</v>
      </c>
      <c r="H228" s="49" t="s">
        <v>887</v>
      </c>
      <c r="I228" s="49" t="s">
        <v>887</v>
      </c>
      <c r="J228" s="49" t="s">
        <v>910</v>
      </c>
      <c r="K228" s="3"/>
      <c r="L228" s="6">
        <v>415</v>
      </c>
      <c r="M228" s="63"/>
      <c r="N228" s="49"/>
      <c r="O228" s="52">
        <f>SUM(Tabelle13345[[#This Row],[Tage]]*Tabelle13345[[#This Row],[Tagespreis]])</f>
        <v>0</v>
      </c>
      <c r="P228" s="49" t="s">
        <v>729</v>
      </c>
      <c r="Q228" s="53"/>
      <c r="R228" s="49"/>
      <c r="Z228" s="8"/>
    </row>
    <row r="229" spans="1:26" x14ac:dyDescent="0.25">
      <c r="A229" s="46">
        <v>150</v>
      </c>
      <c r="B229" s="47">
        <v>2</v>
      </c>
      <c r="C229" s="47" t="s">
        <v>174</v>
      </c>
      <c r="D229" s="48"/>
      <c r="E229" s="47" t="s">
        <v>8</v>
      </c>
      <c r="F229" s="49" t="s">
        <v>267</v>
      </c>
      <c r="G229" s="50" t="s">
        <v>280</v>
      </c>
      <c r="H229" s="49" t="s">
        <v>1038</v>
      </c>
      <c r="I229" s="49" t="s">
        <v>1039</v>
      </c>
      <c r="J229" s="49" t="s">
        <v>817</v>
      </c>
      <c r="K229" s="49"/>
      <c r="L229" s="6">
        <v>415</v>
      </c>
      <c r="M229" s="63"/>
      <c r="N229" s="51"/>
      <c r="O229" s="52">
        <f>SUM(Tabelle13345[[#This Row],[Tage]]*Tabelle13345[[#This Row],[Tagespreis]])</f>
        <v>0</v>
      </c>
      <c r="P229" s="49" t="s">
        <v>729</v>
      </c>
      <c r="Q229" s="53"/>
      <c r="R229" s="49"/>
      <c r="Z229" s="8"/>
    </row>
    <row r="230" spans="1:26" x14ac:dyDescent="0.25">
      <c r="A230" s="46">
        <v>150</v>
      </c>
      <c r="B230" s="47">
        <v>2</v>
      </c>
      <c r="C230" s="47" t="s">
        <v>174</v>
      </c>
      <c r="D230" s="48"/>
      <c r="E230" s="47" t="s">
        <v>9</v>
      </c>
      <c r="F230" s="49" t="s">
        <v>267</v>
      </c>
      <c r="G230" s="50" t="s">
        <v>280</v>
      </c>
      <c r="H230" s="49" t="s">
        <v>1040</v>
      </c>
      <c r="I230" s="49" t="s">
        <v>1041</v>
      </c>
      <c r="J230" s="49" t="s">
        <v>817</v>
      </c>
      <c r="K230" s="49"/>
      <c r="L230" s="6">
        <v>415</v>
      </c>
      <c r="M230" s="63"/>
      <c r="N230" s="51"/>
      <c r="O230" s="52">
        <f>SUM(Tabelle13345[[#This Row],[Tage]]*Tabelle13345[[#This Row],[Tagespreis]])</f>
        <v>0</v>
      </c>
      <c r="P230" s="49" t="s">
        <v>729</v>
      </c>
      <c r="Q230" s="53"/>
      <c r="R230" s="49"/>
      <c r="Z230" s="8"/>
    </row>
    <row r="231" spans="1:26" x14ac:dyDescent="0.25">
      <c r="A231" s="46">
        <v>151</v>
      </c>
      <c r="B231" s="47">
        <v>2</v>
      </c>
      <c r="C231" s="47" t="s">
        <v>175</v>
      </c>
      <c r="D231" s="48"/>
      <c r="E231" s="47" t="s">
        <v>9</v>
      </c>
      <c r="F231" s="49" t="s">
        <v>267</v>
      </c>
      <c r="G231" s="50" t="s">
        <v>280</v>
      </c>
      <c r="H231" s="49" t="s">
        <v>965</v>
      </c>
      <c r="I231" s="49" t="s">
        <v>966</v>
      </c>
      <c r="J231" s="49" t="s">
        <v>817</v>
      </c>
      <c r="K231" s="49"/>
      <c r="L231" s="6">
        <v>415</v>
      </c>
      <c r="M231" s="63"/>
      <c r="N231" s="49"/>
      <c r="O231" s="52">
        <f>SUM(Tabelle13345[[#This Row],[Tage]]*Tabelle13345[[#This Row],[Tagespreis]])</f>
        <v>0</v>
      </c>
      <c r="P231" s="49" t="s">
        <v>729</v>
      </c>
      <c r="Q231" s="53"/>
      <c r="R231" s="49"/>
      <c r="Z231" s="8"/>
    </row>
    <row r="232" spans="1:26" x14ac:dyDescent="0.25">
      <c r="A232" s="46">
        <v>151</v>
      </c>
      <c r="B232" s="47">
        <v>2</v>
      </c>
      <c r="C232" s="47" t="s">
        <v>175</v>
      </c>
      <c r="D232" s="48"/>
      <c r="E232" s="47" t="s">
        <v>8</v>
      </c>
      <c r="F232" s="49" t="s">
        <v>267</v>
      </c>
      <c r="G232" s="50" t="s">
        <v>280</v>
      </c>
      <c r="H232" s="49" t="s">
        <v>1055</v>
      </c>
      <c r="I232" s="49" t="s">
        <v>953</v>
      </c>
      <c r="J232" s="49" t="s">
        <v>817</v>
      </c>
      <c r="K232" s="49"/>
      <c r="L232" s="6">
        <v>415</v>
      </c>
      <c r="M232" s="63"/>
      <c r="N232" s="51"/>
      <c r="O232" s="52">
        <f>SUM(Tabelle13345[[#This Row],[Tage]]*Tabelle13345[[#This Row],[Tagespreis]])</f>
        <v>0</v>
      </c>
      <c r="P232" s="49" t="s">
        <v>729</v>
      </c>
      <c r="Q232" s="53"/>
      <c r="R232" s="49"/>
      <c r="Z232" s="8"/>
    </row>
    <row r="233" spans="1:26" x14ac:dyDescent="0.25">
      <c r="A233" s="46">
        <v>152</v>
      </c>
      <c r="B233" s="47">
        <v>2</v>
      </c>
      <c r="C233" s="47" t="s">
        <v>176</v>
      </c>
      <c r="D233" s="48"/>
      <c r="E233" s="47" t="s">
        <v>9</v>
      </c>
      <c r="F233" s="49" t="s">
        <v>267</v>
      </c>
      <c r="G233" s="50" t="s">
        <v>280</v>
      </c>
      <c r="H233" s="49" t="s">
        <v>944</v>
      </c>
      <c r="I233" s="49" t="s">
        <v>945</v>
      </c>
      <c r="J233" s="49" t="s">
        <v>817</v>
      </c>
      <c r="K233" s="49"/>
      <c r="L233" s="6">
        <v>415</v>
      </c>
      <c r="M233" s="63"/>
      <c r="N233" s="49"/>
      <c r="O233" s="52">
        <f>SUM(Tabelle13345[[#This Row],[Tage]]*Tabelle13345[[#This Row],[Tagespreis]])</f>
        <v>0</v>
      </c>
      <c r="P233" s="49" t="s">
        <v>729</v>
      </c>
      <c r="Q233" s="53"/>
      <c r="R233" s="49"/>
      <c r="Z233" s="8"/>
    </row>
    <row r="234" spans="1:26" x14ac:dyDescent="0.25">
      <c r="A234" s="46">
        <v>152</v>
      </c>
      <c r="B234" s="47">
        <v>2</v>
      </c>
      <c r="C234" s="47" t="s">
        <v>176</v>
      </c>
      <c r="D234" s="48"/>
      <c r="E234" s="47" t="s">
        <v>8</v>
      </c>
      <c r="F234" s="49" t="s">
        <v>267</v>
      </c>
      <c r="G234" s="50" t="s">
        <v>280</v>
      </c>
      <c r="H234" s="49" t="s">
        <v>942</v>
      </c>
      <c r="I234" s="49" t="s">
        <v>943</v>
      </c>
      <c r="J234" s="49" t="s">
        <v>817</v>
      </c>
      <c r="K234" s="49"/>
      <c r="L234" s="6">
        <v>415</v>
      </c>
      <c r="M234" s="63"/>
      <c r="N234" s="51"/>
      <c r="O234" s="52">
        <f>SUM(Tabelle13345[[#This Row],[Tage]]*Tabelle13345[[#This Row],[Tagespreis]])</f>
        <v>0</v>
      </c>
      <c r="P234" s="49" t="s">
        <v>729</v>
      </c>
      <c r="Q234" s="53"/>
      <c r="R234" s="49"/>
      <c r="Z234" s="8"/>
    </row>
    <row r="235" spans="1:26" x14ac:dyDescent="0.25">
      <c r="A235" s="46">
        <v>153</v>
      </c>
      <c r="B235" s="47">
        <v>2</v>
      </c>
      <c r="C235" s="47" t="s">
        <v>177</v>
      </c>
      <c r="D235" s="48"/>
      <c r="E235" s="47" t="s">
        <v>8</v>
      </c>
      <c r="F235" s="49" t="s">
        <v>267</v>
      </c>
      <c r="G235" s="50" t="s">
        <v>280</v>
      </c>
      <c r="H235" s="49" t="s">
        <v>946</v>
      </c>
      <c r="I235" s="49" t="s">
        <v>947</v>
      </c>
      <c r="J235" s="49" t="s">
        <v>817</v>
      </c>
      <c r="K235" s="49"/>
      <c r="L235" s="6">
        <v>415</v>
      </c>
      <c r="M235" s="63"/>
      <c r="N235" s="51"/>
      <c r="O235" s="52">
        <f>SUM(Tabelle13345[[#This Row],[Tage]]*Tabelle13345[[#This Row],[Tagespreis]])</f>
        <v>0</v>
      </c>
      <c r="P235" s="49" t="s">
        <v>729</v>
      </c>
      <c r="Q235" s="53"/>
      <c r="R235" s="49"/>
      <c r="Z235" s="8"/>
    </row>
    <row r="236" spans="1:26" x14ac:dyDescent="0.25">
      <c r="A236" s="46">
        <v>153</v>
      </c>
      <c r="B236" s="47">
        <v>2</v>
      </c>
      <c r="C236" s="47" t="s">
        <v>177</v>
      </c>
      <c r="D236" s="48"/>
      <c r="E236" s="47" t="s">
        <v>9</v>
      </c>
      <c r="F236" s="49" t="s">
        <v>267</v>
      </c>
      <c r="G236" s="50" t="s">
        <v>280</v>
      </c>
      <c r="H236" s="49" t="s">
        <v>1047</v>
      </c>
      <c r="I236" s="49" t="s">
        <v>1048</v>
      </c>
      <c r="J236" s="49" t="s">
        <v>817</v>
      </c>
      <c r="K236" s="49"/>
      <c r="L236" s="6">
        <v>415</v>
      </c>
      <c r="M236" s="63"/>
      <c r="N236" s="49"/>
      <c r="O236" s="52">
        <f>SUM(Tabelle13345[[#This Row],[Tage]]*Tabelle13345[[#This Row],[Tagespreis]])</f>
        <v>0</v>
      </c>
      <c r="P236" s="49" t="s">
        <v>729</v>
      </c>
      <c r="Q236" s="53"/>
      <c r="R236" s="49"/>
      <c r="Z236" s="8"/>
    </row>
    <row r="237" spans="1:26" x14ac:dyDescent="0.25">
      <c r="A237" s="46">
        <v>154</v>
      </c>
      <c r="B237" s="47">
        <v>2</v>
      </c>
      <c r="C237" s="47" t="s">
        <v>178</v>
      </c>
      <c r="D237" s="48"/>
      <c r="E237" s="47" t="s">
        <v>8</v>
      </c>
      <c r="F237" s="49" t="s">
        <v>267</v>
      </c>
      <c r="G237" s="50" t="s">
        <v>267</v>
      </c>
      <c r="H237" s="49" t="s">
        <v>977</v>
      </c>
      <c r="I237" s="49" t="s">
        <v>978</v>
      </c>
      <c r="J237" s="49"/>
      <c r="K237" s="49"/>
      <c r="L237" s="51">
        <v>530</v>
      </c>
      <c r="M237" s="63"/>
      <c r="N237" s="49"/>
      <c r="O237" s="52">
        <f>SUM(Tabelle13345[[#This Row],[Tage]]*Tabelle13345[[#This Row],[Tagespreis]])</f>
        <v>0</v>
      </c>
      <c r="P237" s="49" t="s">
        <v>725</v>
      </c>
      <c r="Q237" s="53">
        <v>43637</v>
      </c>
      <c r="R237" s="49">
        <v>695625</v>
      </c>
      <c r="Z237" s="8"/>
    </row>
    <row r="238" spans="1:26" x14ac:dyDescent="0.25">
      <c r="A238" s="46">
        <v>155</v>
      </c>
      <c r="B238" s="47">
        <v>2</v>
      </c>
      <c r="C238" s="47" t="s">
        <v>179</v>
      </c>
      <c r="D238" s="48"/>
      <c r="E238" s="47" t="s">
        <v>9</v>
      </c>
      <c r="F238" s="49" t="s">
        <v>267</v>
      </c>
      <c r="G238" s="50" t="s">
        <v>280</v>
      </c>
      <c r="H238" s="49" t="s">
        <v>576</v>
      </c>
      <c r="I238" s="49" t="s">
        <v>457</v>
      </c>
      <c r="J238" s="49" t="s">
        <v>817</v>
      </c>
      <c r="K238" s="49"/>
      <c r="L238" s="6">
        <v>415</v>
      </c>
      <c r="M238" s="63"/>
      <c r="N238" s="49"/>
      <c r="O238" s="52">
        <f>SUM(Tabelle13345[[#This Row],[Tage]]*Tabelle13345[[#This Row],[Tagespreis]])</f>
        <v>0</v>
      </c>
      <c r="P238" s="49" t="s">
        <v>729</v>
      </c>
      <c r="Q238" s="53"/>
      <c r="R238" s="49"/>
      <c r="Z238" s="8"/>
    </row>
    <row r="239" spans="1:26" x14ac:dyDescent="0.25">
      <c r="A239" s="46">
        <v>155</v>
      </c>
      <c r="B239" s="47">
        <v>2</v>
      </c>
      <c r="C239" s="47" t="s">
        <v>179</v>
      </c>
      <c r="D239" s="48"/>
      <c r="E239" s="47" t="s">
        <v>8</v>
      </c>
      <c r="F239" s="49" t="s">
        <v>267</v>
      </c>
      <c r="G239" s="50" t="s">
        <v>280</v>
      </c>
      <c r="H239" s="49" t="s">
        <v>964</v>
      </c>
      <c r="I239" s="49" t="s">
        <v>341</v>
      </c>
      <c r="J239" s="49" t="s">
        <v>817</v>
      </c>
      <c r="K239" s="49"/>
      <c r="L239" s="6">
        <v>415</v>
      </c>
      <c r="M239" s="63"/>
      <c r="N239" s="49"/>
      <c r="O239" s="52">
        <f>SUM(Tabelle13345[[#This Row],[Tage]]*Tabelle13345[[#This Row],[Tagespreis]])</f>
        <v>0</v>
      </c>
      <c r="P239" s="49" t="s">
        <v>729</v>
      </c>
      <c r="Q239" s="53"/>
      <c r="R239" s="49"/>
      <c r="Z239" s="8"/>
    </row>
    <row r="240" spans="1:26" x14ac:dyDescent="0.25">
      <c r="A240" s="46">
        <v>156</v>
      </c>
      <c r="B240" s="47">
        <v>2</v>
      </c>
      <c r="C240" s="47" t="s">
        <v>180</v>
      </c>
      <c r="D240" s="48"/>
      <c r="E240" s="47" t="s">
        <v>8</v>
      </c>
      <c r="F240" s="49" t="s">
        <v>267</v>
      </c>
      <c r="G240" s="50" t="s">
        <v>267</v>
      </c>
      <c r="H240" s="49" t="s">
        <v>612</v>
      </c>
      <c r="I240" s="49" t="s">
        <v>613</v>
      </c>
      <c r="J240" s="49"/>
      <c r="K240" s="6">
        <v>30</v>
      </c>
      <c r="L240" s="6">
        <v>530</v>
      </c>
      <c r="M240" s="63"/>
      <c r="N240" s="51"/>
      <c r="O240" s="52">
        <f>SUM(Tabelle13345[[#This Row],[Tage]]*Tabelle13345[[#This Row],[Tagespreis]])</f>
        <v>0</v>
      </c>
      <c r="P240" s="49" t="s">
        <v>725</v>
      </c>
      <c r="Q240" s="53">
        <v>43648</v>
      </c>
      <c r="R240" s="49">
        <v>695732</v>
      </c>
      <c r="Z240" s="8"/>
    </row>
    <row r="241" spans="1:26" x14ac:dyDescent="0.25">
      <c r="A241" s="46">
        <v>157</v>
      </c>
      <c r="B241" s="47">
        <v>2</v>
      </c>
      <c r="C241" s="47" t="s">
        <v>181</v>
      </c>
      <c r="D241" s="48"/>
      <c r="E241" s="47" t="s">
        <v>8</v>
      </c>
      <c r="F241" s="49" t="s">
        <v>267</v>
      </c>
      <c r="G241" s="50" t="s">
        <v>280</v>
      </c>
      <c r="H241" s="49" t="s">
        <v>1155</v>
      </c>
      <c r="I241" s="49" t="s">
        <v>1156</v>
      </c>
      <c r="J241" s="49" t="s">
        <v>910</v>
      </c>
      <c r="K241" s="3"/>
      <c r="L241" s="6">
        <v>415</v>
      </c>
      <c r="M241" s="63"/>
      <c r="N241" s="51"/>
      <c r="O241" s="52">
        <f>SUM(Tabelle13345[[#This Row],[Tage]]*Tabelle13345[[#This Row],[Tagespreis]])</f>
        <v>0</v>
      </c>
      <c r="P241" s="49" t="s">
        <v>729</v>
      </c>
      <c r="Q241" s="53"/>
      <c r="R241" s="49"/>
      <c r="Z241" s="8"/>
    </row>
    <row r="242" spans="1:26" x14ac:dyDescent="0.25">
      <c r="A242" s="46">
        <v>157</v>
      </c>
      <c r="B242" s="47">
        <v>2</v>
      </c>
      <c r="C242" s="47" t="s">
        <v>181</v>
      </c>
      <c r="D242" s="48"/>
      <c r="E242" s="47" t="s">
        <v>9</v>
      </c>
      <c r="F242" s="49" t="s">
        <v>267</v>
      </c>
      <c r="G242" s="50" t="s">
        <v>280</v>
      </c>
      <c r="H242" s="49" t="s">
        <v>1157</v>
      </c>
      <c r="I242" s="49" t="s">
        <v>1158</v>
      </c>
      <c r="J242" s="49" t="s">
        <v>910</v>
      </c>
      <c r="K242" s="3"/>
      <c r="L242" s="6">
        <v>415</v>
      </c>
      <c r="M242" s="63"/>
      <c r="N242" s="51"/>
      <c r="O242" s="52">
        <f>SUM(Tabelle13345[[#This Row],[Tage]]*Tabelle13345[[#This Row],[Tagespreis]])</f>
        <v>0</v>
      </c>
      <c r="P242" s="49" t="s">
        <v>729</v>
      </c>
      <c r="Q242" s="53"/>
      <c r="R242" s="49"/>
      <c r="Z242" s="8"/>
    </row>
    <row r="243" spans="1:26" x14ac:dyDescent="0.25">
      <c r="A243" s="46">
        <v>158</v>
      </c>
      <c r="B243" s="47">
        <v>2</v>
      </c>
      <c r="C243" s="47" t="s">
        <v>182</v>
      </c>
      <c r="D243" s="48"/>
      <c r="E243" s="47" t="s">
        <v>8</v>
      </c>
      <c r="F243" s="49" t="s">
        <v>267</v>
      </c>
      <c r="G243" s="50" t="s">
        <v>280</v>
      </c>
      <c r="H243" s="49" t="s">
        <v>1159</v>
      </c>
      <c r="I243" s="49" t="s">
        <v>1156</v>
      </c>
      <c r="J243" s="49" t="s">
        <v>910</v>
      </c>
      <c r="K243" s="3"/>
      <c r="L243" s="6">
        <v>415</v>
      </c>
      <c r="M243" s="63"/>
      <c r="N243" s="51"/>
      <c r="O243" s="52">
        <f>SUM(Tabelle13345[[#This Row],[Tage]]*Tabelle13345[[#This Row],[Tagespreis]])</f>
        <v>0</v>
      </c>
      <c r="P243" s="49" t="s">
        <v>729</v>
      </c>
      <c r="Q243" s="53"/>
      <c r="R243" s="49"/>
      <c r="Z243" s="8"/>
    </row>
    <row r="244" spans="1:26" x14ac:dyDescent="0.25">
      <c r="A244" s="46">
        <v>158</v>
      </c>
      <c r="B244" s="47">
        <v>2</v>
      </c>
      <c r="C244" s="47" t="s">
        <v>182</v>
      </c>
      <c r="D244" s="48"/>
      <c r="E244" s="47" t="s">
        <v>9</v>
      </c>
      <c r="F244" s="49" t="s">
        <v>267</v>
      </c>
      <c r="G244" s="50" t="s">
        <v>280</v>
      </c>
      <c r="H244" s="49" t="s">
        <v>1160</v>
      </c>
      <c r="I244" s="49" t="s">
        <v>367</v>
      </c>
      <c r="J244" s="49" t="s">
        <v>910</v>
      </c>
      <c r="K244" s="3"/>
      <c r="L244" s="6">
        <v>415</v>
      </c>
      <c r="M244" s="63"/>
      <c r="N244" s="51"/>
      <c r="O244" s="52">
        <f>SUM(Tabelle13345[[#This Row],[Tage]]*Tabelle13345[[#This Row],[Tagespreis]])</f>
        <v>0</v>
      </c>
      <c r="P244" s="49" t="s">
        <v>729</v>
      </c>
      <c r="Q244" s="53"/>
      <c r="R244" s="49"/>
      <c r="Z244" s="8"/>
    </row>
    <row r="245" spans="1:26" x14ac:dyDescent="0.25">
      <c r="A245" s="46">
        <v>159</v>
      </c>
      <c r="B245" s="47">
        <v>2</v>
      </c>
      <c r="C245" s="47" t="s">
        <v>183</v>
      </c>
      <c r="D245" s="48"/>
      <c r="E245" s="47" t="s">
        <v>9</v>
      </c>
      <c r="F245" s="49" t="s">
        <v>267</v>
      </c>
      <c r="G245" s="50" t="s">
        <v>280</v>
      </c>
      <c r="H245" s="49" t="s">
        <v>622</v>
      </c>
      <c r="I245" s="49" t="s">
        <v>623</v>
      </c>
      <c r="J245" s="49"/>
      <c r="K245" s="3"/>
      <c r="L245" s="6">
        <v>415</v>
      </c>
      <c r="M245" s="63"/>
      <c r="N245" s="51"/>
      <c r="O245" s="52">
        <f>SUM(Tabelle13345[[#This Row],[Tage]]*Tabelle13345[[#This Row],[Tagespreis]])</f>
        <v>0</v>
      </c>
      <c r="P245" s="49" t="s">
        <v>725</v>
      </c>
      <c r="Q245" s="53">
        <v>43651</v>
      </c>
      <c r="R245" s="49">
        <v>1895813</v>
      </c>
      <c r="Z245" s="8"/>
    </row>
    <row r="246" spans="1:26" x14ac:dyDescent="0.25">
      <c r="A246" s="46">
        <v>159</v>
      </c>
      <c r="B246" s="47">
        <v>2</v>
      </c>
      <c r="C246" s="47" t="s">
        <v>183</v>
      </c>
      <c r="D246" s="48"/>
      <c r="E246" s="47" t="s">
        <v>8</v>
      </c>
      <c r="F246" s="49" t="s">
        <v>267</v>
      </c>
      <c r="G246" s="50" t="s">
        <v>280</v>
      </c>
      <c r="H246" s="49" t="s">
        <v>620</v>
      </c>
      <c r="I246" s="49" t="s">
        <v>621</v>
      </c>
      <c r="J246" s="49"/>
      <c r="K246" s="3"/>
      <c r="L246" s="6">
        <v>415</v>
      </c>
      <c r="M246" s="63"/>
      <c r="N246" s="51"/>
      <c r="O246" s="52">
        <f>SUM(Tabelle13345[[#This Row],[Tage]]*Tabelle13345[[#This Row],[Tagespreis]])</f>
        <v>0</v>
      </c>
      <c r="P246" s="49" t="s">
        <v>725</v>
      </c>
      <c r="Q246" s="53">
        <v>43651</v>
      </c>
      <c r="R246" s="49">
        <v>1895804</v>
      </c>
      <c r="Z246" s="8"/>
    </row>
    <row r="247" spans="1:26" x14ac:dyDescent="0.25">
      <c r="A247" s="46">
        <v>160</v>
      </c>
      <c r="B247" s="47">
        <v>2</v>
      </c>
      <c r="C247" s="47" t="s">
        <v>184</v>
      </c>
      <c r="D247" s="48"/>
      <c r="E247" s="47" t="s">
        <v>8</v>
      </c>
      <c r="F247" s="49" t="s">
        <v>267</v>
      </c>
      <c r="G247" s="50" t="s">
        <v>280</v>
      </c>
      <c r="H247" s="49" t="s">
        <v>973</v>
      </c>
      <c r="I247" s="49" t="s">
        <v>974</v>
      </c>
      <c r="J247" s="49"/>
      <c r="K247" s="3"/>
      <c r="L247" s="6">
        <v>415</v>
      </c>
      <c r="M247" s="63"/>
      <c r="N247" s="51"/>
      <c r="O247" s="52">
        <f>SUM(Tabelle13345[[#This Row],[Tage]]*Tabelle13345[[#This Row],[Tagespreis]])</f>
        <v>0</v>
      </c>
      <c r="P247" s="49" t="s">
        <v>725</v>
      </c>
      <c r="Q247" s="53">
        <v>43637</v>
      </c>
      <c r="R247" s="49">
        <v>695618</v>
      </c>
      <c r="Z247" s="8"/>
    </row>
    <row r="248" spans="1:26" x14ac:dyDescent="0.25">
      <c r="A248" s="46">
        <v>160</v>
      </c>
      <c r="B248" s="47">
        <v>2</v>
      </c>
      <c r="C248" s="47" t="s">
        <v>184</v>
      </c>
      <c r="D248" s="48"/>
      <c r="E248" s="47" t="s">
        <v>9</v>
      </c>
      <c r="F248" s="49" t="s">
        <v>267</v>
      </c>
      <c r="G248" s="50" t="s">
        <v>280</v>
      </c>
      <c r="H248" s="49" t="s">
        <v>973</v>
      </c>
      <c r="I248" s="49" t="s">
        <v>975</v>
      </c>
      <c r="J248" s="49"/>
      <c r="K248" s="49"/>
      <c r="L248" s="6">
        <v>415</v>
      </c>
      <c r="M248" s="63"/>
      <c r="N248" s="51"/>
      <c r="O248" s="52">
        <f>SUM(Tabelle13345[[#This Row],[Tage]]*Tabelle13345[[#This Row],[Tagespreis]])</f>
        <v>0</v>
      </c>
      <c r="P248" s="49" t="s">
        <v>725</v>
      </c>
      <c r="Q248" s="53">
        <v>43637</v>
      </c>
      <c r="R248" s="49">
        <v>695619</v>
      </c>
      <c r="Z248" s="8"/>
    </row>
    <row r="249" spans="1:26" x14ac:dyDescent="0.25">
      <c r="A249" s="46">
        <v>161</v>
      </c>
      <c r="B249" s="47">
        <v>2</v>
      </c>
      <c r="C249" s="47" t="s">
        <v>185</v>
      </c>
      <c r="D249" s="48"/>
      <c r="E249" s="47" t="s">
        <v>8</v>
      </c>
      <c r="F249" s="49" t="s">
        <v>267</v>
      </c>
      <c r="G249" s="50" t="s">
        <v>280</v>
      </c>
      <c r="H249" s="49" t="s">
        <v>948</v>
      </c>
      <c r="I249" s="49" t="s">
        <v>949</v>
      </c>
      <c r="J249" s="49" t="s">
        <v>817</v>
      </c>
      <c r="K249" s="49"/>
      <c r="L249" s="51">
        <v>415</v>
      </c>
      <c r="M249" s="63"/>
      <c r="N249" s="51"/>
      <c r="O249" s="52">
        <f>SUM(Tabelle13345[[#This Row],[Tage]]*Tabelle13345[[#This Row],[Tagespreis]])</f>
        <v>0</v>
      </c>
      <c r="P249" s="49" t="s">
        <v>729</v>
      </c>
      <c r="Q249" s="53"/>
      <c r="R249" s="49"/>
      <c r="Z249" s="8"/>
    </row>
    <row r="250" spans="1:26" x14ac:dyDescent="0.25">
      <c r="A250" s="46">
        <v>161</v>
      </c>
      <c r="B250" s="47">
        <v>2</v>
      </c>
      <c r="C250" s="47" t="s">
        <v>185</v>
      </c>
      <c r="D250" s="48"/>
      <c r="E250" s="47" t="s">
        <v>9</v>
      </c>
      <c r="F250" s="49" t="s">
        <v>267</v>
      </c>
      <c r="G250" s="50" t="s">
        <v>280</v>
      </c>
      <c r="H250" s="49" t="s">
        <v>950</v>
      </c>
      <c r="I250" s="49" t="s">
        <v>949</v>
      </c>
      <c r="J250" s="49" t="s">
        <v>817</v>
      </c>
      <c r="K250" s="49"/>
      <c r="L250" s="51">
        <v>415</v>
      </c>
      <c r="M250" s="63"/>
      <c r="N250" s="51"/>
      <c r="O250" s="52">
        <f>SUM(Tabelle13345[[#This Row],[Tage]]*Tabelle13345[[#This Row],[Tagespreis]])</f>
        <v>0</v>
      </c>
      <c r="P250" s="49" t="s">
        <v>729</v>
      </c>
      <c r="Q250" s="53"/>
      <c r="R250" s="49"/>
      <c r="Z250" s="8"/>
    </row>
    <row r="251" spans="1:26" x14ac:dyDescent="0.25">
      <c r="A251" s="46">
        <v>162</v>
      </c>
      <c r="B251" s="47">
        <v>2</v>
      </c>
      <c r="C251" s="47" t="s">
        <v>186</v>
      </c>
      <c r="D251" s="48"/>
      <c r="E251" s="47" t="s">
        <v>8</v>
      </c>
      <c r="F251" s="49" t="s">
        <v>267</v>
      </c>
      <c r="G251" s="50" t="s">
        <v>280</v>
      </c>
      <c r="H251" s="49" t="s">
        <v>1071</v>
      </c>
      <c r="I251" s="49" t="s">
        <v>1143</v>
      </c>
      <c r="J251" s="49" t="s">
        <v>1046</v>
      </c>
      <c r="K251" s="49"/>
      <c r="L251" s="51">
        <v>415</v>
      </c>
      <c r="M251" s="63"/>
      <c r="N251" s="49"/>
      <c r="O251" s="52">
        <f>SUM(Tabelle13345[[#This Row],[Tage]]*Tabelle13345[[#This Row],[Tagespreis]])</f>
        <v>0</v>
      </c>
      <c r="P251" s="49" t="s">
        <v>729</v>
      </c>
      <c r="Q251" s="53"/>
      <c r="R251" s="49"/>
      <c r="Z251" s="8"/>
    </row>
    <row r="252" spans="1:26" x14ac:dyDescent="0.25">
      <c r="A252" s="46">
        <v>162</v>
      </c>
      <c r="B252" s="47">
        <v>2</v>
      </c>
      <c r="C252" s="47" t="s">
        <v>186</v>
      </c>
      <c r="D252" s="48"/>
      <c r="E252" s="47" t="s">
        <v>9</v>
      </c>
      <c r="F252" s="49" t="s">
        <v>267</v>
      </c>
      <c r="G252" s="50" t="s">
        <v>280</v>
      </c>
      <c r="H252" s="49" t="s">
        <v>1066</v>
      </c>
      <c r="I252" s="49" t="s">
        <v>517</v>
      </c>
      <c r="J252" s="49" t="s">
        <v>1046</v>
      </c>
      <c r="K252" s="49"/>
      <c r="L252" s="51">
        <v>415</v>
      </c>
      <c r="M252" s="63"/>
      <c r="N252" s="49"/>
      <c r="O252" s="52">
        <f>SUM(Tabelle13345[[#This Row],[Tage]]*Tabelle13345[[#This Row],[Tagespreis]])</f>
        <v>0</v>
      </c>
      <c r="P252" s="49" t="s">
        <v>729</v>
      </c>
      <c r="Q252" s="53"/>
      <c r="R252" s="49"/>
      <c r="Z252" s="8"/>
    </row>
    <row r="253" spans="1:26" x14ac:dyDescent="0.25">
      <c r="A253" s="46">
        <v>162</v>
      </c>
      <c r="B253" s="47">
        <v>2</v>
      </c>
      <c r="C253" s="47" t="s">
        <v>186</v>
      </c>
      <c r="D253" s="48"/>
      <c r="E253" s="47" t="s">
        <v>266</v>
      </c>
      <c r="F253" s="49" t="s">
        <v>267</v>
      </c>
      <c r="G253" s="50" t="s">
        <v>280</v>
      </c>
      <c r="H253" s="49" t="s">
        <v>1072</v>
      </c>
      <c r="I253" s="49" t="s">
        <v>1144</v>
      </c>
      <c r="J253" s="49" t="s">
        <v>1046</v>
      </c>
      <c r="K253" s="49"/>
      <c r="L253" s="51">
        <v>415</v>
      </c>
      <c r="M253" s="63"/>
      <c r="N253" s="51"/>
      <c r="O253" s="52">
        <f>SUM(Tabelle13345[[#This Row],[Tage]]*Tabelle13345[[#This Row],[Tagespreis]])</f>
        <v>0</v>
      </c>
      <c r="P253" s="49" t="s">
        <v>729</v>
      </c>
      <c r="Q253" s="53"/>
      <c r="R253" s="49"/>
      <c r="Z253" s="8"/>
    </row>
    <row r="254" spans="1:26" x14ac:dyDescent="0.25">
      <c r="A254" s="46">
        <v>163</v>
      </c>
      <c r="B254" s="47">
        <v>2</v>
      </c>
      <c r="C254" s="47" t="s">
        <v>187</v>
      </c>
      <c r="D254" s="48"/>
      <c r="E254" s="47" t="s">
        <v>8</v>
      </c>
      <c r="F254" s="49" t="s">
        <v>267</v>
      </c>
      <c r="G254" s="50" t="s">
        <v>280</v>
      </c>
      <c r="H254" s="49" t="s">
        <v>951</v>
      </c>
      <c r="I254" s="49" t="s">
        <v>467</v>
      </c>
      <c r="J254" s="49" t="s">
        <v>817</v>
      </c>
      <c r="K254" s="49"/>
      <c r="L254" s="51">
        <v>415</v>
      </c>
      <c r="M254" s="63"/>
      <c r="N254" s="49"/>
      <c r="O254" s="52">
        <f>SUM(Tabelle13345[[#This Row],[Tage]]*Tabelle13345[[#This Row],[Tagespreis]])</f>
        <v>0</v>
      </c>
      <c r="P254" s="49" t="s">
        <v>729</v>
      </c>
      <c r="Q254" s="53"/>
      <c r="R254" s="49"/>
      <c r="Z254" s="8"/>
    </row>
    <row r="255" spans="1:26" x14ac:dyDescent="0.25">
      <c r="A255" s="46">
        <v>163</v>
      </c>
      <c r="B255" s="47">
        <v>2</v>
      </c>
      <c r="C255" s="47" t="s">
        <v>187</v>
      </c>
      <c r="D255" s="48"/>
      <c r="E255" s="47" t="s">
        <v>9</v>
      </c>
      <c r="F255" s="49" t="s">
        <v>267</v>
      </c>
      <c r="G255" s="50" t="s">
        <v>280</v>
      </c>
      <c r="H255" s="49" t="s">
        <v>951</v>
      </c>
      <c r="I255" s="49" t="s">
        <v>506</v>
      </c>
      <c r="J255" s="49" t="s">
        <v>817</v>
      </c>
      <c r="K255" s="49"/>
      <c r="L255" s="51">
        <v>415</v>
      </c>
      <c r="M255" s="63"/>
      <c r="N255" s="49"/>
      <c r="O255" s="52">
        <f>SUM(Tabelle13345[[#This Row],[Tage]]*Tabelle13345[[#This Row],[Tagespreis]])</f>
        <v>0</v>
      </c>
      <c r="P255" s="49" t="s">
        <v>729</v>
      </c>
      <c r="Q255" s="53"/>
      <c r="R255" s="49"/>
      <c r="Z255" s="8"/>
    </row>
    <row r="256" spans="1:26" x14ac:dyDescent="0.25">
      <c r="A256" s="46">
        <v>164</v>
      </c>
      <c r="B256" s="47">
        <v>2</v>
      </c>
      <c r="C256" s="47" t="s">
        <v>188</v>
      </c>
      <c r="D256" s="48"/>
      <c r="E256" s="47" t="s">
        <v>8</v>
      </c>
      <c r="F256" s="49" t="s">
        <v>267</v>
      </c>
      <c r="G256" s="50" t="s">
        <v>280</v>
      </c>
      <c r="H256" s="49" t="s">
        <v>1097</v>
      </c>
      <c r="I256" s="49" t="s">
        <v>1098</v>
      </c>
      <c r="J256" s="49" t="s">
        <v>817</v>
      </c>
      <c r="K256" s="49"/>
      <c r="L256" s="51">
        <v>415</v>
      </c>
      <c r="M256" s="63"/>
      <c r="N256" s="49"/>
      <c r="O256" s="52">
        <f>SUM(Tabelle13345[[#This Row],[Tage]]*Tabelle13345[[#This Row],[Tagespreis]])</f>
        <v>0</v>
      </c>
      <c r="P256" s="49" t="s">
        <v>729</v>
      </c>
      <c r="Q256" s="53"/>
      <c r="R256" s="49"/>
      <c r="Z256" s="8"/>
    </row>
    <row r="257" spans="1:26" x14ac:dyDescent="0.25">
      <c r="A257" s="46">
        <v>164</v>
      </c>
      <c r="B257" s="47">
        <v>2</v>
      </c>
      <c r="C257" s="47" t="s">
        <v>188</v>
      </c>
      <c r="D257" s="48"/>
      <c r="E257" s="47" t="s">
        <v>9</v>
      </c>
      <c r="F257" s="49" t="s">
        <v>267</v>
      </c>
      <c r="G257" s="50" t="s">
        <v>280</v>
      </c>
      <c r="H257" s="49" t="s">
        <v>1099</v>
      </c>
      <c r="I257" s="49" t="s">
        <v>1100</v>
      </c>
      <c r="J257" s="49" t="s">
        <v>817</v>
      </c>
      <c r="K257" s="49"/>
      <c r="L257" s="51">
        <v>415</v>
      </c>
      <c r="M257" s="63"/>
      <c r="N257" s="49"/>
      <c r="O257" s="52">
        <f>SUM(Tabelle13345[[#This Row],[Tage]]*Tabelle13345[[#This Row],[Tagespreis]])</f>
        <v>0</v>
      </c>
      <c r="P257" s="49" t="s">
        <v>729</v>
      </c>
      <c r="Q257" s="53"/>
      <c r="R257" s="49"/>
      <c r="Z257" s="8"/>
    </row>
    <row r="258" spans="1:26" x14ac:dyDescent="0.25">
      <c r="A258" s="46">
        <v>164</v>
      </c>
      <c r="B258" s="47">
        <v>2</v>
      </c>
      <c r="C258" s="47" t="s">
        <v>188</v>
      </c>
      <c r="D258" s="48"/>
      <c r="E258" s="47" t="s">
        <v>266</v>
      </c>
      <c r="F258" s="49" t="s">
        <v>267</v>
      </c>
      <c r="G258" s="50" t="s">
        <v>280</v>
      </c>
      <c r="H258" s="49" t="s">
        <v>1101</v>
      </c>
      <c r="I258" s="49" t="s">
        <v>1102</v>
      </c>
      <c r="J258" s="49" t="s">
        <v>817</v>
      </c>
      <c r="K258" s="49"/>
      <c r="L258" s="51">
        <v>415</v>
      </c>
      <c r="M258" s="63"/>
      <c r="N258" s="51"/>
      <c r="O258" s="52">
        <f>SUM(Tabelle13345[[#This Row],[Tage]]*Tabelle13345[[#This Row],[Tagespreis]])</f>
        <v>0</v>
      </c>
      <c r="P258" s="49" t="s">
        <v>729</v>
      </c>
      <c r="Q258" s="53"/>
      <c r="R258" s="49"/>
      <c r="Z258" s="8"/>
    </row>
    <row r="259" spans="1:26" x14ac:dyDescent="0.25">
      <c r="A259" s="46">
        <v>164</v>
      </c>
      <c r="B259" s="47">
        <v>2</v>
      </c>
      <c r="C259" s="47" t="s">
        <v>188</v>
      </c>
      <c r="D259" s="48"/>
      <c r="E259" s="47" t="s">
        <v>281</v>
      </c>
      <c r="F259" s="49" t="s">
        <v>267</v>
      </c>
      <c r="G259" s="50" t="s">
        <v>280</v>
      </c>
      <c r="H259" s="49" t="s">
        <v>1038</v>
      </c>
      <c r="I259" s="49" t="s">
        <v>1103</v>
      </c>
      <c r="J259" s="49" t="s">
        <v>817</v>
      </c>
      <c r="K259" s="49"/>
      <c r="L259" s="51">
        <v>415</v>
      </c>
      <c r="M259" s="63"/>
      <c r="N259" s="51"/>
      <c r="O259" s="52">
        <f>SUM(Tabelle13345[[#This Row],[Tage]]*Tabelle13345[[#This Row],[Tagespreis]])</f>
        <v>0</v>
      </c>
      <c r="P259" s="49" t="s">
        <v>729</v>
      </c>
      <c r="Q259" s="53"/>
      <c r="R259" s="49"/>
      <c r="Z259" s="8"/>
    </row>
    <row r="260" spans="1:26" x14ac:dyDescent="0.25">
      <c r="A260" s="46">
        <v>165</v>
      </c>
      <c r="B260" s="47">
        <v>2</v>
      </c>
      <c r="C260" s="47" t="s">
        <v>189</v>
      </c>
      <c r="D260" s="48"/>
      <c r="E260" s="47" t="s">
        <v>9</v>
      </c>
      <c r="F260" s="49" t="s">
        <v>267</v>
      </c>
      <c r="G260" s="50" t="s">
        <v>280</v>
      </c>
      <c r="H260" s="49" t="s">
        <v>1053</v>
      </c>
      <c r="I260" s="49" t="s">
        <v>1054</v>
      </c>
      <c r="J260" s="49" t="s">
        <v>817</v>
      </c>
      <c r="K260" s="49"/>
      <c r="L260" s="51">
        <v>415</v>
      </c>
      <c r="M260" s="63"/>
      <c r="N260" s="51"/>
      <c r="O260" s="52">
        <f>SUM(Tabelle13345[[#This Row],[Tage]]*Tabelle13345[[#This Row],[Tagespreis]])</f>
        <v>0</v>
      </c>
      <c r="P260" s="49" t="s">
        <v>729</v>
      </c>
      <c r="Q260" s="53"/>
      <c r="R260" s="49"/>
      <c r="Z260" s="8"/>
    </row>
    <row r="261" spans="1:26" x14ac:dyDescent="0.25">
      <c r="A261" s="46">
        <v>165</v>
      </c>
      <c r="B261" s="47">
        <v>2</v>
      </c>
      <c r="C261" s="47" t="s">
        <v>189</v>
      </c>
      <c r="D261" s="48"/>
      <c r="E261" s="47" t="s">
        <v>8</v>
      </c>
      <c r="F261" s="49" t="s">
        <v>267</v>
      </c>
      <c r="G261" s="50" t="s">
        <v>280</v>
      </c>
      <c r="H261" s="49" t="s">
        <v>1051</v>
      </c>
      <c r="I261" s="49" t="s">
        <v>1052</v>
      </c>
      <c r="J261" s="49" t="s">
        <v>817</v>
      </c>
      <c r="K261" s="49"/>
      <c r="L261" s="51">
        <v>415</v>
      </c>
      <c r="M261" s="63"/>
      <c r="N261" s="51"/>
      <c r="O261" s="52">
        <f>SUM(Tabelle13345[[#This Row],[Tage]]*Tabelle13345[[#This Row],[Tagespreis]])</f>
        <v>0</v>
      </c>
      <c r="P261" s="49" t="s">
        <v>729</v>
      </c>
      <c r="Q261" s="53"/>
      <c r="R261" s="49"/>
      <c r="Z261" s="8"/>
    </row>
    <row r="262" spans="1:26" x14ac:dyDescent="0.25">
      <c r="A262" s="46">
        <v>166</v>
      </c>
      <c r="B262" s="47">
        <v>2</v>
      </c>
      <c r="C262" s="47" t="s">
        <v>190</v>
      </c>
      <c r="D262" s="48"/>
      <c r="E262" s="47" t="s">
        <v>9</v>
      </c>
      <c r="F262" s="49" t="s">
        <v>267</v>
      </c>
      <c r="G262" s="50" t="s">
        <v>280</v>
      </c>
      <c r="H262" s="49" t="s">
        <v>362</v>
      </c>
      <c r="I262" s="49" t="s">
        <v>895</v>
      </c>
      <c r="J262" s="49" t="s">
        <v>910</v>
      </c>
      <c r="K262" s="3"/>
      <c r="L262" s="6">
        <v>415</v>
      </c>
      <c r="M262" s="63"/>
      <c r="N262" s="49"/>
      <c r="O262" s="52">
        <f>SUM(Tabelle13345[[#This Row],[Tage]]*Tabelle13345[[#This Row],[Tagespreis]])</f>
        <v>0</v>
      </c>
      <c r="P262" s="49" t="s">
        <v>729</v>
      </c>
      <c r="Q262" s="53"/>
      <c r="R262" s="49"/>
      <c r="Z262" s="8"/>
    </row>
    <row r="263" spans="1:26" x14ac:dyDescent="0.25">
      <c r="A263" s="46">
        <v>166</v>
      </c>
      <c r="B263" s="47">
        <v>2</v>
      </c>
      <c r="C263" s="47" t="s">
        <v>190</v>
      </c>
      <c r="D263" s="48"/>
      <c r="E263" s="47" t="s">
        <v>8</v>
      </c>
      <c r="F263" s="49" t="s">
        <v>267</v>
      </c>
      <c r="G263" s="50" t="s">
        <v>280</v>
      </c>
      <c r="H263" s="49" t="s">
        <v>893</v>
      </c>
      <c r="I263" s="49" t="s">
        <v>894</v>
      </c>
      <c r="J263" s="49" t="s">
        <v>910</v>
      </c>
      <c r="K263" s="3"/>
      <c r="L263" s="6">
        <v>415</v>
      </c>
      <c r="M263" s="63"/>
      <c r="N263" s="51"/>
      <c r="O263" s="52">
        <f>SUM(Tabelle13345[[#This Row],[Tage]]*Tabelle13345[[#This Row],[Tagespreis]])</f>
        <v>0</v>
      </c>
      <c r="P263" s="49" t="s">
        <v>729</v>
      </c>
      <c r="Q263" s="53"/>
      <c r="R263" s="49"/>
      <c r="Z263" s="8"/>
    </row>
    <row r="264" spans="1:26" x14ac:dyDescent="0.25">
      <c r="A264" s="46">
        <v>167</v>
      </c>
      <c r="B264" s="47">
        <v>2</v>
      </c>
      <c r="C264" s="47" t="s">
        <v>191</v>
      </c>
      <c r="D264" s="48"/>
      <c r="E264" s="47" t="s">
        <v>9</v>
      </c>
      <c r="F264" s="49" t="s">
        <v>267</v>
      </c>
      <c r="G264" s="50" t="s">
        <v>280</v>
      </c>
      <c r="H264" s="49" t="s">
        <v>628</v>
      </c>
      <c r="I264" s="49" t="s">
        <v>629</v>
      </c>
      <c r="J264" s="49"/>
      <c r="K264" s="3"/>
      <c r="L264" s="6">
        <v>415</v>
      </c>
      <c r="M264" s="63"/>
      <c r="N264" s="51"/>
      <c r="O264" s="52">
        <f>SUM(Tabelle13345[[#This Row],[Tage]]*Tabelle13345[[#This Row],[Tagespreis]])</f>
        <v>0</v>
      </c>
      <c r="P264" s="49" t="s">
        <v>725</v>
      </c>
      <c r="Q264" s="53">
        <v>43648</v>
      </c>
      <c r="R264" s="49">
        <v>695731</v>
      </c>
      <c r="Z264" s="8"/>
    </row>
    <row r="265" spans="1:26" x14ac:dyDescent="0.25">
      <c r="A265" s="46">
        <v>167</v>
      </c>
      <c r="B265" s="47">
        <v>2</v>
      </c>
      <c r="C265" s="47" t="s">
        <v>191</v>
      </c>
      <c r="D265" s="48"/>
      <c r="E265" s="47" t="s">
        <v>8</v>
      </c>
      <c r="F265" s="49" t="s">
        <v>280</v>
      </c>
      <c r="G265" s="50" t="s">
        <v>280</v>
      </c>
      <c r="H265" s="49"/>
      <c r="I265" s="49"/>
      <c r="J265" s="49"/>
      <c r="K265" s="3"/>
      <c r="L265" s="6"/>
      <c r="M265" s="63"/>
      <c r="N265" s="51"/>
      <c r="O265" s="52"/>
      <c r="P265" s="49"/>
      <c r="Q265" s="53"/>
      <c r="R265" s="49"/>
      <c r="Z265" s="8"/>
    </row>
    <row r="266" spans="1:26" x14ac:dyDescent="0.25">
      <c r="A266" s="46">
        <v>168</v>
      </c>
      <c r="B266" s="47">
        <v>2</v>
      </c>
      <c r="C266" s="47" t="s">
        <v>192</v>
      </c>
      <c r="D266" s="48"/>
      <c r="E266" s="47" t="s">
        <v>8</v>
      </c>
      <c r="F266" s="49" t="s">
        <v>267</v>
      </c>
      <c r="G266" s="50" t="s">
        <v>280</v>
      </c>
      <c r="H266" s="49" t="s">
        <v>971</v>
      </c>
      <c r="I266" s="49" t="s">
        <v>972</v>
      </c>
      <c r="J266" s="49"/>
      <c r="K266" s="49"/>
      <c r="L266" s="51">
        <v>415</v>
      </c>
      <c r="M266" s="63"/>
      <c r="N266" s="49"/>
      <c r="O266" s="52">
        <f>SUM(Tabelle13345[[#This Row],[Tage]]*Tabelle13345[[#This Row],[Tagespreis]])</f>
        <v>0</v>
      </c>
      <c r="P266" s="49" t="s">
        <v>725</v>
      </c>
      <c r="Q266" s="53">
        <v>43651</v>
      </c>
      <c r="R266" s="49">
        <v>1895820</v>
      </c>
      <c r="Z266" s="8"/>
    </row>
    <row r="267" spans="1:26" x14ac:dyDescent="0.25">
      <c r="A267" s="46">
        <v>168</v>
      </c>
      <c r="B267" s="47">
        <v>2</v>
      </c>
      <c r="C267" s="47" t="s">
        <v>192</v>
      </c>
      <c r="D267" s="48"/>
      <c r="E267" s="47" t="s">
        <v>9</v>
      </c>
      <c r="F267" s="49" t="s">
        <v>267</v>
      </c>
      <c r="G267" s="50" t="s">
        <v>280</v>
      </c>
      <c r="H267" s="49" t="s">
        <v>637</v>
      </c>
      <c r="I267" s="49" t="s">
        <v>638</v>
      </c>
      <c r="J267" s="49"/>
      <c r="K267" s="49"/>
      <c r="L267" s="51">
        <v>415</v>
      </c>
      <c r="M267" s="63"/>
      <c r="N267" s="49"/>
      <c r="O267" s="52">
        <f>SUM(Tabelle13345[[#This Row],[Tage]]*Tabelle13345[[#This Row],[Tagespreis]])</f>
        <v>0</v>
      </c>
      <c r="P267" s="49" t="s">
        <v>725</v>
      </c>
      <c r="Q267" s="53">
        <v>43651</v>
      </c>
      <c r="R267" s="49">
        <v>1895821</v>
      </c>
      <c r="Z267" s="8"/>
    </row>
    <row r="268" spans="1:26" x14ac:dyDescent="0.25">
      <c r="A268" s="46">
        <v>169</v>
      </c>
      <c r="B268" s="47">
        <v>2</v>
      </c>
      <c r="C268" s="47" t="s">
        <v>193</v>
      </c>
      <c r="D268" s="48"/>
      <c r="E268" s="47" t="s">
        <v>8</v>
      </c>
      <c r="F268" s="49" t="s">
        <v>267</v>
      </c>
      <c r="G268" s="50" t="s">
        <v>280</v>
      </c>
      <c r="H268" s="49" t="s">
        <v>1187</v>
      </c>
      <c r="I268" s="49" t="s">
        <v>1188</v>
      </c>
      <c r="J268" s="49" t="s">
        <v>910</v>
      </c>
      <c r="K268" s="49"/>
      <c r="L268" s="51">
        <v>415</v>
      </c>
      <c r="M268" s="63"/>
      <c r="N268" s="51"/>
      <c r="O268" s="52">
        <f>SUM(Tabelle13345[[#This Row],[Tage]]*Tabelle13345[[#This Row],[Tagespreis]])</f>
        <v>0</v>
      </c>
      <c r="P268" s="49" t="s">
        <v>729</v>
      </c>
      <c r="Q268" s="53"/>
      <c r="R268" s="49"/>
      <c r="Z268" s="8"/>
    </row>
    <row r="269" spans="1:26" x14ac:dyDescent="0.25">
      <c r="A269" s="46">
        <v>169</v>
      </c>
      <c r="B269" s="47">
        <v>2</v>
      </c>
      <c r="C269" s="47" t="s">
        <v>193</v>
      </c>
      <c r="D269" s="48"/>
      <c r="E269" s="47" t="s">
        <v>9</v>
      </c>
      <c r="F269" s="49" t="s">
        <v>267</v>
      </c>
      <c r="G269" s="50" t="s">
        <v>280</v>
      </c>
      <c r="H269" s="49" t="s">
        <v>1189</v>
      </c>
      <c r="I269" s="49" t="s">
        <v>1190</v>
      </c>
      <c r="J269" s="49" t="s">
        <v>910</v>
      </c>
      <c r="K269" s="49"/>
      <c r="L269" s="51">
        <v>415</v>
      </c>
      <c r="M269" s="63"/>
      <c r="N269" s="51"/>
      <c r="O269" s="52">
        <f>SUM(Tabelle13345[[#This Row],[Tage]]*Tabelle13345[[#This Row],[Tagespreis]])</f>
        <v>0</v>
      </c>
      <c r="P269" s="49" t="s">
        <v>729</v>
      </c>
      <c r="Q269" s="53"/>
      <c r="R269" s="49"/>
      <c r="Z269" s="8"/>
    </row>
    <row r="270" spans="1:26" x14ac:dyDescent="0.25">
      <c r="A270" s="46">
        <v>170</v>
      </c>
      <c r="B270" s="47">
        <v>2</v>
      </c>
      <c r="C270" s="47" t="s">
        <v>194</v>
      </c>
      <c r="D270" s="48"/>
      <c r="E270" s="47" t="s">
        <v>9</v>
      </c>
      <c r="F270" s="49" t="s">
        <v>267</v>
      </c>
      <c r="G270" s="50" t="s">
        <v>280</v>
      </c>
      <c r="H270" s="49" t="s">
        <v>632</v>
      </c>
      <c r="I270" s="49" t="s">
        <v>483</v>
      </c>
      <c r="J270" s="49" t="s">
        <v>908</v>
      </c>
      <c r="K270" s="3"/>
      <c r="L270" s="6">
        <v>415</v>
      </c>
      <c r="M270" s="63"/>
      <c r="N270" s="51"/>
      <c r="O270" s="52">
        <f>SUM(Tabelle13345[[#This Row],[Tage]]*Tabelle13345[[#This Row],[Tagespreis]])</f>
        <v>0</v>
      </c>
      <c r="P270" s="49" t="s">
        <v>729</v>
      </c>
      <c r="Q270" s="53"/>
      <c r="R270" s="49"/>
      <c r="Z270" s="8"/>
    </row>
    <row r="271" spans="1:26" x14ac:dyDescent="0.25">
      <c r="A271" s="46">
        <v>170</v>
      </c>
      <c r="B271" s="47">
        <v>2</v>
      </c>
      <c r="C271" s="47" t="s">
        <v>194</v>
      </c>
      <c r="D271" s="48"/>
      <c r="E271" s="47" t="s">
        <v>8</v>
      </c>
      <c r="F271" s="49" t="s">
        <v>267</v>
      </c>
      <c r="G271" s="50" t="s">
        <v>280</v>
      </c>
      <c r="H271" s="49" t="s">
        <v>630</v>
      </c>
      <c r="I271" s="49" t="s">
        <v>631</v>
      </c>
      <c r="J271" s="49" t="s">
        <v>908</v>
      </c>
      <c r="K271" s="3"/>
      <c r="L271" s="6">
        <v>415</v>
      </c>
      <c r="M271" s="63"/>
      <c r="N271" s="51"/>
      <c r="O271" s="52">
        <f>SUM(Tabelle13345[[#This Row],[Tage]]*Tabelle13345[[#This Row],[Tagespreis]])</f>
        <v>0</v>
      </c>
      <c r="P271" s="49" t="s">
        <v>729</v>
      </c>
      <c r="Q271" s="53"/>
      <c r="R271" s="49"/>
      <c r="Z271" s="8"/>
    </row>
    <row r="272" spans="1:26" x14ac:dyDescent="0.25">
      <c r="A272" s="46">
        <v>171</v>
      </c>
      <c r="B272" s="47">
        <v>2</v>
      </c>
      <c r="C272" s="47" t="s">
        <v>195</v>
      </c>
      <c r="D272" s="48"/>
      <c r="E272" s="47" t="s">
        <v>8</v>
      </c>
      <c r="F272" s="49" t="s">
        <v>267</v>
      </c>
      <c r="G272" s="50" t="s">
        <v>280</v>
      </c>
      <c r="H272" s="49" t="s">
        <v>1161</v>
      </c>
      <c r="I272" s="49" t="s">
        <v>1162</v>
      </c>
      <c r="J272" s="49" t="s">
        <v>910</v>
      </c>
      <c r="K272" s="49"/>
      <c r="L272" s="6">
        <v>415</v>
      </c>
      <c r="M272" s="63"/>
      <c r="N272" s="51"/>
      <c r="O272" s="52">
        <f>SUM(Tabelle13345[[#This Row],[Tage]]*Tabelle13345[[#This Row],[Tagespreis]])</f>
        <v>0</v>
      </c>
      <c r="P272" s="49" t="s">
        <v>729</v>
      </c>
      <c r="Q272" s="53"/>
      <c r="R272" s="49"/>
      <c r="Z272" s="8"/>
    </row>
    <row r="273" spans="1:26" x14ac:dyDescent="0.25">
      <c r="A273" s="46">
        <v>171</v>
      </c>
      <c r="B273" s="47">
        <v>2</v>
      </c>
      <c r="C273" s="47" t="s">
        <v>195</v>
      </c>
      <c r="D273" s="48"/>
      <c r="E273" s="47" t="s">
        <v>9</v>
      </c>
      <c r="F273" s="49" t="s">
        <v>267</v>
      </c>
      <c r="G273" s="50" t="s">
        <v>280</v>
      </c>
      <c r="H273" s="49" t="s">
        <v>1163</v>
      </c>
      <c r="I273" s="49" t="s">
        <v>1164</v>
      </c>
      <c r="J273" s="49" t="s">
        <v>910</v>
      </c>
      <c r="K273" s="49"/>
      <c r="L273" s="6">
        <v>415</v>
      </c>
      <c r="M273" s="63"/>
      <c r="N273" s="51"/>
      <c r="O273" s="52">
        <f>SUM(Tabelle13345[[#This Row],[Tage]]*Tabelle13345[[#This Row],[Tagespreis]])</f>
        <v>0</v>
      </c>
      <c r="P273" s="49" t="s">
        <v>729</v>
      </c>
      <c r="Q273" s="53"/>
      <c r="R273" s="49"/>
      <c r="Z273" s="8"/>
    </row>
    <row r="274" spans="1:26" x14ac:dyDescent="0.25">
      <c r="A274" s="46">
        <v>172</v>
      </c>
      <c r="B274" s="47">
        <v>2</v>
      </c>
      <c r="C274" s="47" t="s">
        <v>196</v>
      </c>
      <c r="D274" s="48"/>
      <c r="E274" s="47" t="s">
        <v>8</v>
      </c>
      <c r="F274" s="49" t="s">
        <v>267</v>
      </c>
      <c r="G274" s="50" t="s">
        <v>280</v>
      </c>
      <c r="H274" s="49" t="s">
        <v>1165</v>
      </c>
      <c r="I274" s="49" t="s">
        <v>1166</v>
      </c>
      <c r="J274" s="49" t="s">
        <v>910</v>
      </c>
      <c r="K274" s="49"/>
      <c r="L274" s="6">
        <v>415</v>
      </c>
      <c r="M274" s="63"/>
      <c r="N274" s="49"/>
      <c r="O274" s="52">
        <f>SUM(Tabelle13345[[#This Row],[Tage]]*Tabelle13345[[#This Row],[Tagespreis]])</f>
        <v>0</v>
      </c>
      <c r="P274" s="49" t="s">
        <v>729</v>
      </c>
      <c r="Q274" s="53"/>
      <c r="R274" s="49"/>
      <c r="Z274" s="8"/>
    </row>
    <row r="275" spans="1:26" x14ac:dyDescent="0.25">
      <c r="A275" s="46">
        <v>172</v>
      </c>
      <c r="B275" s="47">
        <v>2</v>
      </c>
      <c r="C275" s="47" t="s">
        <v>196</v>
      </c>
      <c r="D275" s="48"/>
      <c r="E275" s="47" t="s">
        <v>9</v>
      </c>
      <c r="F275" s="49" t="s">
        <v>267</v>
      </c>
      <c r="G275" s="50" t="s">
        <v>280</v>
      </c>
      <c r="H275" s="49" t="s">
        <v>1167</v>
      </c>
      <c r="I275" s="49" t="s">
        <v>506</v>
      </c>
      <c r="J275" s="49" t="s">
        <v>910</v>
      </c>
      <c r="K275" s="49"/>
      <c r="L275" s="6">
        <v>415</v>
      </c>
      <c r="M275" s="63"/>
      <c r="N275" s="49"/>
      <c r="O275" s="52">
        <f>SUM(Tabelle13345[[#This Row],[Tage]]*Tabelle13345[[#This Row],[Tagespreis]])</f>
        <v>0</v>
      </c>
      <c r="P275" s="49" t="s">
        <v>729</v>
      </c>
      <c r="Q275" s="53"/>
      <c r="R275" s="49"/>
      <c r="Z275" s="8"/>
    </row>
    <row r="276" spans="1:26" x14ac:dyDescent="0.25">
      <c r="A276" s="46">
        <v>173</v>
      </c>
      <c r="B276" s="47">
        <v>2</v>
      </c>
      <c r="C276" s="47" t="s">
        <v>197</v>
      </c>
      <c r="D276" s="48"/>
      <c r="E276" s="47" t="s">
        <v>8</v>
      </c>
      <c r="F276" s="49" t="s">
        <v>280</v>
      </c>
      <c r="G276" s="50" t="s">
        <v>280</v>
      </c>
      <c r="H276" s="49"/>
      <c r="I276" s="49"/>
      <c r="J276" s="49"/>
      <c r="K276" s="49"/>
      <c r="L276" s="51"/>
      <c r="M276" s="63"/>
      <c r="N276" s="51"/>
      <c r="O276" s="52"/>
      <c r="P276" s="49"/>
      <c r="Q276" s="53"/>
      <c r="R276" s="49"/>
      <c r="Z276" s="8"/>
    </row>
    <row r="277" spans="1:26" x14ac:dyDescent="0.25">
      <c r="A277" s="46">
        <v>173</v>
      </c>
      <c r="B277" s="47">
        <v>2</v>
      </c>
      <c r="C277" s="47" t="s">
        <v>197</v>
      </c>
      <c r="D277" s="48"/>
      <c r="E277" s="47" t="s">
        <v>9</v>
      </c>
      <c r="F277" s="49" t="s">
        <v>280</v>
      </c>
      <c r="G277" s="50" t="s">
        <v>280</v>
      </c>
      <c r="H277" s="49"/>
      <c r="I277" s="49"/>
      <c r="J277" s="49"/>
      <c r="K277" s="49"/>
      <c r="L277" s="51"/>
      <c r="M277" s="63"/>
      <c r="N277" s="51"/>
      <c r="O277" s="52"/>
      <c r="P277" s="49"/>
      <c r="Q277" s="53"/>
      <c r="R277" s="49"/>
      <c r="Z277" s="8"/>
    </row>
    <row r="278" spans="1:26" x14ac:dyDescent="0.25">
      <c r="A278" s="46">
        <v>174</v>
      </c>
      <c r="B278" s="47">
        <v>2</v>
      </c>
      <c r="C278" s="47" t="s">
        <v>198</v>
      </c>
      <c r="D278" s="48"/>
      <c r="E278" s="47" t="s">
        <v>8</v>
      </c>
      <c r="F278" s="49" t="s">
        <v>267</v>
      </c>
      <c r="G278" s="50" t="s">
        <v>280</v>
      </c>
      <c r="H278" s="49" t="s">
        <v>761</v>
      </c>
      <c r="I278" s="49" t="s">
        <v>762</v>
      </c>
      <c r="J278" s="49"/>
      <c r="K278" s="49"/>
      <c r="L278" s="51">
        <v>415</v>
      </c>
      <c r="M278" s="63"/>
      <c r="N278" s="51"/>
      <c r="O278" s="52">
        <f>SUM(Tabelle13345[[#This Row],[Tage]]*Tabelle13345[[#This Row],[Tagespreis]])</f>
        <v>0</v>
      </c>
      <c r="P278" s="49" t="s">
        <v>725</v>
      </c>
      <c r="Q278" s="53">
        <v>43661</v>
      </c>
      <c r="R278" s="49">
        <v>1895847</v>
      </c>
      <c r="Z278" s="8"/>
    </row>
    <row r="279" spans="1:26" x14ac:dyDescent="0.25">
      <c r="A279" s="46">
        <v>174</v>
      </c>
      <c r="B279" s="47">
        <v>2</v>
      </c>
      <c r="C279" s="47" t="s">
        <v>198</v>
      </c>
      <c r="D279" s="48"/>
      <c r="E279" s="47" t="s">
        <v>9</v>
      </c>
      <c r="F279" s="49" t="s">
        <v>267</v>
      </c>
      <c r="G279" s="50" t="s">
        <v>280</v>
      </c>
      <c r="H279" s="49" t="s">
        <v>763</v>
      </c>
      <c r="I279" s="49" t="s">
        <v>764</v>
      </c>
      <c r="J279" s="49"/>
      <c r="K279" s="49"/>
      <c r="L279" s="51">
        <v>415</v>
      </c>
      <c r="M279" s="63"/>
      <c r="N279" s="51"/>
      <c r="O279" s="52">
        <f>SUM(Tabelle13345[[#This Row],[Tage]]*Tabelle13345[[#This Row],[Tagespreis]])</f>
        <v>0</v>
      </c>
      <c r="P279" s="49" t="s">
        <v>725</v>
      </c>
      <c r="Q279" s="53">
        <v>43661</v>
      </c>
      <c r="R279" s="49">
        <v>1895848</v>
      </c>
      <c r="Z279" s="8"/>
    </row>
    <row r="280" spans="1:26" x14ac:dyDescent="0.25">
      <c r="A280" s="46">
        <v>175</v>
      </c>
      <c r="B280" s="47">
        <v>2</v>
      </c>
      <c r="C280" s="47" t="s">
        <v>199</v>
      </c>
      <c r="D280" s="48"/>
      <c r="E280" s="47" t="s">
        <v>9</v>
      </c>
      <c r="F280" s="49" t="s">
        <v>267</v>
      </c>
      <c r="G280" s="50" t="s">
        <v>280</v>
      </c>
      <c r="H280" s="49" t="s">
        <v>767</v>
      </c>
      <c r="I280" s="49" t="s">
        <v>768</v>
      </c>
      <c r="J280" s="49"/>
      <c r="K280" s="49"/>
      <c r="L280" s="51">
        <v>415</v>
      </c>
      <c r="M280" s="63"/>
      <c r="N280" s="51"/>
      <c r="O280" s="52">
        <f>SUM(Tabelle13345[[#This Row],[Tage]]*Tabelle13345[[#This Row],[Tagespreis]])</f>
        <v>0</v>
      </c>
      <c r="P280" s="49" t="s">
        <v>725</v>
      </c>
      <c r="Q280" s="53">
        <v>43649</v>
      </c>
      <c r="R280" s="49">
        <v>695746</v>
      </c>
      <c r="Z280" s="8"/>
    </row>
    <row r="281" spans="1:26" x14ac:dyDescent="0.25">
      <c r="A281" s="46">
        <v>175</v>
      </c>
      <c r="B281" s="47">
        <v>2</v>
      </c>
      <c r="C281" s="47" t="s">
        <v>199</v>
      </c>
      <c r="D281" s="48"/>
      <c r="E281" s="47" t="s">
        <v>8</v>
      </c>
      <c r="F281" s="49" t="s">
        <v>267</v>
      </c>
      <c r="G281" s="50" t="s">
        <v>280</v>
      </c>
      <c r="H281" s="49" t="s">
        <v>520</v>
      </c>
      <c r="I281" s="49" t="s">
        <v>521</v>
      </c>
      <c r="J281" s="49"/>
      <c r="K281" s="49"/>
      <c r="L281" s="51">
        <v>415</v>
      </c>
      <c r="M281" s="63"/>
      <c r="N281" s="51"/>
      <c r="O281" s="52">
        <f>SUM(Tabelle13345[[#This Row],[Tage]]*Tabelle13345[[#This Row],[Tagespreis]])</f>
        <v>0</v>
      </c>
      <c r="P281" s="49" t="s">
        <v>725</v>
      </c>
      <c r="Q281" s="53">
        <v>43650</v>
      </c>
      <c r="R281" s="49">
        <v>1895765</v>
      </c>
      <c r="Z281" s="8"/>
    </row>
    <row r="282" spans="1:26" x14ac:dyDescent="0.25">
      <c r="A282" s="46">
        <v>176</v>
      </c>
      <c r="B282" s="47">
        <v>2</v>
      </c>
      <c r="C282" s="47" t="s">
        <v>200</v>
      </c>
      <c r="D282" s="48"/>
      <c r="E282" s="47" t="s">
        <v>8</v>
      </c>
      <c r="F282" s="49" t="s">
        <v>280</v>
      </c>
      <c r="G282" s="50" t="s">
        <v>280</v>
      </c>
      <c r="H282" s="49"/>
      <c r="I282" s="49"/>
      <c r="J282" s="49"/>
      <c r="K282" s="49"/>
      <c r="L282" s="51"/>
      <c r="M282" s="63"/>
      <c r="N282" s="51"/>
      <c r="O282" s="52"/>
      <c r="P282" s="49"/>
      <c r="Q282" s="53"/>
      <c r="R282" s="49"/>
      <c r="Z282" s="8"/>
    </row>
    <row r="283" spans="1:26" x14ac:dyDescent="0.25">
      <c r="A283" s="46">
        <v>176</v>
      </c>
      <c r="B283" s="47">
        <v>2</v>
      </c>
      <c r="C283" s="47" t="s">
        <v>200</v>
      </c>
      <c r="D283" s="48"/>
      <c r="E283" s="47" t="s">
        <v>9</v>
      </c>
      <c r="F283" s="49" t="s">
        <v>280</v>
      </c>
      <c r="G283" s="50" t="s">
        <v>280</v>
      </c>
      <c r="H283" s="49"/>
      <c r="I283" s="49"/>
      <c r="J283" s="49"/>
      <c r="K283" s="49"/>
      <c r="L283" s="51"/>
      <c r="M283" s="63"/>
      <c r="N283" s="51"/>
      <c r="O283" s="52"/>
      <c r="P283" s="49"/>
      <c r="Q283" s="53"/>
      <c r="R283" s="49"/>
      <c r="Z283" s="8"/>
    </row>
    <row r="284" spans="1:26" x14ac:dyDescent="0.25">
      <c r="A284" s="46">
        <v>177</v>
      </c>
      <c r="B284" s="47">
        <v>2</v>
      </c>
      <c r="C284" s="47" t="s">
        <v>201</v>
      </c>
      <c r="D284" s="48"/>
      <c r="E284" s="47" t="s">
        <v>9</v>
      </c>
      <c r="F284" s="49" t="s">
        <v>267</v>
      </c>
      <c r="G284" s="50" t="s">
        <v>280</v>
      </c>
      <c r="H284" s="49" t="s">
        <v>1001</v>
      </c>
      <c r="I284" s="49" t="s">
        <v>1002</v>
      </c>
      <c r="J284" s="49" t="s">
        <v>998</v>
      </c>
      <c r="K284" s="3"/>
      <c r="L284" s="51">
        <v>415</v>
      </c>
      <c r="M284" s="63"/>
      <c r="N284" s="51"/>
      <c r="O284" s="52">
        <f>SUM(Tabelle13345[[#This Row],[Tage]]*Tabelle13345[[#This Row],[Tagespreis]])</f>
        <v>0</v>
      </c>
      <c r="P284" s="49" t="s">
        <v>729</v>
      </c>
      <c r="Q284" s="53"/>
      <c r="R284" s="49"/>
      <c r="Z284" s="8"/>
    </row>
    <row r="285" spans="1:26" x14ac:dyDescent="0.25">
      <c r="A285" s="46">
        <v>177</v>
      </c>
      <c r="B285" s="47">
        <v>2</v>
      </c>
      <c r="C285" s="47" t="s">
        <v>201</v>
      </c>
      <c r="D285" s="48"/>
      <c r="E285" s="47" t="s">
        <v>8</v>
      </c>
      <c r="F285" s="49" t="s">
        <v>267</v>
      </c>
      <c r="G285" s="50" t="s">
        <v>280</v>
      </c>
      <c r="H285" s="49" t="s">
        <v>999</v>
      </c>
      <c r="I285" s="49" t="s">
        <v>1000</v>
      </c>
      <c r="J285" s="49" t="s">
        <v>998</v>
      </c>
      <c r="K285" s="3"/>
      <c r="L285" s="51">
        <v>415</v>
      </c>
      <c r="M285" s="63"/>
      <c r="N285" s="51"/>
      <c r="O285" s="52">
        <f>SUM(Tabelle13345[[#This Row],[Tage]]*Tabelle13345[[#This Row],[Tagespreis]])</f>
        <v>0</v>
      </c>
      <c r="P285" s="49" t="s">
        <v>729</v>
      </c>
      <c r="Q285" s="53"/>
      <c r="R285" s="49"/>
      <c r="Z285" s="8"/>
    </row>
    <row r="286" spans="1:26" x14ac:dyDescent="0.25">
      <c r="A286" s="46">
        <v>178</v>
      </c>
      <c r="B286" s="47">
        <v>2</v>
      </c>
      <c r="C286" s="47" t="s">
        <v>202</v>
      </c>
      <c r="D286" s="48"/>
      <c r="E286" s="47" t="s">
        <v>9</v>
      </c>
      <c r="F286" s="49" t="s">
        <v>267</v>
      </c>
      <c r="G286" s="50" t="s">
        <v>280</v>
      </c>
      <c r="H286" s="49" t="s">
        <v>643</v>
      </c>
      <c r="I286" s="49" t="s">
        <v>644</v>
      </c>
      <c r="J286" s="49"/>
      <c r="K286" s="6">
        <v>30</v>
      </c>
      <c r="L286" s="6">
        <v>415</v>
      </c>
      <c r="M286" s="63"/>
      <c r="N286" s="51"/>
      <c r="O286" s="52">
        <f>SUM(Tabelle13345[[#This Row],[Tage]]*Tabelle13345[[#This Row],[Tagespreis]])</f>
        <v>0</v>
      </c>
      <c r="P286" s="49" t="s">
        <v>725</v>
      </c>
      <c r="Q286" s="53">
        <v>43651</v>
      </c>
      <c r="R286" s="49">
        <v>1895797</v>
      </c>
      <c r="Z286" s="8"/>
    </row>
    <row r="287" spans="1:26" x14ac:dyDescent="0.25">
      <c r="A287" s="46">
        <v>178</v>
      </c>
      <c r="B287" s="47">
        <v>2</v>
      </c>
      <c r="C287" s="47" t="s">
        <v>202</v>
      </c>
      <c r="D287" s="48"/>
      <c r="E287" s="47" t="s">
        <v>8</v>
      </c>
      <c r="F287" s="49" t="s">
        <v>267</v>
      </c>
      <c r="G287" s="50" t="s">
        <v>280</v>
      </c>
      <c r="H287" s="49" t="s">
        <v>641</v>
      </c>
      <c r="I287" s="49" t="s">
        <v>642</v>
      </c>
      <c r="J287" s="49"/>
      <c r="K287" s="3"/>
      <c r="L287" s="6">
        <v>415</v>
      </c>
      <c r="M287" s="63"/>
      <c r="N287" s="51"/>
      <c r="O287" s="52">
        <f>SUM(Tabelle13345[[#This Row],[Tage]]*Tabelle13345[[#This Row],[Tagespreis]])</f>
        <v>0</v>
      </c>
      <c r="P287" s="49" t="s">
        <v>725</v>
      </c>
      <c r="Q287" s="53">
        <v>43651</v>
      </c>
      <c r="R287" s="49">
        <v>1895801</v>
      </c>
      <c r="Z287" s="8"/>
    </row>
    <row r="288" spans="1:26" x14ac:dyDescent="0.25">
      <c r="A288" s="46">
        <v>179</v>
      </c>
      <c r="B288" s="47">
        <v>2</v>
      </c>
      <c r="C288" s="47" t="s">
        <v>203</v>
      </c>
      <c r="D288" s="48"/>
      <c r="E288" s="47" t="s">
        <v>8</v>
      </c>
      <c r="F288" s="49" t="s">
        <v>267</v>
      </c>
      <c r="G288" s="50" t="s">
        <v>280</v>
      </c>
      <c r="H288" s="49" t="s">
        <v>645</v>
      </c>
      <c r="I288" s="49" t="s">
        <v>631</v>
      </c>
      <c r="J288" s="49"/>
      <c r="K288" s="3"/>
      <c r="L288" s="6">
        <v>415</v>
      </c>
      <c r="M288" s="63"/>
      <c r="N288" s="51"/>
      <c r="O288" s="52">
        <f>SUM(Tabelle13345[[#This Row],[Tage]]*Tabelle13345[[#This Row],[Tagespreis]])</f>
        <v>0</v>
      </c>
      <c r="P288" s="49" t="s">
        <v>725</v>
      </c>
      <c r="Q288" s="53">
        <v>43650</v>
      </c>
      <c r="R288" s="49">
        <v>1895764</v>
      </c>
      <c r="Z288" s="8"/>
    </row>
    <row r="289" spans="1:26" x14ac:dyDescent="0.25">
      <c r="A289" s="46">
        <v>179</v>
      </c>
      <c r="B289" s="47">
        <v>2</v>
      </c>
      <c r="C289" s="47" t="s">
        <v>203</v>
      </c>
      <c r="D289" s="48"/>
      <c r="E289" s="47" t="s">
        <v>9</v>
      </c>
      <c r="F289" s="49" t="s">
        <v>267</v>
      </c>
      <c r="G289" s="50" t="s">
        <v>280</v>
      </c>
      <c r="H289" s="49" t="s">
        <v>646</v>
      </c>
      <c r="I289" s="49" t="s">
        <v>647</v>
      </c>
      <c r="J289" s="49"/>
      <c r="K289" s="6">
        <v>30</v>
      </c>
      <c r="L289" s="6">
        <v>415</v>
      </c>
      <c r="M289" s="63"/>
      <c r="N289" s="51"/>
      <c r="O289" s="52">
        <f>SUM(Tabelle13345[[#This Row],[Tage]]*Tabelle13345[[#This Row],[Tagespreis]])</f>
        <v>0</v>
      </c>
      <c r="P289" s="49" t="s">
        <v>725</v>
      </c>
      <c r="Q289" s="53">
        <v>43650</v>
      </c>
      <c r="R289" s="49">
        <v>1895791</v>
      </c>
      <c r="Z289" s="8"/>
    </row>
    <row r="290" spans="1:26" x14ac:dyDescent="0.25">
      <c r="A290" s="46">
        <v>180</v>
      </c>
      <c r="B290" s="47">
        <v>2</v>
      </c>
      <c r="C290" s="47" t="s">
        <v>204</v>
      </c>
      <c r="D290" s="48"/>
      <c r="E290" s="47" t="s">
        <v>8</v>
      </c>
      <c r="F290" s="49" t="s">
        <v>280</v>
      </c>
      <c r="G290" s="50" t="s">
        <v>280</v>
      </c>
      <c r="H290" s="49"/>
      <c r="I290" s="49"/>
      <c r="J290" s="49"/>
      <c r="K290" s="3"/>
      <c r="L290" s="6"/>
      <c r="M290" s="63"/>
      <c r="N290" s="51"/>
      <c r="O290" s="52"/>
      <c r="P290" s="49"/>
      <c r="Q290" s="53"/>
      <c r="R290" s="49"/>
      <c r="Z290" s="8"/>
    </row>
    <row r="291" spans="1:26" x14ac:dyDescent="0.25">
      <c r="A291" s="46">
        <v>180</v>
      </c>
      <c r="B291" s="47">
        <v>2</v>
      </c>
      <c r="C291" s="47" t="s">
        <v>204</v>
      </c>
      <c r="D291" s="48"/>
      <c r="E291" s="47" t="s">
        <v>9</v>
      </c>
      <c r="F291" s="49" t="s">
        <v>280</v>
      </c>
      <c r="G291" s="50" t="s">
        <v>280</v>
      </c>
      <c r="H291" s="49"/>
      <c r="I291" s="49"/>
      <c r="J291" s="49"/>
      <c r="K291" s="3"/>
      <c r="L291" s="6"/>
      <c r="M291" s="63"/>
      <c r="N291" s="51"/>
      <c r="O291" s="52"/>
      <c r="P291" s="49"/>
      <c r="Q291" s="53"/>
      <c r="R291" s="49"/>
      <c r="Z291" s="8"/>
    </row>
    <row r="292" spans="1:26" x14ac:dyDescent="0.25">
      <c r="A292" s="46">
        <v>116</v>
      </c>
      <c r="B292" s="47">
        <v>2</v>
      </c>
      <c r="C292" s="47" t="s">
        <v>140</v>
      </c>
      <c r="D292" s="48"/>
      <c r="E292" s="47" t="s">
        <v>8</v>
      </c>
      <c r="F292" s="49" t="s">
        <v>267</v>
      </c>
      <c r="G292" s="50" t="s">
        <v>280</v>
      </c>
      <c r="H292" s="49" t="s">
        <v>537</v>
      </c>
      <c r="I292" s="49" t="s">
        <v>538</v>
      </c>
      <c r="J292" s="49"/>
      <c r="K292" s="6">
        <v>30</v>
      </c>
      <c r="L292" s="6">
        <v>415</v>
      </c>
      <c r="M292" s="63"/>
      <c r="N292" s="51"/>
      <c r="O292" s="52">
        <f>SUM(Tabelle13345[[#This Row],[Tage]]*Tabelle13345[[#This Row],[Tagespreis]])</f>
        <v>0</v>
      </c>
      <c r="P292" s="49" t="s">
        <v>725</v>
      </c>
      <c r="Q292" s="53">
        <v>43650</v>
      </c>
      <c r="R292" s="49">
        <v>1895770</v>
      </c>
      <c r="Z292" s="8"/>
    </row>
    <row r="293" spans="1:26" x14ac:dyDescent="0.25">
      <c r="A293" s="46">
        <v>116</v>
      </c>
      <c r="B293" s="47">
        <v>2</v>
      </c>
      <c r="C293" s="47" t="s">
        <v>140</v>
      </c>
      <c r="D293" s="48"/>
      <c r="E293" s="47" t="s">
        <v>9</v>
      </c>
      <c r="F293" s="49" t="s">
        <v>267</v>
      </c>
      <c r="G293" s="50" t="s">
        <v>280</v>
      </c>
      <c r="H293" s="49" t="s">
        <v>537</v>
      </c>
      <c r="I293" s="49" t="s">
        <v>539</v>
      </c>
      <c r="J293" s="49"/>
      <c r="K293" s="3"/>
      <c r="L293" s="6">
        <v>415</v>
      </c>
      <c r="M293" s="63"/>
      <c r="N293" s="51"/>
      <c r="O293" s="52">
        <f>SUM(Tabelle13345[[#This Row],[Tage]]*Tabelle13345[[#This Row],[Tagespreis]])</f>
        <v>0</v>
      </c>
      <c r="P293" s="49" t="s">
        <v>725</v>
      </c>
      <c r="Q293" s="53">
        <v>43650</v>
      </c>
      <c r="R293" s="49">
        <v>1895769</v>
      </c>
      <c r="Z293" s="8"/>
    </row>
    <row r="294" spans="1:26" x14ac:dyDescent="0.25">
      <c r="A294" s="46">
        <v>117</v>
      </c>
      <c r="B294" s="47">
        <v>2</v>
      </c>
      <c r="C294" s="47" t="s">
        <v>141</v>
      </c>
      <c r="D294" s="48"/>
      <c r="E294" s="47" t="s">
        <v>9</v>
      </c>
      <c r="F294" s="49" t="s">
        <v>267</v>
      </c>
      <c r="G294" s="50" t="s">
        <v>280</v>
      </c>
      <c r="H294" s="49" t="s">
        <v>542</v>
      </c>
      <c r="I294" s="49" t="s">
        <v>461</v>
      </c>
      <c r="J294" s="49"/>
      <c r="K294" s="6"/>
      <c r="L294" s="6">
        <v>415</v>
      </c>
      <c r="M294" s="63"/>
      <c r="N294" s="51"/>
      <c r="O294" s="52">
        <f>SUM(Tabelle13345[[#This Row],[Tage]]*Tabelle13345[[#This Row],[Tagespreis]])</f>
        <v>0</v>
      </c>
      <c r="P294" s="49" t="s">
        <v>822</v>
      </c>
      <c r="Q294" s="53">
        <v>43655</v>
      </c>
      <c r="R294" s="49">
        <v>27</v>
      </c>
      <c r="Z294" s="8"/>
    </row>
    <row r="295" spans="1:26" x14ac:dyDescent="0.25">
      <c r="A295" s="46">
        <v>117</v>
      </c>
      <c r="B295" s="47">
        <v>2</v>
      </c>
      <c r="C295" s="47" t="s">
        <v>141</v>
      </c>
      <c r="D295" s="48"/>
      <c r="E295" s="47" t="s">
        <v>8</v>
      </c>
      <c r="F295" s="49" t="s">
        <v>267</v>
      </c>
      <c r="G295" s="50" t="s">
        <v>280</v>
      </c>
      <c r="H295" s="49" t="s">
        <v>540</v>
      </c>
      <c r="I295" s="49" t="s">
        <v>541</v>
      </c>
      <c r="J295" s="49"/>
      <c r="K295" s="6">
        <v>30</v>
      </c>
      <c r="L295" s="6">
        <v>415</v>
      </c>
      <c r="M295" s="63"/>
      <c r="N295" s="51"/>
      <c r="O295" s="52">
        <f>SUM(Tabelle13345[[#This Row],[Tage]]*Tabelle13345[[#This Row],[Tagespreis]])</f>
        <v>0</v>
      </c>
      <c r="P295" s="49" t="s">
        <v>822</v>
      </c>
      <c r="Q295" s="53">
        <v>43651</v>
      </c>
      <c r="R295" s="49">
        <v>26</v>
      </c>
      <c r="Z295" s="8"/>
    </row>
    <row r="296" spans="1:26" x14ac:dyDescent="0.25">
      <c r="A296" s="46">
        <v>118</v>
      </c>
      <c r="B296" s="47">
        <v>2</v>
      </c>
      <c r="C296" s="47" t="s">
        <v>142</v>
      </c>
      <c r="D296" s="48"/>
      <c r="E296" s="47" t="s">
        <v>8</v>
      </c>
      <c r="F296" s="49" t="s">
        <v>267</v>
      </c>
      <c r="G296" s="50" t="s">
        <v>280</v>
      </c>
      <c r="H296" s="49" t="s">
        <v>1178</v>
      </c>
      <c r="I296" s="49" t="s">
        <v>1179</v>
      </c>
      <c r="J296" s="49"/>
      <c r="K296" s="3"/>
      <c r="L296" s="6"/>
      <c r="M296" s="63">
        <v>17</v>
      </c>
      <c r="N296" s="51">
        <v>15</v>
      </c>
      <c r="O296" s="52">
        <v>255</v>
      </c>
      <c r="P296" s="49" t="s">
        <v>725</v>
      </c>
      <c r="Q296" s="53">
        <v>43661</v>
      </c>
      <c r="R296" s="49">
        <v>1895845</v>
      </c>
      <c r="Z296" s="8"/>
    </row>
    <row r="297" spans="1:26" x14ac:dyDescent="0.25">
      <c r="A297" s="46">
        <v>118</v>
      </c>
      <c r="B297" s="47">
        <v>2</v>
      </c>
      <c r="C297" s="47" t="s">
        <v>142</v>
      </c>
      <c r="D297" s="48"/>
      <c r="E297" s="47" t="s">
        <v>9</v>
      </c>
      <c r="F297" s="49" t="s">
        <v>267</v>
      </c>
      <c r="G297" s="50" t="s">
        <v>280</v>
      </c>
      <c r="H297" s="49" t="s">
        <v>1176</v>
      </c>
      <c r="I297" s="49" t="s">
        <v>1177</v>
      </c>
      <c r="J297" s="49"/>
      <c r="K297" s="3"/>
      <c r="L297" s="6"/>
      <c r="M297" s="63">
        <v>17</v>
      </c>
      <c r="N297" s="51">
        <v>15</v>
      </c>
      <c r="O297" s="52">
        <v>255</v>
      </c>
      <c r="P297" s="49" t="s">
        <v>725</v>
      </c>
      <c r="Q297" s="53">
        <v>43661</v>
      </c>
      <c r="R297" s="49">
        <v>1895846</v>
      </c>
      <c r="Z297" s="8"/>
    </row>
    <row r="298" spans="1:26" x14ac:dyDescent="0.25">
      <c r="A298" s="46">
        <v>119</v>
      </c>
      <c r="B298" s="47">
        <v>2</v>
      </c>
      <c r="C298" s="47" t="s">
        <v>143</v>
      </c>
      <c r="D298" s="48"/>
      <c r="E298" s="47" t="s">
        <v>8</v>
      </c>
      <c r="F298" s="49" t="s">
        <v>267</v>
      </c>
      <c r="G298" s="50" t="s">
        <v>280</v>
      </c>
      <c r="H298" s="49" t="s">
        <v>826</v>
      </c>
      <c r="I298" s="49" t="s">
        <v>780</v>
      </c>
      <c r="J298" s="49"/>
      <c r="K298" s="3"/>
      <c r="L298" s="6">
        <v>415</v>
      </c>
      <c r="M298" s="63"/>
      <c r="N298" s="51"/>
      <c r="O298" s="52">
        <f>SUM(Tabelle13345[[#This Row],[Tage]]*Tabelle13345[[#This Row],[Tagespreis]])</f>
        <v>0</v>
      </c>
      <c r="P298" s="49" t="s">
        <v>725</v>
      </c>
      <c r="Q298" s="53">
        <v>43651</v>
      </c>
      <c r="R298" s="49">
        <v>1895823</v>
      </c>
      <c r="Z298" s="8"/>
    </row>
    <row r="299" spans="1:26" x14ac:dyDescent="0.25">
      <c r="A299" s="46">
        <v>119</v>
      </c>
      <c r="B299" s="47">
        <v>2</v>
      </c>
      <c r="C299" s="47" t="s">
        <v>143</v>
      </c>
      <c r="D299" s="48"/>
      <c r="E299" s="47" t="s">
        <v>9</v>
      </c>
      <c r="F299" s="49" t="s">
        <v>267</v>
      </c>
      <c r="G299" s="50" t="s">
        <v>280</v>
      </c>
      <c r="H299" s="49" t="s">
        <v>785</v>
      </c>
      <c r="I299" s="49" t="s">
        <v>786</v>
      </c>
      <c r="J299" s="49"/>
      <c r="K299" s="3"/>
      <c r="L299" s="6">
        <v>415</v>
      </c>
      <c r="M299" s="63"/>
      <c r="N299" s="51"/>
      <c r="O299" s="52">
        <f>SUM(Tabelle13345[[#This Row],[Tage]]*Tabelle13345[[#This Row],[Tagespreis]])</f>
        <v>0</v>
      </c>
      <c r="P299" s="49" t="s">
        <v>725</v>
      </c>
      <c r="Q299" s="53">
        <v>43648</v>
      </c>
      <c r="R299" s="49">
        <v>695722</v>
      </c>
      <c r="Z299" s="8"/>
    </row>
    <row r="300" spans="1:26" x14ac:dyDescent="0.25">
      <c r="A300" s="46">
        <v>120</v>
      </c>
      <c r="B300" s="47">
        <v>2</v>
      </c>
      <c r="C300" s="47" t="s">
        <v>144</v>
      </c>
      <c r="D300" s="48"/>
      <c r="E300" s="47" t="s">
        <v>9</v>
      </c>
      <c r="F300" s="49" t="s">
        <v>267</v>
      </c>
      <c r="G300" s="50" t="s">
        <v>280</v>
      </c>
      <c r="H300" s="49" t="s">
        <v>547</v>
      </c>
      <c r="I300" s="49" t="s">
        <v>483</v>
      </c>
      <c r="J300" s="49"/>
      <c r="K300" s="3"/>
      <c r="L300" s="6">
        <v>415</v>
      </c>
      <c r="M300" s="63"/>
      <c r="N300" s="51"/>
      <c r="O300" s="52">
        <f>SUM(Tabelle13345[[#This Row],[Tage]]*Tabelle13345[[#This Row],[Tagespreis]])</f>
        <v>0</v>
      </c>
      <c r="P300" s="49" t="s">
        <v>725</v>
      </c>
      <c r="Q300" s="53">
        <v>43650</v>
      </c>
      <c r="R300" s="49">
        <v>1895766</v>
      </c>
      <c r="Z300" s="8"/>
    </row>
    <row r="301" spans="1:26" x14ac:dyDescent="0.25">
      <c r="A301" s="46">
        <v>120</v>
      </c>
      <c r="B301" s="47">
        <v>2</v>
      </c>
      <c r="C301" s="47" t="s">
        <v>144</v>
      </c>
      <c r="D301" s="48"/>
      <c r="E301" s="47" t="s">
        <v>8</v>
      </c>
      <c r="F301" s="49" t="s">
        <v>267</v>
      </c>
      <c r="G301" s="50" t="s">
        <v>280</v>
      </c>
      <c r="H301" s="49" t="s">
        <v>548</v>
      </c>
      <c r="I301" s="49" t="s">
        <v>531</v>
      </c>
      <c r="J301" s="49"/>
      <c r="K301" s="3"/>
      <c r="L301" s="6">
        <v>415</v>
      </c>
      <c r="M301" s="63"/>
      <c r="N301" s="51"/>
      <c r="O301" s="52">
        <f>SUM(Tabelle13345[[#This Row],[Tage]]*Tabelle13345[[#This Row],[Tagespreis]])</f>
        <v>0</v>
      </c>
      <c r="P301" s="49" t="s">
        <v>725</v>
      </c>
      <c r="Q301" s="53">
        <v>43650</v>
      </c>
      <c r="R301" s="49">
        <v>1895767</v>
      </c>
      <c r="Z301" s="8"/>
    </row>
    <row r="302" spans="1:26" x14ac:dyDescent="0.25">
      <c r="A302" s="46">
        <v>121</v>
      </c>
      <c r="B302" s="47">
        <v>2</v>
      </c>
      <c r="C302" s="47" t="s">
        <v>145</v>
      </c>
      <c r="D302" s="48"/>
      <c r="E302" s="47" t="s">
        <v>8</v>
      </c>
      <c r="F302" s="49" t="s">
        <v>280</v>
      </c>
      <c r="G302" s="50" t="s">
        <v>280</v>
      </c>
      <c r="H302" s="49"/>
      <c r="I302" s="49"/>
      <c r="J302" s="49"/>
      <c r="K302" s="49"/>
      <c r="L302" s="49"/>
      <c r="M302" s="63"/>
      <c r="N302" s="49"/>
      <c r="O302" s="52"/>
      <c r="P302" s="49"/>
      <c r="Q302" s="53"/>
      <c r="R302" s="49"/>
      <c r="Z302" s="8"/>
    </row>
    <row r="303" spans="1:26" x14ac:dyDescent="0.25">
      <c r="A303" s="46">
        <v>121</v>
      </c>
      <c r="B303" s="47">
        <v>2</v>
      </c>
      <c r="C303" s="47" t="s">
        <v>145</v>
      </c>
      <c r="D303" s="48"/>
      <c r="E303" s="47" t="s">
        <v>9</v>
      </c>
      <c r="F303" s="49" t="s">
        <v>280</v>
      </c>
      <c r="G303" s="50" t="s">
        <v>280</v>
      </c>
      <c r="H303" s="49"/>
      <c r="I303" s="49"/>
      <c r="J303" s="49"/>
      <c r="K303" s="49"/>
      <c r="L303" s="49"/>
      <c r="M303" s="63"/>
      <c r="N303" s="49"/>
      <c r="O303" s="52"/>
      <c r="P303" s="49"/>
      <c r="Q303" s="53"/>
      <c r="R303" s="49"/>
      <c r="Z303" s="8"/>
    </row>
    <row r="304" spans="1:26" x14ac:dyDescent="0.25">
      <c r="A304" s="46">
        <v>122</v>
      </c>
      <c r="B304" s="47">
        <v>2</v>
      </c>
      <c r="C304" s="47" t="s">
        <v>146</v>
      </c>
      <c r="D304" s="48"/>
      <c r="E304" s="47" t="s">
        <v>8</v>
      </c>
      <c r="F304" s="49" t="s">
        <v>267</v>
      </c>
      <c r="G304" s="50" t="s">
        <v>280</v>
      </c>
      <c r="H304" s="49" t="s">
        <v>549</v>
      </c>
      <c r="I304" s="49" t="s">
        <v>531</v>
      </c>
      <c r="J304" s="49"/>
      <c r="K304" s="3"/>
      <c r="L304" s="6">
        <v>415</v>
      </c>
      <c r="M304" s="63"/>
      <c r="N304" s="51"/>
      <c r="O304" s="52">
        <f>SUM(Tabelle13345[[#This Row],[Tage]]*Tabelle13345[[#This Row],[Tagespreis]])</f>
        <v>0</v>
      </c>
      <c r="P304" s="49" t="s">
        <v>725</v>
      </c>
      <c r="Q304" s="53">
        <v>43649</v>
      </c>
      <c r="R304" s="49">
        <v>1895752</v>
      </c>
      <c r="Z304" s="8"/>
    </row>
    <row r="305" spans="1:26" x14ac:dyDescent="0.25">
      <c r="A305" s="46">
        <v>122</v>
      </c>
      <c r="B305" s="47">
        <v>2</v>
      </c>
      <c r="C305" s="47" t="s">
        <v>146</v>
      </c>
      <c r="D305" s="48"/>
      <c r="E305" s="47" t="s">
        <v>9</v>
      </c>
      <c r="F305" s="49" t="s">
        <v>267</v>
      </c>
      <c r="G305" s="50" t="s">
        <v>280</v>
      </c>
      <c r="H305" s="49" t="s">
        <v>550</v>
      </c>
      <c r="I305" s="49" t="s">
        <v>503</v>
      </c>
      <c r="J305" s="49"/>
      <c r="K305" s="6">
        <v>30</v>
      </c>
      <c r="L305" s="6">
        <v>415</v>
      </c>
      <c r="M305" s="63"/>
      <c r="N305" s="51"/>
      <c r="O305" s="52">
        <f>SUM(Tabelle13345[[#This Row],[Tage]]*Tabelle13345[[#This Row],[Tagespreis]])</f>
        <v>0</v>
      </c>
      <c r="P305" s="49" t="s">
        <v>725</v>
      </c>
      <c r="Q305" s="53">
        <v>43650</v>
      </c>
      <c r="R305" s="49">
        <v>1895777</v>
      </c>
      <c r="Z305" s="8"/>
    </row>
    <row r="306" spans="1:26" x14ac:dyDescent="0.25">
      <c r="A306" s="46">
        <v>123</v>
      </c>
      <c r="B306" s="47">
        <v>2</v>
      </c>
      <c r="C306" s="47" t="s">
        <v>147</v>
      </c>
      <c r="D306" s="48"/>
      <c r="E306" s="47" t="s">
        <v>8</v>
      </c>
      <c r="F306" s="49" t="s">
        <v>267</v>
      </c>
      <c r="G306" s="50" t="s">
        <v>280</v>
      </c>
      <c r="H306" s="49" t="s">
        <v>551</v>
      </c>
      <c r="I306" s="49" t="s">
        <v>552</v>
      </c>
      <c r="J306" s="49"/>
      <c r="K306" s="3"/>
      <c r="L306" s="6">
        <v>415</v>
      </c>
      <c r="M306" s="63"/>
      <c r="N306" s="51"/>
      <c r="O306" s="52">
        <f>SUM(Tabelle13345[[#This Row],[Tage]]*Tabelle13345[[#This Row],[Tagespreis]])</f>
        <v>0</v>
      </c>
      <c r="P306" s="49" t="s">
        <v>725</v>
      </c>
      <c r="Q306" s="53">
        <v>43648</v>
      </c>
      <c r="R306" s="49">
        <v>695714</v>
      </c>
      <c r="Z306" s="8"/>
    </row>
    <row r="307" spans="1:26" ht="13.9" customHeight="1" x14ac:dyDescent="0.25">
      <c r="A307" s="46">
        <v>123</v>
      </c>
      <c r="B307" s="47">
        <v>2</v>
      </c>
      <c r="C307" s="47" t="s">
        <v>147</v>
      </c>
      <c r="D307" s="48"/>
      <c r="E307" s="47" t="s">
        <v>9</v>
      </c>
      <c r="F307" s="49" t="s">
        <v>280</v>
      </c>
      <c r="G307" s="50" t="s">
        <v>280</v>
      </c>
      <c r="H307" s="49"/>
      <c r="I307" s="49"/>
      <c r="J307" s="49"/>
      <c r="K307" s="3"/>
      <c r="L307" s="6"/>
      <c r="M307" s="63"/>
      <c r="N307" s="51"/>
      <c r="O307" s="52"/>
      <c r="P307" s="49"/>
      <c r="Q307" s="53"/>
      <c r="R307" s="49"/>
      <c r="Z307" s="8"/>
    </row>
    <row r="308" spans="1:26" ht="13.9" customHeight="1" x14ac:dyDescent="0.25">
      <c r="A308" s="46">
        <v>124</v>
      </c>
      <c r="B308" s="47">
        <v>2</v>
      </c>
      <c r="C308" s="47" t="s">
        <v>148</v>
      </c>
      <c r="D308" s="48"/>
      <c r="E308" s="47" t="s">
        <v>8</v>
      </c>
      <c r="F308" s="49" t="s">
        <v>267</v>
      </c>
      <c r="G308" s="50" t="s">
        <v>280</v>
      </c>
      <c r="H308" s="49" t="s">
        <v>484</v>
      </c>
      <c r="I308" s="49" t="s">
        <v>485</v>
      </c>
      <c r="J308" s="49"/>
      <c r="K308" s="49"/>
      <c r="L308" s="6">
        <v>415</v>
      </c>
      <c r="M308" s="63"/>
      <c r="N308" s="51"/>
      <c r="O308" s="52">
        <f>SUM(Tabelle13345[[#This Row],[Tage]]*Tabelle13345[[#This Row],[Tagespreis]])</f>
        <v>0</v>
      </c>
      <c r="P308" s="49" t="s">
        <v>725</v>
      </c>
      <c r="Q308" s="53">
        <v>43650</v>
      </c>
      <c r="R308" s="49">
        <v>1895776</v>
      </c>
      <c r="Z308" s="8"/>
    </row>
    <row r="309" spans="1:26" x14ac:dyDescent="0.25">
      <c r="A309" s="46">
        <v>124</v>
      </c>
      <c r="B309" s="47">
        <v>2</v>
      </c>
      <c r="C309" s="47" t="s">
        <v>148</v>
      </c>
      <c r="D309" s="48"/>
      <c r="E309" s="47" t="s">
        <v>9</v>
      </c>
      <c r="F309" s="49" t="s">
        <v>280</v>
      </c>
      <c r="G309" s="50" t="s">
        <v>280</v>
      </c>
      <c r="H309" s="49"/>
      <c r="I309" s="49"/>
      <c r="J309" s="49"/>
      <c r="K309" s="49"/>
      <c r="L309" s="6"/>
      <c r="M309" s="63"/>
      <c r="N309" s="51"/>
      <c r="O309" s="52"/>
      <c r="P309" s="49"/>
      <c r="Q309" s="53"/>
      <c r="R309" s="49"/>
      <c r="Z309" s="8"/>
    </row>
    <row r="310" spans="1:26" x14ac:dyDescent="0.25">
      <c r="A310" s="46">
        <v>125</v>
      </c>
      <c r="B310" s="47">
        <v>2</v>
      </c>
      <c r="C310" s="47" t="s">
        <v>149</v>
      </c>
      <c r="D310" s="48"/>
      <c r="E310" s="47" t="s">
        <v>8</v>
      </c>
      <c r="F310" s="49" t="s">
        <v>267</v>
      </c>
      <c r="G310" s="50" t="s">
        <v>280</v>
      </c>
      <c r="H310" s="49" t="s">
        <v>555</v>
      </c>
      <c r="I310" s="49" t="s">
        <v>529</v>
      </c>
      <c r="J310" s="49"/>
      <c r="K310" s="6"/>
      <c r="L310" s="6">
        <v>415</v>
      </c>
      <c r="M310" s="63"/>
      <c r="N310" s="51"/>
      <c r="O310" s="52">
        <f>SUM(Tabelle13345[[#This Row],[Tage]]*Tabelle13345[[#This Row],[Tagespreis]])</f>
        <v>0</v>
      </c>
      <c r="P310" s="49" t="s">
        <v>725</v>
      </c>
      <c r="Q310" s="53">
        <v>43650</v>
      </c>
      <c r="R310" s="49">
        <v>1895785</v>
      </c>
      <c r="Z310" s="8"/>
    </row>
    <row r="311" spans="1:26" x14ac:dyDescent="0.25">
      <c r="A311" s="46">
        <v>125</v>
      </c>
      <c r="B311" s="47">
        <v>2</v>
      </c>
      <c r="C311" s="47" t="s">
        <v>149</v>
      </c>
      <c r="D311" s="48"/>
      <c r="E311" s="47" t="s">
        <v>9</v>
      </c>
      <c r="F311" s="49" t="s">
        <v>267</v>
      </c>
      <c r="G311" s="50" t="s">
        <v>280</v>
      </c>
      <c r="H311" s="49" t="s">
        <v>555</v>
      </c>
      <c r="I311" s="49" t="s">
        <v>449</v>
      </c>
      <c r="J311" s="49"/>
      <c r="K311" s="6">
        <v>30</v>
      </c>
      <c r="L311" s="6">
        <v>415</v>
      </c>
      <c r="M311" s="63"/>
      <c r="N311" s="51"/>
      <c r="O311" s="52">
        <f>SUM(Tabelle13345[[#This Row],[Tage]]*Tabelle13345[[#This Row],[Tagespreis]])</f>
        <v>0</v>
      </c>
      <c r="P311" s="49" t="s">
        <v>725</v>
      </c>
      <c r="Q311" s="53">
        <v>43650</v>
      </c>
      <c r="R311" s="49">
        <v>1895786</v>
      </c>
      <c r="Z311" s="8"/>
    </row>
    <row r="312" spans="1:26" x14ac:dyDescent="0.25">
      <c r="A312" s="46">
        <v>126</v>
      </c>
      <c r="B312" s="47">
        <v>2</v>
      </c>
      <c r="C312" s="47" t="s">
        <v>150</v>
      </c>
      <c r="D312" s="48"/>
      <c r="E312" s="47" t="s">
        <v>8</v>
      </c>
      <c r="F312" s="49" t="s">
        <v>267</v>
      </c>
      <c r="G312" s="50" t="s">
        <v>280</v>
      </c>
      <c r="H312" s="49" t="s">
        <v>556</v>
      </c>
      <c r="I312" s="49" t="s">
        <v>557</v>
      </c>
      <c r="J312" s="49"/>
      <c r="K312" s="3"/>
      <c r="L312" s="6">
        <v>380</v>
      </c>
      <c r="M312" s="63"/>
      <c r="N312" s="51"/>
      <c r="O312" s="52">
        <f>SUM(Tabelle13345[[#This Row],[Tage]]*Tabelle13345[[#This Row],[Tagespreis]])</f>
        <v>0</v>
      </c>
      <c r="P312" s="49" t="s">
        <v>725</v>
      </c>
      <c r="Q312" s="53">
        <v>43650</v>
      </c>
      <c r="R312" s="49">
        <v>1895788</v>
      </c>
      <c r="Z312" s="8"/>
    </row>
    <row r="313" spans="1:26" x14ac:dyDescent="0.25">
      <c r="A313" s="46">
        <v>126</v>
      </c>
      <c r="B313" s="47">
        <v>2</v>
      </c>
      <c r="C313" s="47" t="s">
        <v>150</v>
      </c>
      <c r="D313" s="48"/>
      <c r="E313" s="47" t="s">
        <v>9</v>
      </c>
      <c r="F313" s="49" t="s">
        <v>280</v>
      </c>
      <c r="G313" s="50" t="s">
        <v>280</v>
      </c>
      <c r="H313" s="49"/>
      <c r="I313" s="49"/>
      <c r="J313" s="49"/>
      <c r="K313" s="3"/>
      <c r="L313" s="6"/>
      <c r="M313" s="63"/>
      <c r="N313" s="51"/>
      <c r="O313" s="52">
        <f>SUM(Tabelle13345[[#This Row],[Tage]]*Tabelle13345[[#This Row],[Tagespreis]])</f>
        <v>0</v>
      </c>
      <c r="P313" s="49"/>
      <c r="Q313" s="53"/>
      <c r="R313" s="49"/>
      <c r="Z313" s="8"/>
    </row>
    <row r="314" spans="1:26" x14ac:dyDescent="0.25">
      <c r="A314" s="46">
        <v>127</v>
      </c>
      <c r="B314" s="47">
        <v>2</v>
      </c>
      <c r="C314" s="47" t="s">
        <v>151</v>
      </c>
      <c r="D314" s="48"/>
      <c r="E314" s="47" t="s">
        <v>8</v>
      </c>
      <c r="F314" s="49" t="s">
        <v>280</v>
      </c>
      <c r="G314" s="50" t="s">
        <v>280</v>
      </c>
      <c r="H314" s="49"/>
      <c r="I314" s="49"/>
      <c r="J314" s="49"/>
      <c r="K314" s="3"/>
      <c r="L314" s="6"/>
      <c r="M314" s="63"/>
      <c r="N314" s="51"/>
      <c r="O314" s="52"/>
      <c r="P314" s="49"/>
      <c r="Q314" s="53"/>
      <c r="R314" s="49"/>
      <c r="Z314" s="8"/>
    </row>
    <row r="315" spans="1:26" x14ac:dyDescent="0.25">
      <c r="A315" s="46">
        <v>127</v>
      </c>
      <c r="B315" s="47">
        <v>2</v>
      </c>
      <c r="C315" s="47" t="s">
        <v>151</v>
      </c>
      <c r="D315" s="48"/>
      <c r="E315" s="47" t="s">
        <v>9</v>
      </c>
      <c r="F315" s="49" t="s">
        <v>280</v>
      </c>
      <c r="G315" s="50" t="s">
        <v>280</v>
      </c>
      <c r="H315" s="49"/>
      <c r="I315" s="49"/>
      <c r="J315" s="49"/>
      <c r="K315" s="3"/>
      <c r="L315" s="6"/>
      <c r="M315" s="63"/>
      <c r="N315" s="51"/>
      <c r="O315" s="52"/>
      <c r="P315" s="49"/>
      <c r="Q315" s="53"/>
      <c r="R315" s="49"/>
      <c r="Z315" s="8"/>
    </row>
    <row r="316" spans="1:26" x14ac:dyDescent="0.25">
      <c r="A316" s="46">
        <v>128</v>
      </c>
      <c r="B316" s="47">
        <v>2</v>
      </c>
      <c r="C316" s="47" t="s">
        <v>152</v>
      </c>
      <c r="D316" s="48"/>
      <c r="E316" s="47" t="s">
        <v>9</v>
      </c>
      <c r="F316" s="49" t="s">
        <v>267</v>
      </c>
      <c r="G316" s="50" t="s">
        <v>280</v>
      </c>
      <c r="H316" s="49" t="s">
        <v>566</v>
      </c>
      <c r="I316" s="49" t="s">
        <v>565</v>
      </c>
      <c r="J316" s="49"/>
      <c r="K316" s="3"/>
      <c r="L316" s="6">
        <v>415</v>
      </c>
      <c r="M316" s="63"/>
      <c r="N316" s="51"/>
      <c r="O316" s="52">
        <f>SUM(Tabelle13345[[#This Row],[Tage]]*Tabelle13345[[#This Row],[Tagespreis]])</f>
        <v>0</v>
      </c>
      <c r="P316" s="49" t="s">
        <v>725</v>
      </c>
      <c r="Q316" s="53">
        <v>43648</v>
      </c>
      <c r="R316" s="49">
        <v>695730</v>
      </c>
      <c r="Z316" s="8"/>
    </row>
    <row r="317" spans="1:26" x14ac:dyDescent="0.25">
      <c r="A317" s="46">
        <v>128</v>
      </c>
      <c r="B317" s="47">
        <v>2</v>
      </c>
      <c r="C317" s="47" t="s">
        <v>152</v>
      </c>
      <c r="D317" s="48"/>
      <c r="E317" s="47" t="s">
        <v>8</v>
      </c>
      <c r="F317" s="49" t="s">
        <v>267</v>
      </c>
      <c r="G317" s="50" t="s">
        <v>280</v>
      </c>
      <c r="H317" s="49" t="s">
        <v>563</v>
      </c>
      <c r="I317" s="49" t="s">
        <v>564</v>
      </c>
      <c r="J317" s="49"/>
      <c r="K317" s="3"/>
      <c r="L317" s="6">
        <v>415</v>
      </c>
      <c r="M317" s="63"/>
      <c r="N317" s="51"/>
      <c r="O317" s="52">
        <f>SUM(Tabelle13345[[#This Row],[Tage]]*Tabelle13345[[#This Row],[Tagespreis]])</f>
        <v>0</v>
      </c>
      <c r="P317" s="49" t="s">
        <v>725</v>
      </c>
      <c r="Q317" s="53">
        <v>43648</v>
      </c>
      <c r="R317" s="49">
        <v>695729</v>
      </c>
      <c r="Z317" s="8"/>
    </row>
    <row r="318" spans="1:26" x14ac:dyDescent="0.25">
      <c r="A318" s="46">
        <v>129</v>
      </c>
      <c r="B318" s="47">
        <v>2</v>
      </c>
      <c r="C318" s="47" t="s">
        <v>153</v>
      </c>
      <c r="D318" s="48"/>
      <c r="E318" s="47" t="s">
        <v>8</v>
      </c>
      <c r="F318" s="49" t="s">
        <v>280</v>
      </c>
      <c r="G318" s="50" t="s">
        <v>267</v>
      </c>
      <c r="H318" s="49"/>
      <c r="I318" s="49"/>
      <c r="J318" s="49"/>
      <c r="K318" s="3"/>
      <c r="L318" s="6"/>
      <c r="M318" s="63"/>
      <c r="N318" s="51"/>
      <c r="O318" s="52"/>
      <c r="P318" s="49"/>
      <c r="Q318" s="53"/>
      <c r="R318" s="49"/>
      <c r="Z318" s="8"/>
    </row>
    <row r="319" spans="1:26" x14ac:dyDescent="0.25">
      <c r="A319" s="46">
        <v>130</v>
      </c>
      <c r="B319" s="47">
        <v>2</v>
      </c>
      <c r="C319" s="47" t="s">
        <v>154</v>
      </c>
      <c r="D319" s="48"/>
      <c r="E319" s="47" t="s">
        <v>8</v>
      </c>
      <c r="F319" s="49" t="s">
        <v>267</v>
      </c>
      <c r="G319" s="50" t="s">
        <v>280</v>
      </c>
      <c r="H319" s="49" t="s">
        <v>569</v>
      </c>
      <c r="I319" s="49" t="s">
        <v>570</v>
      </c>
      <c r="J319" s="49"/>
      <c r="K319" s="3"/>
      <c r="L319" s="6">
        <v>415</v>
      </c>
      <c r="M319" s="63"/>
      <c r="N319" s="51"/>
      <c r="O319" s="52">
        <f>SUM(Tabelle13345[[#This Row],[Tage]]*Tabelle13345[[#This Row],[Tagespreis]])</f>
        <v>0</v>
      </c>
      <c r="P319" s="49" t="s">
        <v>725</v>
      </c>
      <c r="Q319" s="53">
        <v>43658</v>
      </c>
      <c r="R319" s="49">
        <v>1895839</v>
      </c>
      <c r="Z319" s="8"/>
    </row>
    <row r="320" spans="1:26" x14ac:dyDescent="0.25">
      <c r="A320" s="46">
        <v>130</v>
      </c>
      <c r="B320" s="47">
        <v>2</v>
      </c>
      <c r="C320" s="47" t="s">
        <v>154</v>
      </c>
      <c r="D320" s="48"/>
      <c r="E320" s="47" t="s">
        <v>9</v>
      </c>
      <c r="F320" s="49" t="s">
        <v>267</v>
      </c>
      <c r="G320" s="50" t="s">
        <v>280</v>
      </c>
      <c r="H320" s="49" t="s">
        <v>1168</v>
      </c>
      <c r="I320" s="49" t="s">
        <v>1169</v>
      </c>
      <c r="J320" s="49" t="s">
        <v>817</v>
      </c>
      <c r="K320" s="3"/>
      <c r="L320" s="6"/>
      <c r="M320" s="63">
        <v>21</v>
      </c>
      <c r="N320" s="51">
        <v>15</v>
      </c>
      <c r="O320" s="52">
        <v>315</v>
      </c>
      <c r="P320" s="49" t="s">
        <v>729</v>
      </c>
      <c r="Q320" s="53"/>
      <c r="R320" s="49"/>
      <c r="Z320" s="8"/>
    </row>
    <row r="321" spans="1:26" x14ac:dyDescent="0.25">
      <c r="A321" s="46">
        <v>131</v>
      </c>
      <c r="B321" s="47">
        <v>2</v>
      </c>
      <c r="C321" s="47" t="s">
        <v>155</v>
      </c>
      <c r="D321" s="48"/>
      <c r="E321" s="47" t="s">
        <v>8</v>
      </c>
      <c r="F321" s="49" t="s">
        <v>267</v>
      </c>
      <c r="G321" s="50" t="s">
        <v>267</v>
      </c>
      <c r="H321" s="49" t="s">
        <v>573</v>
      </c>
      <c r="I321" s="49" t="s">
        <v>574</v>
      </c>
      <c r="J321" s="49"/>
      <c r="K321" s="3"/>
      <c r="L321" s="6">
        <v>530</v>
      </c>
      <c r="M321" s="63"/>
      <c r="N321" s="51"/>
      <c r="O321" s="52">
        <f>SUM(Tabelle13345[[#This Row],[Tage]]*Tabelle13345[[#This Row],[Tagespreis]])</f>
        <v>0</v>
      </c>
      <c r="P321" s="49" t="s">
        <v>725</v>
      </c>
      <c r="Q321" s="53">
        <v>43644</v>
      </c>
      <c r="R321" s="49">
        <v>695652</v>
      </c>
      <c r="Z321" s="8"/>
    </row>
    <row r="322" spans="1:26" x14ac:dyDescent="0.25">
      <c r="A322" s="46">
        <v>132</v>
      </c>
      <c r="B322" s="47">
        <v>2</v>
      </c>
      <c r="C322" s="47" t="s">
        <v>156</v>
      </c>
      <c r="D322" s="48"/>
      <c r="E322" s="47" t="s">
        <v>8</v>
      </c>
      <c r="F322" s="49" t="s">
        <v>267</v>
      </c>
      <c r="G322" s="50" t="s">
        <v>280</v>
      </c>
      <c r="H322" s="49" t="s">
        <v>575</v>
      </c>
      <c r="I322" s="49" t="s">
        <v>463</v>
      </c>
      <c r="J322" s="49"/>
      <c r="K322" s="3"/>
      <c r="L322" s="6">
        <v>415</v>
      </c>
      <c r="M322" s="63"/>
      <c r="N322" s="51"/>
      <c r="O322" s="52">
        <f>SUM(Tabelle13345[[#This Row],[Tage]]*Tabelle13345[[#This Row],[Tagespreis]])</f>
        <v>0</v>
      </c>
      <c r="P322" s="49" t="s">
        <v>725</v>
      </c>
      <c r="Q322" s="53">
        <v>43647</v>
      </c>
      <c r="R322" s="49">
        <v>695684</v>
      </c>
      <c r="Z322" s="8"/>
    </row>
    <row r="323" spans="1:26" x14ac:dyDescent="0.25">
      <c r="A323" s="46">
        <v>132</v>
      </c>
      <c r="B323" s="47">
        <v>2</v>
      </c>
      <c r="C323" s="47" t="s">
        <v>156</v>
      </c>
      <c r="D323" s="48"/>
      <c r="E323" s="47" t="s">
        <v>9</v>
      </c>
      <c r="F323" s="49" t="s">
        <v>267</v>
      </c>
      <c r="G323" s="50" t="s">
        <v>280</v>
      </c>
      <c r="H323" s="49" t="s">
        <v>576</v>
      </c>
      <c r="I323" s="49" t="s">
        <v>577</v>
      </c>
      <c r="J323" s="49"/>
      <c r="K323" s="3"/>
      <c r="L323" s="6">
        <v>415</v>
      </c>
      <c r="M323" s="63"/>
      <c r="N323" s="51"/>
      <c r="O323" s="52">
        <f>SUM(Tabelle13345[[#This Row],[Tage]]*Tabelle13345[[#This Row],[Tagespreis]])</f>
        <v>0</v>
      </c>
      <c r="P323" s="49" t="s">
        <v>725</v>
      </c>
      <c r="Q323" s="53">
        <v>43647</v>
      </c>
      <c r="R323" s="49">
        <v>695687</v>
      </c>
      <c r="Z323" s="8"/>
    </row>
    <row r="324" spans="1:26" x14ac:dyDescent="0.25">
      <c r="A324" s="46">
        <v>133</v>
      </c>
      <c r="B324" s="47">
        <v>2</v>
      </c>
      <c r="C324" s="47" t="s">
        <v>157</v>
      </c>
      <c r="D324" s="48"/>
      <c r="E324" s="47" t="s">
        <v>9</v>
      </c>
      <c r="F324" s="49" t="s">
        <v>267</v>
      </c>
      <c r="G324" s="50" t="s">
        <v>280</v>
      </c>
      <c r="H324" s="49" t="s">
        <v>819</v>
      </c>
      <c r="I324" s="49" t="s">
        <v>758</v>
      </c>
      <c r="J324" s="49" t="s">
        <v>908</v>
      </c>
      <c r="K324" s="3"/>
      <c r="L324" s="6">
        <v>415</v>
      </c>
      <c r="M324" s="63"/>
      <c r="N324" s="51"/>
      <c r="O324" s="52">
        <f>SUM(Tabelle13345[[#This Row],[Tage]]*Tabelle13345[[#This Row],[Tagespreis]])</f>
        <v>0</v>
      </c>
      <c r="P324" s="49" t="s">
        <v>729</v>
      </c>
      <c r="Q324" s="53"/>
      <c r="R324" s="49"/>
      <c r="Z324" s="8"/>
    </row>
    <row r="325" spans="1:26" x14ac:dyDescent="0.25">
      <c r="A325" s="46">
        <v>133</v>
      </c>
      <c r="B325" s="47">
        <v>2</v>
      </c>
      <c r="C325" s="47" t="s">
        <v>157</v>
      </c>
      <c r="D325" s="48"/>
      <c r="E325" s="47" t="s">
        <v>8</v>
      </c>
      <c r="F325" s="49" t="s">
        <v>267</v>
      </c>
      <c r="G325" s="50" t="s">
        <v>280</v>
      </c>
      <c r="H325" s="49" t="s">
        <v>578</v>
      </c>
      <c r="I325" s="49" t="s">
        <v>363</v>
      </c>
      <c r="J325" s="49"/>
      <c r="K325" s="6">
        <v>30</v>
      </c>
      <c r="L325" s="6">
        <v>415</v>
      </c>
      <c r="M325" s="63"/>
      <c r="N325" s="51"/>
      <c r="O325" s="52">
        <f>SUM(Tabelle13345[[#This Row],[Tage]]*Tabelle13345[[#This Row],[Tagespreis]])</f>
        <v>0</v>
      </c>
      <c r="P325" s="49" t="s">
        <v>725</v>
      </c>
      <c r="Q325" s="53">
        <v>43644</v>
      </c>
      <c r="R325" s="49">
        <v>695664</v>
      </c>
      <c r="Z325" s="8"/>
    </row>
    <row r="326" spans="1:26" x14ac:dyDescent="0.25">
      <c r="A326" s="46">
        <v>134</v>
      </c>
      <c r="B326" s="47">
        <v>2</v>
      </c>
      <c r="C326" s="47" t="s">
        <v>158</v>
      </c>
      <c r="D326" s="48"/>
      <c r="E326" s="47" t="s">
        <v>9</v>
      </c>
      <c r="F326" s="49" t="s">
        <v>267</v>
      </c>
      <c r="G326" s="50" t="s">
        <v>280</v>
      </c>
      <c r="H326" s="49" t="s">
        <v>582</v>
      </c>
      <c r="I326" s="49" t="s">
        <v>583</v>
      </c>
      <c r="J326" s="49"/>
      <c r="K326" s="3"/>
      <c r="L326" s="6">
        <v>415</v>
      </c>
      <c r="M326" s="63"/>
      <c r="N326" s="51"/>
      <c r="O326" s="52">
        <f>SUM(Tabelle13345[[#This Row],[Tage]]*Tabelle13345[[#This Row],[Tagespreis]])</f>
        <v>0</v>
      </c>
      <c r="P326" s="49" t="s">
        <v>725</v>
      </c>
      <c r="Q326" s="53">
        <v>43647</v>
      </c>
      <c r="R326" s="49">
        <v>695692</v>
      </c>
      <c r="Z326" s="8"/>
    </row>
    <row r="327" spans="1:26" x14ac:dyDescent="0.25">
      <c r="A327" s="46">
        <v>134</v>
      </c>
      <c r="B327" s="47">
        <v>2</v>
      </c>
      <c r="C327" s="47" t="s">
        <v>158</v>
      </c>
      <c r="D327" s="48"/>
      <c r="E327" s="47" t="s">
        <v>8</v>
      </c>
      <c r="F327" s="49" t="s">
        <v>267</v>
      </c>
      <c r="G327" s="50" t="s">
        <v>280</v>
      </c>
      <c r="H327" s="49" t="s">
        <v>580</v>
      </c>
      <c r="I327" s="49" t="s">
        <v>581</v>
      </c>
      <c r="J327" s="49"/>
      <c r="K327" s="3"/>
      <c r="L327" s="6">
        <v>415</v>
      </c>
      <c r="M327" s="63"/>
      <c r="N327" s="51"/>
      <c r="O327" s="52">
        <f>SUM(Tabelle13345[[#This Row],[Tage]]*Tabelle13345[[#This Row],[Tagespreis]])</f>
        <v>0</v>
      </c>
      <c r="P327" s="49" t="s">
        <v>822</v>
      </c>
      <c r="Q327" s="53">
        <v>43647</v>
      </c>
      <c r="R327" s="49">
        <v>19</v>
      </c>
      <c r="Z327" s="8"/>
    </row>
    <row r="328" spans="1:26" x14ac:dyDescent="0.25">
      <c r="A328" s="46">
        <v>135</v>
      </c>
      <c r="B328" s="47">
        <v>2</v>
      </c>
      <c r="C328" s="47" t="s">
        <v>159</v>
      </c>
      <c r="D328" s="48"/>
      <c r="E328" s="47" t="s">
        <v>8</v>
      </c>
      <c r="F328" s="49" t="s">
        <v>280</v>
      </c>
      <c r="G328" s="50" t="s">
        <v>280</v>
      </c>
      <c r="H328" s="49"/>
      <c r="I328" s="49"/>
      <c r="J328" s="49"/>
      <c r="K328" s="3"/>
      <c r="L328" s="6"/>
      <c r="M328" s="63"/>
      <c r="N328" s="49"/>
      <c r="O328" s="52"/>
      <c r="P328" s="49"/>
      <c r="Q328" s="53"/>
      <c r="R328" s="49"/>
      <c r="Z328" s="8"/>
    </row>
    <row r="329" spans="1:26" x14ac:dyDescent="0.25">
      <c r="A329" s="46">
        <v>135</v>
      </c>
      <c r="B329" s="47">
        <v>2</v>
      </c>
      <c r="C329" s="47" t="s">
        <v>159</v>
      </c>
      <c r="D329" s="48"/>
      <c r="E329" s="47" t="s">
        <v>9</v>
      </c>
      <c r="F329" s="49" t="s">
        <v>280</v>
      </c>
      <c r="G329" s="50" t="s">
        <v>280</v>
      </c>
      <c r="H329" s="49"/>
      <c r="I329" s="49"/>
      <c r="J329" s="49"/>
      <c r="K329" s="3"/>
      <c r="L329" s="6"/>
      <c r="M329" s="63"/>
      <c r="N329" s="49"/>
      <c r="O329" s="52"/>
      <c r="P329" s="49"/>
      <c r="Q329" s="53"/>
      <c r="R329" s="49"/>
      <c r="Z329" s="8"/>
    </row>
    <row r="330" spans="1:26" x14ac:dyDescent="0.25">
      <c r="A330" s="46">
        <v>136</v>
      </c>
      <c r="B330" s="47">
        <v>2</v>
      </c>
      <c r="C330" s="47" t="s">
        <v>160</v>
      </c>
      <c r="D330" s="48"/>
      <c r="E330" s="47" t="s">
        <v>9</v>
      </c>
      <c r="F330" s="49" t="s">
        <v>267</v>
      </c>
      <c r="G330" s="50" t="s">
        <v>280</v>
      </c>
      <c r="H330" s="49" t="s">
        <v>585</v>
      </c>
      <c r="I330" s="49" t="s">
        <v>586</v>
      </c>
      <c r="J330" s="49"/>
      <c r="K330" s="3"/>
      <c r="L330" s="6">
        <v>415</v>
      </c>
      <c r="M330" s="63"/>
      <c r="N330" s="51"/>
      <c r="O330" s="52">
        <f>SUM(Tabelle13345[[#This Row],[Tage]]*Tabelle13345[[#This Row],[Tagespreis]])</f>
        <v>0</v>
      </c>
      <c r="P330" s="49" t="s">
        <v>725</v>
      </c>
      <c r="Q330" s="53">
        <v>43651</v>
      </c>
      <c r="R330" s="49">
        <v>1895808</v>
      </c>
      <c r="Z330" s="8"/>
    </row>
    <row r="331" spans="1:26" x14ac:dyDescent="0.25">
      <c r="A331" s="46">
        <v>136</v>
      </c>
      <c r="B331" s="47">
        <v>2</v>
      </c>
      <c r="C331" s="47" t="s">
        <v>160</v>
      </c>
      <c r="D331" s="48"/>
      <c r="E331" s="47" t="s">
        <v>8</v>
      </c>
      <c r="F331" s="49" t="s">
        <v>267</v>
      </c>
      <c r="G331" s="50" t="s">
        <v>280</v>
      </c>
      <c r="H331" s="49" t="s">
        <v>1088</v>
      </c>
      <c r="I331" s="49" t="s">
        <v>618</v>
      </c>
      <c r="J331" s="49"/>
      <c r="K331" s="3"/>
      <c r="L331" s="6"/>
      <c r="M331" s="63">
        <v>24</v>
      </c>
      <c r="N331" s="51">
        <v>15</v>
      </c>
      <c r="O331" s="52">
        <v>360</v>
      </c>
      <c r="P331" s="49" t="s">
        <v>725</v>
      </c>
      <c r="Q331" s="53">
        <v>43654</v>
      </c>
      <c r="R331" s="49">
        <v>1895826</v>
      </c>
      <c r="Z331" s="8"/>
    </row>
    <row r="332" spans="1:26" x14ac:dyDescent="0.25">
      <c r="A332" s="46">
        <v>137</v>
      </c>
      <c r="B332" s="47">
        <v>2</v>
      </c>
      <c r="C332" s="47" t="s">
        <v>161</v>
      </c>
      <c r="D332" s="48"/>
      <c r="E332" s="47" t="s">
        <v>9</v>
      </c>
      <c r="F332" s="49" t="s">
        <v>267</v>
      </c>
      <c r="G332" s="50" t="s">
        <v>280</v>
      </c>
      <c r="H332" s="49" t="s">
        <v>588</v>
      </c>
      <c r="I332" s="49" t="s">
        <v>589</v>
      </c>
      <c r="J332" s="49"/>
      <c r="K332" s="6">
        <v>30</v>
      </c>
      <c r="L332" s="6">
        <v>415</v>
      </c>
      <c r="M332" s="63"/>
      <c r="N332" s="51"/>
      <c r="O332" s="52">
        <f>SUM(Tabelle13345[[#This Row],[Tage]]*Tabelle13345[[#This Row],[Tagespreis]])</f>
        <v>0</v>
      </c>
      <c r="P332" s="49" t="s">
        <v>725</v>
      </c>
      <c r="Q332" s="53">
        <v>43662</v>
      </c>
      <c r="R332" s="49">
        <v>1895851</v>
      </c>
      <c r="Z332" s="8"/>
    </row>
    <row r="333" spans="1:26" x14ac:dyDescent="0.25">
      <c r="A333" s="46">
        <v>137</v>
      </c>
      <c r="B333" s="47">
        <v>2</v>
      </c>
      <c r="C333" s="47" t="s">
        <v>161</v>
      </c>
      <c r="D333" s="48"/>
      <c r="E333" s="47" t="s">
        <v>8</v>
      </c>
      <c r="F333" s="49" t="s">
        <v>267</v>
      </c>
      <c r="G333" s="50" t="s">
        <v>280</v>
      </c>
      <c r="H333" s="49" t="s">
        <v>917</v>
      </c>
      <c r="I333" s="49" t="s">
        <v>378</v>
      </c>
      <c r="J333" s="49"/>
      <c r="K333" s="6">
        <v>30</v>
      </c>
      <c r="L333" s="6">
        <v>415</v>
      </c>
      <c r="M333" s="63"/>
      <c r="N333" s="51"/>
      <c r="O333" s="52">
        <f>SUM(Tabelle13345[[#This Row],[Tage]]*Tabelle13345[[#This Row],[Tagespreis]])</f>
        <v>0</v>
      </c>
      <c r="P333" s="49" t="s">
        <v>725</v>
      </c>
      <c r="Q333" s="53">
        <v>43642</v>
      </c>
      <c r="R333" s="49">
        <v>695639</v>
      </c>
      <c r="Z333" s="8"/>
    </row>
    <row r="334" spans="1:26" x14ac:dyDescent="0.25">
      <c r="A334" s="46">
        <v>138</v>
      </c>
      <c r="B334" s="47">
        <v>2</v>
      </c>
      <c r="C334" s="47" t="s">
        <v>162</v>
      </c>
      <c r="D334" s="48"/>
      <c r="E334" s="47" t="s">
        <v>8</v>
      </c>
      <c r="F334" s="49" t="s">
        <v>267</v>
      </c>
      <c r="G334" s="50" t="s">
        <v>280</v>
      </c>
      <c r="H334" s="49"/>
      <c r="I334" s="49"/>
      <c r="J334" s="49" t="s">
        <v>908</v>
      </c>
      <c r="K334" s="3"/>
      <c r="L334" s="6"/>
      <c r="M334" s="63">
        <v>21</v>
      </c>
      <c r="N334" s="51">
        <v>15</v>
      </c>
      <c r="O334" s="52">
        <v>315</v>
      </c>
      <c r="P334" s="49" t="s">
        <v>729</v>
      </c>
      <c r="Q334" s="53"/>
      <c r="R334" s="49"/>
      <c r="Z334" s="8"/>
    </row>
    <row r="335" spans="1:26" x14ac:dyDescent="0.25">
      <c r="A335" s="46">
        <v>138</v>
      </c>
      <c r="B335" s="47">
        <v>2</v>
      </c>
      <c r="C335" s="47" t="s">
        <v>162</v>
      </c>
      <c r="D335" s="48"/>
      <c r="E335" s="47" t="s">
        <v>9</v>
      </c>
      <c r="F335" s="49" t="s">
        <v>267</v>
      </c>
      <c r="G335" s="50" t="s">
        <v>280</v>
      </c>
      <c r="H335" s="49"/>
      <c r="I335" s="49"/>
      <c r="J335" s="49" t="s">
        <v>908</v>
      </c>
      <c r="K335" s="3"/>
      <c r="L335" s="6"/>
      <c r="M335" s="63">
        <v>21</v>
      </c>
      <c r="N335" s="51">
        <v>15</v>
      </c>
      <c r="O335" s="52">
        <v>315</v>
      </c>
      <c r="P335" s="49" t="s">
        <v>729</v>
      </c>
      <c r="Q335" s="53"/>
      <c r="R335" s="49"/>
      <c r="Z335" s="8"/>
    </row>
    <row r="336" spans="1:26" x14ac:dyDescent="0.25">
      <c r="A336" s="46">
        <v>139</v>
      </c>
      <c r="B336" s="47">
        <v>2</v>
      </c>
      <c r="C336" s="47" t="s">
        <v>163</v>
      </c>
      <c r="D336" s="48"/>
      <c r="E336" s="47" t="s">
        <v>9</v>
      </c>
      <c r="F336" s="49" t="s">
        <v>267</v>
      </c>
      <c r="G336" s="50" t="s">
        <v>280</v>
      </c>
      <c r="H336" s="49" t="s">
        <v>594</v>
      </c>
      <c r="I336" s="49" t="s">
        <v>595</v>
      </c>
      <c r="J336" s="49"/>
      <c r="K336" s="3"/>
      <c r="L336" s="6">
        <v>415</v>
      </c>
      <c r="M336" s="63"/>
      <c r="N336" s="49"/>
      <c r="O336" s="52">
        <f>SUM(Tabelle13345[[#This Row],[Tage]]*Tabelle13345[[#This Row],[Tagespreis]])</f>
        <v>0</v>
      </c>
      <c r="P336" s="49" t="s">
        <v>725</v>
      </c>
      <c r="Q336" s="53">
        <v>43648</v>
      </c>
      <c r="R336" s="49">
        <v>695719</v>
      </c>
      <c r="Z336" s="8"/>
    </row>
    <row r="337" spans="1:26" x14ac:dyDescent="0.25">
      <c r="A337" s="46">
        <v>139</v>
      </c>
      <c r="B337" s="47">
        <v>2</v>
      </c>
      <c r="C337" s="47" t="s">
        <v>163</v>
      </c>
      <c r="D337" s="48"/>
      <c r="E337" s="47" t="s">
        <v>8</v>
      </c>
      <c r="F337" s="49" t="s">
        <v>267</v>
      </c>
      <c r="G337" s="50" t="s">
        <v>280</v>
      </c>
      <c r="H337" s="49" t="s">
        <v>592</v>
      </c>
      <c r="I337" s="49" t="s">
        <v>593</v>
      </c>
      <c r="J337" s="49"/>
      <c r="K337" s="3"/>
      <c r="L337" s="6">
        <v>415</v>
      </c>
      <c r="M337" s="63"/>
      <c r="N337" s="51"/>
      <c r="O337" s="52">
        <f>SUM(Tabelle13345[[#This Row],[Tage]]*Tabelle13345[[#This Row],[Tagespreis]])</f>
        <v>0</v>
      </c>
      <c r="P337" s="49" t="s">
        <v>725</v>
      </c>
      <c r="Q337" s="53">
        <v>43648</v>
      </c>
      <c r="R337" s="49">
        <v>695718</v>
      </c>
      <c r="Z337" s="8"/>
    </row>
    <row r="338" spans="1:26" x14ac:dyDescent="0.25">
      <c r="A338" s="46">
        <v>140</v>
      </c>
      <c r="B338" s="47">
        <v>2</v>
      </c>
      <c r="C338" s="47" t="s">
        <v>164</v>
      </c>
      <c r="D338" s="48"/>
      <c r="E338" s="47" t="s">
        <v>8</v>
      </c>
      <c r="F338" s="49" t="s">
        <v>280</v>
      </c>
      <c r="G338" s="50" t="s">
        <v>280</v>
      </c>
      <c r="H338" s="49"/>
      <c r="I338" s="49"/>
      <c r="J338" s="49"/>
      <c r="K338" s="3"/>
      <c r="L338" s="6"/>
      <c r="M338" s="63"/>
      <c r="N338" s="49"/>
      <c r="O338" s="52"/>
      <c r="P338" s="49"/>
      <c r="Q338" s="53"/>
      <c r="R338" s="49"/>
      <c r="Z338" s="8"/>
    </row>
    <row r="339" spans="1:26" x14ac:dyDescent="0.25">
      <c r="A339" s="46">
        <v>140</v>
      </c>
      <c r="B339" s="47">
        <v>2</v>
      </c>
      <c r="C339" s="47" t="s">
        <v>164</v>
      </c>
      <c r="D339" s="48"/>
      <c r="E339" s="47" t="s">
        <v>9</v>
      </c>
      <c r="F339" s="49" t="s">
        <v>280</v>
      </c>
      <c r="G339" s="50" t="s">
        <v>280</v>
      </c>
      <c r="H339" s="49"/>
      <c r="I339" s="49"/>
      <c r="J339" s="49"/>
      <c r="K339" s="3"/>
      <c r="L339" s="3"/>
      <c r="M339" s="63"/>
      <c r="N339" s="49"/>
      <c r="O339" s="52"/>
      <c r="P339" s="49"/>
      <c r="Q339" s="53"/>
      <c r="R339" s="49"/>
      <c r="Z339" s="8"/>
    </row>
    <row r="340" spans="1:26" x14ac:dyDescent="0.25">
      <c r="A340" s="46">
        <v>141</v>
      </c>
      <c r="B340" s="47">
        <v>2</v>
      </c>
      <c r="C340" s="47" t="s">
        <v>165</v>
      </c>
      <c r="D340" s="48"/>
      <c r="E340" s="47" t="s">
        <v>8</v>
      </c>
      <c r="F340" s="49" t="s">
        <v>267</v>
      </c>
      <c r="G340" s="50" t="s">
        <v>280</v>
      </c>
      <c r="H340" s="49" t="s">
        <v>1145</v>
      </c>
      <c r="I340" s="49" t="s">
        <v>1146</v>
      </c>
      <c r="J340" s="49" t="s">
        <v>1046</v>
      </c>
      <c r="K340" s="6"/>
      <c r="L340" s="6">
        <v>415</v>
      </c>
      <c r="M340" s="63"/>
      <c r="N340" s="51"/>
      <c r="O340" s="52">
        <f>SUM(Tabelle13345[[#This Row],[Tage]]*Tabelle13345[[#This Row],[Tagespreis]])</f>
        <v>0</v>
      </c>
      <c r="P340" s="49" t="s">
        <v>729</v>
      </c>
      <c r="Q340" s="53"/>
      <c r="R340" s="49"/>
      <c r="Z340" s="8"/>
    </row>
    <row r="341" spans="1:26" x14ac:dyDescent="0.25">
      <c r="A341" s="46">
        <v>141</v>
      </c>
      <c r="B341" s="47">
        <v>2</v>
      </c>
      <c r="C341" s="47" t="s">
        <v>165</v>
      </c>
      <c r="D341" s="48"/>
      <c r="E341" s="47" t="s">
        <v>9</v>
      </c>
      <c r="F341" s="49" t="s">
        <v>267</v>
      </c>
      <c r="G341" s="50" t="s">
        <v>280</v>
      </c>
      <c r="H341" s="49" t="s">
        <v>1147</v>
      </c>
      <c r="I341" s="49" t="s">
        <v>1062</v>
      </c>
      <c r="J341" s="49" t="s">
        <v>1046</v>
      </c>
      <c r="K341" s="6"/>
      <c r="L341" s="6">
        <v>415</v>
      </c>
      <c r="M341" s="63"/>
      <c r="N341" s="51"/>
      <c r="O341" s="52">
        <f>SUM(Tabelle13345[[#This Row],[Tage]]*Tabelle13345[[#This Row],[Tagespreis]])</f>
        <v>0</v>
      </c>
      <c r="P341" s="49" t="s">
        <v>729</v>
      </c>
      <c r="Q341" s="53"/>
      <c r="R341" s="49"/>
      <c r="Z341" s="8"/>
    </row>
    <row r="342" spans="1:26" x14ac:dyDescent="0.25">
      <c r="A342" s="46">
        <v>142</v>
      </c>
      <c r="B342" s="47">
        <v>2</v>
      </c>
      <c r="C342" s="47" t="s">
        <v>166</v>
      </c>
      <c r="D342" s="48"/>
      <c r="E342" s="47" t="s">
        <v>8</v>
      </c>
      <c r="F342" s="49" t="s">
        <v>267</v>
      </c>
      <c r="G342" s="50" t="s">
        <v>280</v>
      </c>
      <c r="H342" s="49" t="s">
        <v>599</v>
      </c>
      <c r="I342" s="49" t="s">
        <v>357</v>
      </c>
      <c r="J342" s="49"/>
      <c r="K342" s="3"/>
      <c r="L342" s="6">
        <v>415</v>
      </c>
      <c r="M342" s="63"/>
      <c r="N342" s="51"/>
      <c r="O342" s="52">
        <f>SUM(Tabelle13345[[#This Row],[Tage]]*Tabelle13345[[#This Row],[Tagespreis]])</f>
        <v>0</v>
      </c>
      <c r="P342" s="49" t="s">
        <v>822</v>
      </c>
      <c r="Q342" s="53">
        <v>43650</v>
      </c>
      <c r="R342" s="49">
        <v>24</v>
      </c>
      <c r="Z342" s="8"/>
    </row>
    <row r="343" spans="1:26" x14ac:dyDescent="0.25">
      <c r="A343" s="46">
        <v>142</v>
      </c>
      <c r="B343" s="47">
        <v>2</v>
      </c>
      <c r="C343" s="47" t="s">
        <v>166</v>
      </c>
      <c r="D343" s="48"/>
      <c r="E343" s="47" t="s">
        <v>9</v>
      </c>
      <c r="F343" s="49" t="s">
        <v>267</v>
      </c>
      <c r="G343" s="50" t="s">
        <v>280</v>
      </c>
      <c r="H343" s="49" t="s">
        <v>754</v>
      </c>
      <c r="I343" s="49" t="s">
        <v>755</v>
      </c>
      <c r="J343" s="49"/>
      <c r="K343" s="3"/>
      <c r="L343" s="6">
        <v>415</v>
      </c>
      <c r="M343" s="63"/>
      <c r="N343" s="51"/>
      <c r="O343" s="52">
        <f>SUM(Tabelle13345[[#This Row],[Tage]]*Tabelle13345[[#This Row],[Tagespreis]])</f>
        <v>0</v>
      </c>
      <c r="P343" s="49" t="s">
        <v>725</v>
      </c>
      <c r="Q343" s="53">
        <v>43643</v>
      </c>
      <c r="R343" s="49">
        <v>695645</v>
      </c>
      <c r="Z343" s="8"/>
    </row>
    <row r="344" spans="1:26" x14ac:dyDescent="0.25">
      <c r="A344" s="46">
        <v>143</v>
      </c>
      <c r="B344" s="47">
        <v>2</v>
      </c>
      <c r="C344" s="47" t="s">
        <v>167</v>
      </c>
      <c r="D344" s="48"/>
      <c r="E344" s="47" t="s">
        <v>8</v>
      </c>
      <c r="F344" s="49" t="s">
        <v>280</v>
      </c>
      <c r="G344" s="50" t="s">
        <v>280</v>
      </c>
      <c r="H344" s="49"/>
      <c r="I344" s="49"/>
      <c r="J344" s="49"/>
      <c r="K344" s="3"/>
      <c r="L344" s="6"/>
      <c r="M344" s="63"/>
      <c r="N344" s="49"/>
      <c r="O344" s="52"/>
      <c r="P344" s="49"/>
      <c r="Q344" s="53"/>
      <c r="R344" s="49"/>
      <c r="Z344" s="8"/>
    </row>
    <row r="345" spans="1:26" x14ac:dyDescent="0.25">
      <c r="A345" s="46">
        <v>143</v>
      </c>
      <c r="B345" s="47">
        <v>2</v>
      </c>
      <c r="C345" s="47" t="s">
        <v>167</v>
      </c>
      <c r="D345" s="48"/>
      <c r="E345" s="47" t="s">
        <v>9</v>
      </c>
      <c r="F345" s="49" t="s">
        <v>280</v>
      </c>
      <c r="G345" s="50" t="s">
        <v>280</v>
      </c>
      <c r="H345" s="49"/>
      <c r="I345" s="49"/>
      <c r="J345" s="49"/>
      <c r="K345" s="3"/>
      <c r="L345" s="3"/>
      <c r="M345" s="63"/>
      <c r="N345" s="49"/>
      <c r="O345" s="52"/>
      <c r="P345" s="49"/>
      <c r="Q345" s="53"/>
      <c r="R345" s="49"/>
      <c r="Z345" s="8"/>
    </row>
    <row r="346" spans="1:26" x14ac:dyDescent="0.25">
      <c r="A346" s="46">
        <v>144</v>
      </c>
      <c r="B346" s="47">
        <v>2</v>
      </c>
      <c r="C346" s="47" t="s">
        <v>168</v>
      </c>
      <c r="D346" s="48"/>
      <c r="E346" s="47" t="s">
        <v>9</v>
      </c>
      <c r="F346" s="49" t="s">
        <v>267</v>
      </c>
      <c r="G346" s="50" t="s">
        <v>280</v>
      </c>
      <c r="H346" s="49" t="s">
        <v>1016</v>
      </c>
      <c r="I346" s="49" t="s">
        <v>1017</v>
      </c>
      <c r="J346" s="49" t="s">
        <v>930</v>
      </c>
      <c r="K346" s="3"/>
      <c r="L346" s="6">
        <v>415</v>
      </c>
      <c r="M346" s="63"/>
      <c r="N346" s="51"/>
      <c r="O346" s="52">
        <f>SUM(Tabelle13345[[#This Row],[Tage]]*Tabelle13345[[#This Row],[Tagespreis]])</f>
        <v>0</v>
      </c>
      <c r="P346" s="49" t="s">
        <v>729</v>
      </c>
      <c r="Q346" s="53"/>
      <c r="R346" s="49"/>
      <c r="Z346" s="8"/>
    </row>
    <row r="347" spans="1:26" x14ac:dyDescent="0.25">
      <c r="A347" s="46">
        <v>144</v>
      </c>
      <c r="B347" s="47">
        <v>2</v>
      </c>
      <c r="C347" s="47" t="s">
        <v>168</v>
      </c>
      <c r="D347" s="48"/>
      <c r="E347" s="47" t="s">
        <v>8</v>
      </c>
      <c r="F347" s="49" t="s">
        <v>267</v>
      </c>
      <c r="G347" s="50" t="s">
        <v>280</v>
      </c>
      <c r="H347" s="49" t="s">
        <v>1014</v>
      </c>
      <c r="I347" s="49" t="s">
        <v>1015</v>
      </c>
      <c r="J347" s="49" t="s">
        <v>930</v>
      </c>
      <c r="K347" s="3"/>
      <c r="L347" s="6">
        <v>415</v>
      </c>
      <c r="M347" s="63"/>
      <c r="N347" s="51"/>
      <c r="O347" s="52">
        <f>SUM(Tabelle13345[[#This Row],[Tage]]*Tabelle13345[[#This Row],[Tagespreis]])</f>
        <v>0</v>
      </c>
      <c r="P347" s="49" t="s">
        <v>729</v>
      </c>
      <c r="Q347" s="53"/>
      <c r="R347" s="49"/>
      <c r="Z347" s="8"/>
    </row>
    <row r="348" spans="1:26" x14ac:dyDescent="0.25">
      <c r="A348" s="46">
        <v>145</v>
      </c>
      <c r="B348" s="47">
        <v>2</v>
      </c>
      <c r="C348" s="47" t="s">
        <v>169</v>
      </c>
      <c r="D348" s="48"/>
      <c r="E348" s="47" t="s">
        <v>8</v>
      </c>
      <c r="F348" s="49" t="s">
        <v>267</v>
      </c>
      <c r="G348" s="50" t="s">
        <v>280</v>
      </c>
      <c r="H348" s="49" t="s">
        <v>590</v>
      </c>
      <c r="I348" s="49" t="s">
        <v>746</v>
      </c>
      <c r="J348" s="49"/>
      <c r="K348" s="3"/>
      <c r="L348" s="6">
        <v>415</v>
      </c>
      <c r="M348" s="63"/>
      <c r="N348" s="51"/>
      <c r="O348" s="52">
        <f>SUM(Tabelle13345[[#This Row],[Tage]]*Tabelle13345[[#This Row],[Tagespreis]])</f>
        <v>0</v>
      </c>
      <c r="P348" s="49" t="s">
        <v>725</v>
      </c>
      <c r="Q348" s="53">
        <v>43650</v>
      </c>
      <c r="R348" s="49">
        <v>1895775</v>
      </c>
      <c r="Z348" s="8"/>
    </row>
    <row r="349" spans="1:26" x14ac:dyDescent="0.25">
      <c r="A349" s="46">
        <v>145</v>
      </c>
      <c r="B349" s="47">
        <v>2</v>
      </c>
      <c r="C349" s="47" t="s">
        <v>169</v>
      </c>
      <c r="D349" s="48"/>
      <c r="E349" s="47" t="s">
        <v>9</v>
      </c>
      <c r="F349" s="49" t="s">
        <v>267</v>
      </c>
      <c r="G349" s="50" t="s">
        <v>280</v>
      </c>
      <c r="H349" s="49" t="s">
        <v>590</v>
      </c>
      <c r="I349" s="49" t="s">
        <v>602</v>
      </c>
      <c r="J349" s="49"/>
      <c r="K349" s="3"/>
      <c r="L349" s="6">
        <v>415</v>
      </c>
      <c r="M349" s="63"/>
      <c r="N349" s="51"/>
      <c r="O349" s="52">
        <f>SUM(Tabelle13345[[#This Row],[Tage]]*Tabelle13345[[#This Row],[Tagespreis]])</f>
        <v>0</v>
      </c>
      <c r="P349" s="49" t="s">
        <v>725</v>
      </c>
      <c r="Q349" s="53">
        <v>43650</v>
      </c>
      <c r="R349" s="49">
        <v>1895775</v>
      </c>
      <c r="Z349" s="8"/>
    </row>
    <row r="350" spans="1:26" x14ac:dyDescent="0.25">
      <c r="A350" s="46">
        <v>146</v>
      </c>
      <c r="B350" s="47">
        <v>2</v>
      </c>
      <c r="C350" s="47" t="s">
        <v>170</v>
      </c>
      <c r="D350" s="48"/>
      <c r="E350" s="47" t="s">
        <v>8</v>
      </c>
      <c r="F350" s="49" t="s">
        <v>267</v>
      </c>
      <c r="G350" s="50" t="s">
        <v>280</v>
      </c>
      <c r="H350" s="49" t="s">
        <v>898</v>
      </c>
      <c r="I350" s="49" t="s">
        <v>370</v>
      </c>
      <c r="J350" s="49" t="s">
        <v>908</v>
      </c>
      <c r="K350" s="3"/>
      <c r="L350" s="6">
        <v>415</v>
      </c>
      <c r="M350" s="63"/>
      <c r="N350" s="51"/>
      <c r="O350" s="52">
        <f>SUM(Tabelle13345[[#This Row],[Tage]]*Tabelle13345[[#This Row],[Tagespreis]])</f>
        <v>0</v>
      </c>
      <c r="P350" s="49" t="s">
        <v>729</v>
      </c>
      <c r="Q350" s="53"/>
      <c r="R350" s="49"/>
      <c r="Z350" s="8"/>
    </row>
    <row r="351" spans="1:26" x14ac:dyDescent="0.25">
      <c r="A351" s="46">
        <v>146</v>
      </c>
      <c r="B351" s="47">
        <v>2</v>
      </c>
      <c r="C351" s="47" t="s">
        <v>170</v>
      </c>
      <c r="D351" s="48"/>
      <c r="E351" s="47" t="s">
        <v>9</v>
      </c>
      <c r="F351" s="49" t="s">
        <v>267</v>
      </c>
      <c r="G351" s="50" t="s">
        <v>280</v>
      </c>
      <c r="H351" s="49" t="s">
        <v>899</v>
      </c>
      <c r="I351" s="49" t="s">
        <v>900</v>
      </c>
      <c r="J351" s="49" t="s">
        <v>908</v>
      </c>
      <c r="K351" s="3"/>
      <c r="L351" s="6">
        <v>415</v>
      </c>
      <c r="M351" s="63"/>
      <c r="N351" s="51"/>
      <c r="O351" s="52">
        <f>SUM(Tabelle13345[[#This Row],[Tage]]*Tabelle13345[[#This Row],[Tagespreis]])</f>
        <v>0</v>
      </c>
      <c r="P351" s="49" t="s">
        <v>729</v>
      </c>
      <c r="Q351" s="53"/>
      <c r="R351" s="49"/>
      <c r="Z351" s="8"/>
    </row>
    <row r="352" spans="1:26" x14ac:dyDescent="0.25">
      <c r="A352" s="46">
        <v>147</v>
      </c>
      <c r="B352" s="47">
        <v>2</v>
      </c>
      <c r="C352" s="47" t="s">
        <v>171</v>
      </c>
      <c r="D352" s="48"/>
      <c r="E352" s="47" t="s">
        <v>8</v>
      </c>
      <c r="F352" s="49" t="s">
        <v>267</v>
      </c>
      <c r="G352" s="50" t="s">
        <v>280</v>
      </c>
      <c r="H352" s="49" t="s">
        <v>1085</v>
      </c>
      <c r="I352" s="49" t="s">
        <v>1086</v>
      </c>
      <c r="J352" s="49" t="s">
        <v>908</v>
      </c>
      <c r="K352" s="3"/>
      <c r="L352" s="6">
        <v>415</v>
      </c>
      <c r="M352" s="63"/>
      <c r="N352" s="51"/>
      <c r="O352" s="52">
        <f>SUM(Tabelle13345[[#This Row],[Tage]]*Tabelle13345[[#This Row],[Tagespreis]])</f>
        <v>0</v>
      </c>
      <c r="P352" s="49" t="s">
        <v>729</v>
      </c>
      <c r="Q352" s="53"/>
      <c r="R352" s="49"/>
      <c r="Z352" s="8"/>
    </row>
    <row r="353" spans="1:26" x14ac:dyDescent="0.25">
      <c r="A353" s="46">
        <v>147</v>
      </c>
      <c r="B353" s="47">
        <v>2</v>
      </c>
      <c r="C353" s="47" t="s">
        <v>171</v>
      </c>
      <c r="D353" s="48"/>
      <c r="E353" s="47" t="s">
        <v>9</v>
      </c>
      <c r="F353" s="49" t="s">
        <v>267</v>
      </c>
      <c r="G353" s="50" t="s">
        <v>280</v>
      </c>
      <c r="H353" s="49" t="s">
        <v>1085</v>
      </c>
      <c r="I353" s="49" t="s">
        <v>1087</v>
      </c>
      <c r="J353" s="49" t="s">
        <v>908</v>
      </c>
      <c r="K353" s="3"/>
      <c r="L353" s="6">
        <v>415</v>
      </c>
      <c r="M353" s="63"/>
      <c r="N353" s="51"/>
      <c r="O353" s="52">
        <f>SUM(Tabelle13345[[#This Row],[Tage]]*Tabelle13345[[#This Row],[Tagespreis]])</f>
        <v>0</v>
      </c>
      <c r="P353" s="49" t="s">
        <v>729</v>
      </c>
      <c r="Q353" s="53"/>
      <c r="R353" s="49"/>
      <c r="Z353" s="8"/>
    </row>
    <row r="354" spans="1:26" x14ac:dyDescent="0.25">
      <c r="A354" s="46">
        <v>181</v>
      </c>
      <c r="B354" s="47">
        <v>3</v>
      </c>
      <c r="C354" s="47" t="s">
        <v>205</v>
      </c>
      <c r="D354" s="48"/>
      <c r="E354" s="47" t="s">
        <v>9</v>
      </c>
      <c r="F354" s="49" t="s">
        <v>267</v>
      </c>
      <c r="G354" s="50" t="s">
        <v>280</v>
      </c>
      <c r="H354" s="49" t="s">
        <v>1093</v>
      </c>
      <c r="I354" s="49" t="s">
        <v>1094</v>
      </c>
      <c r="J354" s="49" t="s">
        <v>930</v>
      </c>
      <c r="K354" s="3"/>
      <c r="L354" s="6"/>
      <c r="M354" s="63">
        <v>26</v>
      </c>
      <c r="N354" s="51">
        <v>15</v>
      </c>
      <c r="O354" s="52">
        <f>SUM(Tabelle13345[[#This Row],[Tage]]*Tabelle13345[[#This Row],[Tagespreis]])</f>
        <v>390</v>
      </c>
      <c r="P354" s="49" t="s">
        <v>729</v>
      </c>
      <c r="Q354" s="53"/>
      <c r="R354" s="49"/>
      <c r="Z354" s="8"/>
    </row>
    <row r="355" spans="1:26" x14ac:dyDescent="0.25">
      <c r="A355" s="46">
        <v>181</v>
      </c>
      <c r="B355" s="47">
        <v>3</v>
      </c>
      <c r="C355" s="47" t="s">
        <v>205</v>
      </c>
      <c r="D355" s="48"/>
      <c r="E355" s="47" t="s">
        <v>8</v>
      </c>
      <c r="F355" s="49" t="s">
        <v>267</v>
      </c>
      <c r="G355" s="50" t="s">
        <v>280</v>
      </c>
      <c r="H355" s="49" t="s">
        <v>1009</v>
      </c>
      <c r="I355" s="49" t="s">
        <v>1010</v>
      </c>
      <c r="J355" s="49" t="s">
        <v>930</v>
      </c>
      <c r="K355" s="3"/>
      <c r="L355" s="6">
        <v>415</v>
      </c>
      <c r="M355" s="63"/>
      <c r="N355" s="51"/>
      <c r="O355" s="52">
        <f>SUM(Tabelle13345[[#This Row],[Tage]]*Tabelle13345[[#This Row],[Tagespreis]])</f>
        <v>0</v>
      </c>
      <c r="P355" s="49" t="s">
        <v>729</v>
      </c>
      <c r="Q355" s="53"/>
      <c r="R355" s="49"/>
      <c r="Z355" s="8"/>
    </row>
    <row r="356" spans="1:26" x14ac:dyDescent="0.25">
      <c r="A356" s="46">
        <v>182</v>
      </c>
      <c r="B356" s="47">
        <v>3</v>
      </c>
      <c r="C356" s="47" t="s">
        <v>206</v>
      </c>
      <c r="D356" s="48"/>
      <c r="E356" s="47" t="s">
        <v>8</v>
      </c>
      <c r="F356" s="49" t="s">
        <v>267</v>
      </c>
      <c r="G356" s="50" t="s">
        <v>280</v>
      </c>
      <c r="H356" s="49" t="s">
        <v>1076</v>
      </c>
      <c r="I356" s="49" t="s">
        <v>1077</v>
      </c>
      <c r="J356" s="49" t="s">
        <v>930</v>
      </c>
      <c r="K356" s="3"/>
      <c r="L356" s="6"/>
      <c r="M356" s="63">
        <v>26</v>
      </c>
      <c r="N356" s="51">
        <v>15</v>
      </c>
      <c r="O356" s="52">
        <f>SUM(Tabelle13345[[#This Row],[Tage]]*Tabelle13345[[#This Row],[Tagespreis]])</f>
        <v>390</v>
      </c>
      <c r="P356" s="49" t="s">
        <v>729</v>
      </c>
      <c r="Q356" s="53"/>
      <c r="R356" s="49"/>
      <c r="Z356" s="8"/>
    </row>
    <row r="357" spans="1:26" x14ac:dyDescent="0.25">
      <c r="A357" s="46">
        <v>182</v>
      </c>
      <c r="B357" s="47">
        <v>3</v>
      </c>
      <c r="C357" s="47" t="s">
        <v>206</v>
      </c>
      <c r="D357" s="48"/>
      <c r="E357" s="47" t="s">
        <v>9</v>
      </c>
      <c r="F357" s="49" t="s">
        <v>267</v>
      </c>
      <c r="G357" s="50" t="s">
        <v>280</v>
      </c>
      <c r="H357" s="49" t="s">
        <v>1170</v>
      </c>
      <c r="I357" s="49" t="s">
        <v>1171</v>
      </c>
      <c r="J357" s="49" t="s">
        <v>930</v>
      </c>
      <c r="K357" s="3"/>
      <c r="L357" s="6"/>
      <c r="M357" s="63">
        <v>26</v>
      </c>
      <c r="N357" s="51">
        <v>15</v>
      </c>
      <c r="O357" s="52">
        <v>390</v>
      </c>
      <c r="P357" s="49" t="s">
        <v>729</v>
      </c>
      <c r="Q357" s="53"/>
      <c r="R357" s="49"/>
      <c r="Z357" s="8"/>
    </row>
    <row r="358" spans="1:26" x14ac:dyDescent="0.25">
      <c r="A358" s="46">
        <v>183</v>
      </c>
      <c r="B358" s="47">
        <v>3</v>
      </c>
      <c r="C358" s="47" t="s">
        <v>207</v>
      </c>
      <c r="D358" s="48"/>
      <c r="E358" s="47" t="s">
        <v>9</v>
      </c>
      <c r="F358" s="49" t="s">
        <v>267</v>
      </c>
      <c r="G358" s="50" t="s">
        <v>280</v>
      </c>
      <c r="H358" s="49"/>
      <c r="I358" s="49" t="s">
        <v>1013</v>
      </c>
      <c r="J358" s="49" t="s">
        <v>930</v>
      </c>
      <c r="K358" s="3"/>
      <c r="L358" s="6">
        <v>415</v>
      </c>
      <c r="M358" s="63"/>
      <c r="N358" s="51"/>
      <c r="O358" s="52">
        <f>SUM(Tabelle13345[[#This Row],[Tage]]*Tabelle13345[[#This Row],[Tagespreis]])</f>
        <v>0</v>
      </c>
      <c r="P358" s="49" t="s">
        <v>729</v>
      </c>
      <c r="Q358" s="53"/>
      <c r="R358" s="49"/>
      <c r="Z358" s="8"/>
    </row>
    <row r="359" spans="1:26" x14ac:dyDescent="0.25">
      <c r="A359" s="46">
        <v>183</v>
      </c>
      <c r="B359" s="47">
        <v>3</v>
      </c>
      <c r="C359" s="47" t="s">
        <v>207</v>
      </c>
      <c r="D359" s="48"/>
      <c r="E359" s="47" t="s">
        <v>8</v>
      </c>
      <c r="F359" s="49" t="s">
        <v>267</v>
      </c>
      <c r="G359" s="50" t="s">
        <v>280</v>
      </c>
      <c r="H359" s="49" t="s">
        <v>1011</v>
      </c>
      <c r="I359" s="49" t="s">
        <v>1012</v>
      </c>
      <c r="J359" s="49" t="s">
        <v>930</v>
      </c>
      <c r="K359" s="3" t="s">
        <v>997</v>
      </c>
      <c r="L359" s="6">
        <v>415</v>
      </c>
      <c r="M359" s="63"/>
      <c r="N359" s="51"/>
      <c r="O359" s="52">
        <f>SUM(Tabelle13345[[#This Row],[Tage]]*Tabelle13345[[#This Row],[Tagespreis]])</f>
        <v>0</v>
      </c>
      <c r="P359" s="49" t="s">
        <v>729</v>
      </c>
      <c r="Q359" s="53"/>
      <c r="R359" s="49" t="s">
        <v>1050</v>
      </c>
      <c r="Z359" s="8"/>
    </row>
    <row r="360" spans="1:26" x14ac:dyDescent="0.25">
      <c r="A360" s="46">
        <v>184</v>
      </c>
      <c r="B360" s="47">
        <v>3</v>
      </c>
      <c r="C360" s="47" t="s">
        <v>208</v>
      </c>
      <c r="D360" s="48"/>
      <c r="E360" s="47" t="s">
        <v>8</v>
      </c>
      <c r="F360" s="49" t="s">
        <v>267</v>
      </c>
      <c r="G360" s="50" t="s">
        <v>280</v>
      </c>
      <c r="H360" s="49" t="s">
        <v>770</v>
      </c>
      <c r="I360" s="49" t="s">
        <v>413</v>
      </c>
      <c r="J360" s="49"/>
      <c r="K360" s="3"/>
      <c r="L360" s="6">
        <v>415</v>
      </c>
      <c r="M360" s="63"/>
      <c r="N360" s="51"/>
      <c r="O360" s="52">
        <f>SUM(Tabelle13345[[#This Row],[Tage]]*Tabelle13345[[#This Row],[Tagespreis]])</f>
        <v>0</v>
      </c>
      <c r="P360" s="49" t="s">
        <v>725</v>
      </c>
      <c r="Q360" s="53">
        <v>43644</v>
      </c>
      <c r="R360" s="49">
        <v>695659</v>
      </c>
      <c r="Z360" s="8"/>
    </row>
    <row r="361" spans="1:26" x14ac:dyDescent="0.25">
      <c r="A361" s="46">
        <v>184</v>
      </c>
      <c r="B361" s="47">
        <v>3</v>
      </c>
      <c r="C361" s="47" t="s">
        <v>208</v>
      </c>
      <c r="D361" s="48"/>
      <c r="E361" s="47" t="s">
        <v>9</v>
      </c>
      <c r="F361" s="49" t="s">
        <v>267</v>
      </c>
      <c r="G361" s="50" t="s">
        <v>280</v>
      </c>
      <c r="H361" s="49" t="s">
        <v>652</v>
      </c>
      <c r="I361" s="49" t="s">
        <v>359</v>
      </c>
      <c r="J361" s="49"/>
      <c r="K361" s="3"/>
      <c r="L361" s="6">
        <v>415</v>
      </c>
      <c r="M361" s="63"/>
      <c r="N361" s="49"/>
      <c r="O361" s="52">
        <f>SUM(Tabelle13345[[#This Row],[Tage]]*Tabelle13345[[#This Row],[Tagespreis]])</f>
        <v>0</v>
      </c>
      <c r="P361" s="49" t="s">
        <v>725</v>
      </c>
      <c r="Q361" s="53">
        <v>43649</v>
      </c>
      <c r="R361" s="49">
        <v>1895751</v>
      </c>
      <c r="Z361" s="8"/>
    </row>
    <row r="362" spans="1:26" x14ac:dyDescent="0.25">
      <c r="A362" s="46">
        <v>185</v>
      </c>
      <c r="B362" s="47">
        <v>3</v>
      </c>
      <c r="C362" s="47" t="s">
        <v>209</v>
      </c>
      <c r="D362" s="48"/>
      <c r="E362" s="47" t="s">
        <v>8</v>
      </c>
      <c r="F362" s="49" t="s">
        <v>267</v>
      </c>
      <c r="G362" s="50" t="s">
        <v>267</v>
      </c>
      <c r="H362" s="49" t="s">
        <v>653</v>
      </c>
      <c r="I362" s="49" t="s">
        <v>329</v>
      </c>
      <c r="J362" s="49"/>
      <c r="K362" s="3"/>
      <c r="L362" s="6">
        <v>530</v>
      </c>
      <c r="M362" s="63"/>
      <c r="N362" s="51"/>
      <c r="O362" s="52">
        <f>SUM(Tabelle13345[[#This Row],[Tage]]*Tabelle13345[[#This Row],[Tagespreis]])</f>
        <v>0</v>
      </c>
      <c r="P362" s="49" t="s">
        <v>725</v>
      </c>
      <c r="Q362" s="53">
        <v>43643</v>
      </c>
      <c r="R362" s="49">
        <v>695647</v>
      </c>
      <c r="Z362" s="8"/>
    </row>
    <row r="363" spans="1:26" x14ac:dyDescent="0.25">
      <c r="A363" s="46">
        <v>186</v>
      </c>
      <c r="B363" s="47">
        <v>3</v>
      </c>
      <c r="C363" s="47" t="s">
        <v>210</v>
      </c>
      <c r="D363" s="48"/>
      <c r="E363" s="47" t="s">
        <v>8</v>
      </c>
      <c r="F363" s="49" t="s">
        <v>267</v>
      </c>
      <c r="G363" s="50" t="s">
        <v>280</v>
      </c>
      <c r="H363" s="49" t="s">
        <v>654</v>
      </c>
      <c r="I363" s="49" t="s">
        <v>529</v>
      </c>
      <c r="J363" s="49"/>
      <c r="K363" s="6">
        <v>30</v>
      </c>
      <c r="L363" s="6">
        <v>415</v>
      </c>
      <c r="M363" s="63"/>
      <c r="N363" s="51"/>
      <c r="O363" s="52">
        <f>SUM(Tabelle13345[[#This Row],[Tage]]*Tabelle13345[[#This Row],[Tagespreis]])</f>
        <v>0</v>
      </c>
      <c r="P363" s="49" t="s">
        <v>725</v>
      </c>
      <c r="Q363" s="53">
        <v>43641</v>
      </c>
      <c r="R363" s="49">
        <v>695635</v>
      </c>
      <c r="Z363" s="8"/>
    </row>
    <row r="364" spans="1:26" x14ac:dyDescent="0.25">
      <c r="A364" s="46">
        <v>186</v>
      </c>
      <c r="B364" s="47">
        <v>3</v>
      </c>
      <c r="C364" s="47" t="s">
        <v>210</v>
      </c>
      <c r="D364" s="48"/>
      <c r="E364" s="47" t="s">
        <v>9</v>
      </c>
      <c r="F364" s="49" t="s">
        <v>267</v>
      </c>
      <c r="G364" s="50" t="s">
        <v>280</v>
      </c>
      <c r="H364" s="49" t="s">
        <v>1034</v>
      </c>
      <c r="I364" s="49" t="s">
        <v>1035</v>
      </c>
      <c r="J364" s="49"/>
      <c r="K364" s="3"/>
      <c r="L364" s="6">
        <v>415</v>
      </c>
      <c r="M364" s="63"/>
      <c r="N364" s="51"/>
      <c r="O364" s="52">
        <f>SUM(Tabelle13345[[#This Row],[Tage]]*Tabelle13345[[#This Row],[Tagespreis]])</f>
        <v>0</v>
      </c>
      <c r="P364" s="49" t="s">
        <v>725</v>
      </c>
      <c r="Q364" s="53">
        <v>43647</v>
      </c>
      <c r="R364" s="49">
        <v>695681</v>
      </c>
      <c r="Z364" s="8"/>
    </row>
    <row r="365" spans="1:26" x14ac:dyDescent="0.25">
      <c r="A365" s="46">
        <v>187</v>
      </c>
      <c r="B365" s="47">
        <v>3</v>
      </c>
      <c r="C365" s="47" t="s">
        <v>211</v>
      </c>
      <c r="D365" s="48"/>
      <c r="E365" s="47" t="s">
        <v>8</v>
      </c>
      <c r="F365" s="49" t="s">
        <v>280</v>
      </c>
      <c r="G365" s="50" t="s">
        <v>267</v>
      </c>
      <c r="H365" s="49"/>
      <c r="I365" s="49"/>
      <c r="J365" s="49"/>
      <c r="K365" s="3"/>
      <c r="L365" s="6"/>
      <c r="M365" s="63"/>
      <c r="N365" s="51"/>
      <c r="O365" s="52">
        <f>SUM(Tabelle13345[[#This Row],[Tage]]*Tabelle13345[[#This Row],[Tagespreis]])</f>
        <v>0</v>
      </c>
      <c r="P365" s="49"/>
      <c r="Q365" s="53"/>
      <c r="R365" s="49"/>
      <c r="Z365" s="8"/>
    </row>
    <row r="366" spans="1:26" x14ac:dyDescent="0.25">
      <c r="A366" s="46">
        <v>188</v>
      </c>
      <c r="B366" s="47">
        <v>3</v>
      </c>
      <c r="C366" s="47" t="s">
        <v>212</v>
      </c>
      <c r="D366" s="48"/>
      <c r="E366" s="47" t="s">
        <v>8</v>
      </c>
      <c r="F366" s="49" t="s">
        <v>267</v>
      </c>
      <c r="G366" s="50" t="s">
        <v>267</v>
      </c>
      <c r="H366" s="49" t="s">
        <v>657</v>
      </c>
      <c r="I366" s="49" t="s">
        <v>658</v>
      </c>
      <c r="J366" s="49"/>
      <c r="K366" s="6">
        <v>50</v>
      </c>
      <c r="L366" s="6">
        <v>530</v>
      </c>
      <c r="M366" s="63"/>
      <c r="N366" s="51"/>
      <c r="O366" s="52">
        <f>SUM(Tabelle13345[[#This Row],[Tage]]*Tabelle13345[[#This Row],[Tagespreis]])</f>
        <v>0</v>
      </c>
      <c r="P366" s="49" t="s">
        <v>725</v>
      </c>
      <c r="Q366" s="53">
        <v>43649</v>
      </c>
      <c r="R366" s="49">
        <v>695742</v>
      </c>
      <c r="Z366" s="8"/>
    </row>
    <row r="367" spans="1:26" x14ac:dyDescent="0.25">
      <c r="A367" s="46">
        <v>189</v>
      </c>
      <c r="B367" s="47">
        <v>3</v>
      </c>
      <c r="C367" s="47" t="s">
        <v>213</v>
      </c>
      <c r="D367" s="48"/>
      <c r="E367" s="47" t="s">
        <v>8</v>
      </c>
      <c r="F367" s="49" t="s">
        <v>267</v>
      </c>
      <c r="G367" s="50" t="s">
        <v>267</v>
      </c>
      <c r="H367" s="49" t="s">
        <v>659</v>
      </c>
      <c r="I367" s="49" t="s">
        <v>459</v>
      </c>
      <c r="J367" s="49"/>
      <c r="K367" s="3"/>
      <c r="L367" s="6">
        <v>530</v>
      </c>
      <c r="M367" s="63"/>
      <c r="N367" s="51"/>
      <c r="O367" s="52">
        <f>SUM(Tabelle13345[[#This Row],[Tage]]*Tabelle13345[[#This Row],[Tagespreis]])</f>
        <v>0</v>
      </c>
      <c r="P367" s="49" t="s">
        <v>725</v>
      </c>
      <c r="Q367" s="53">
        <v>43648</v>
      </c>
      <c r="R367" s="49">
        <v>695711</v>
      </c>
      <c r="Z367" s="8"/>
    </row>
    <row r="368" spans="1:26" x14ac:dyDescent="0.25">
      <c r="A368" s="46">
        <v>190</v>
      </c>
      <c r="B368" s="47">
        <v>3</v>
      </c>
      <c r="C368" s="47" t="s">
        <v>214</v>
      </c>
      <c r="D368" s="48"/>
      <c r="E368" s="47" t="s">
        <v>8</v>
      </c>
      <c r="F368" s="49" t="s">
        <v>267</v>
      </c>
      <c r="G368" s="50" t="s">
        <v>280</v>
      </c>
      <c r="H368" s="49" t="s">
        <v>660</v>
      </c>
      <c r="I368" s="49" t="s">
        <v>634</v>
      </c>
      <c r="J368" s="49"/>
      <c r="K368" s="6">
        <v>50</v>
      </c>
      <c r="L368" s="6">
        <v>415</v>
      </c>
      <c r="M368" s="63"/>
      <c r="N368" s="51"/>
      <c r="O368" s="52">
        <f>SUM(Tabelle13345[[#This Row],[Tage]]*Tabelle13345[[#This Row],[Tagespreis]])</f>
        <v>0</v>
      </c>
      <c r="P368" s="49" t="s">
        <v>725</v>
      </c>
      <c r="Q368" s="53">
        <v>43649</v>
      </c>
      <c r="R368" s="49">
        <v>1895756</v>
      </c>
      <c r="Z368" s="8"/>
    </row>
    <row r="369" spans="1:26" x14ac:dyDescent="0.25">
      <c r="A369" s="46">
        <v>190</v>
      </c>
      <c r="B369" s="47">
        <v>3</v>
      </c>
      <c r="C369" s="47" t="s">
        <v>214</v>
      </c>
      <c r="D369" s="48"/>
      <c r="E369" s="47" t="s">
        <v>9</v>
      </c>
      <c r="F369" s="49" t="s">
        <v>267</v>
      </c>
      <c r="G369" s="50" t="s">
        <v>280</v>
      </c>
      <c r="H369" s="49" t="s">
        <v>660</v>
      </c>
      <c r="I369" s="49" t="s">
        <v>661</v>
      </c>
      <c r="J369" s="49"/>
      <c r="K369" s="3"/>
      <c r="L369" s="6">
        <v>415</v>
      </c>
      <c r="M369" s="63"/>
      <c r="N369" s="51"/>
      <c r="O369" s="52">
        <f>SUM(Tabelle13345[[#This Row],[Tage]]*Tabelle13345[[#This Row],[Tagespreis]])</f>
        <v>0</v>
      </c>
      <c r="P369" s="49" t="s">
        <v>725</v>
      </c>
      <c r="Q369" s="53">
        <v>43649</v>
      </c>
      <c r="R369" s="49">
        <v>695745</v>
      </c>
      <c r="Z369" s="8"/>
    </row>
    <row r="370" spans="1:26" x14ac:dyDescent="0.25">
      <c r="A370" s="46">
        <v>191</v>
      </c>
      <c r="B370" s="47">
        <v>3</v>
      </c>
      <c r="C370" s="47" t="s">
        <v>215</v>
      </c>
      <c r="D370" s="48"/>
      <c r="E370" s="47" t="s">
        <v>8</v>
      </c>
      <c r="F370" s="49" t="s">
        <v>267</v>
      </c>
      <c r="G370" s="50" t="s">
        <v>280</v>
      </c>
      <c r="H370" s="49" t="s">
        <v>990</v>
      </c>
      <c r="I370" s="49" t="s">
        <v>707</v>
      </c>
      <c r="J370" s="49"/>
      <c r="K370" s="3"/>
      <c r="L370" s="6">
        <v>415</v>
      </c>
      <c r="M370" s="63"/>
      <c r="N370" s="51"/>
      <c r="O370" s="52">
        <f>SUM(Tabelle13345[[#This Row],[Tage]]*Tabelle13345[[#This Row],[Tagespreis]])</f>
        <v>0</v>
      </c>
      <c r="P370" s="49" t="s">
        <v>725</v>
      </c>
      <c r="Q370" s="53">
        <v>43642</v>
      </c>
      <c r="R370" s="49">
        <v>695642</v>
      </c>
      <c r="Z370" s="8"/>
    </row>
    <row r="371" spans="1:26" x14ac:dyDescent="0.25">
      <c r="A371" s="46">
        <v>191</v>
      </c>
      <c r="B371" s="47">
        <v>3</v>
      </c>
      <c r="C371" s="47" t="s">
        <v>215</v>
      </c>
      <c r="D371" s="48"/>
      <c r="E371" s="47" t="s">
        <v>9</v>
      </c>
      <c r="F371" s="49" t="s">
        <v>267</v>
      </c>
      <c r="G371" s="50" t="s">
        <v>280</v>
      </c>
      <c r="H371" s="49" t="s">
        <v>747</v>
      </c>
      <c r="I371" s="49" t="s">
        <v>748</v>
      </c>
      <c r="J371" s="49"/>
      <c r="K371" s="3"/>
      <c r="L371" s="6">
        <v>415</v>
      </c>
      <c r="M371" s="63"/>
      <c r="N371" s="51"/>
      <c r="O371" s="52">
        <f>SUM(Tabelle13345[[#This Row],[Tage]]*Tabelle13345[[#This Row],[Tagespreis]])</f>
        <v>0</v>
      </c>
      <c r="P371" s="49" t="s">
        <v>725</v>
      </c>
      <c r="Q371" s="53">
        <v>43648</v>
      </c>
      <c r="R371" s="49">
        <v>695715</v>
      </c>
      <c r="Z371" s="8"/>
    </row>
    <row r="372" spans="1:26" x14ac:dyDescent="0.25">
      <c r="A372" s="46">
        <v>192</v>
      </c>
      <c r="B372" s="47">
        <v>3</v>
      </c>
      <c r="C372" s="47" t="s">
        <v>216</v>
      </c>
      <c r="D372" s="48"/>
      <c r="E372" s="47" t="s">
        <v>8</v>
      </c>
      <c r="F372" s="49" t="s">
        <v>267</v>
      </c>
      <c r="G372" s="50" t="s">
        <v>280</v>
      </c>
      <c r="H372" s="49" t="s">
        <v>888</v>
      </c>
      <c r="I372" s="49" t="s">
        <v>306</v>
      </c>
      <c r="J372" s="49" t="s">
        <v>960</v>
      </c>
      <c r="K372" s="3"/>
      <c r="L372" s="6">
        <v>415</v>
      </c>
      <c r="M372" s="63"/>
      <c r="N372" s="51"/>
      <c r="O372" s="52">
        <f>SUM(Tabelle13345[[#This Row],[Tage]]*Tabelle13345[[#This Row],[Tagespreis]])</f>
        <v>0</v>
      </c>
      <c r="P372" s="49" t="s">
        <v>729</v>
      </c>
      <c r="Q372" s="53"/>
      <c r="R372" s="49"/>
      <c r="Z372" s="8"/>
    </row>
    <row r="373" spans="1:26" x14ac:dyDescent="0.25">
      <c r="A373" s="46">
        <v>192</v>
      </c>
      <c r="B373" s="47">
        <v>3</v>
      </c>
      <c r="C373" s="47" t="s">
        <v>216</v>
      </c>
      <c r="D373" s="48"/>
      <c r="E373" s="47" t="s">
        <v>9</v>
      </c>
      <c r="F373" s="49" t="s">
        <v>267</v>
      </c>
      <c r="G373" s="50" t="s">
        <v>280</v>
      </c>
      <c r="H373" s="49" t="s">
        <v>888</v>
      </c>
      <c r="I373" s="49" t="s">
        <v>306</v>
      </c>
      <c r="J373" s="49" t="s">
        <v>960</v>
      </c>
      <c r="K373" s="3"/>
      <c r="L373" s="6">
        <v>415</v>
      </c>
      <c r="M373" s="63"/>
      <c r="N373" s="51"/>
      <c r="O373" s="52">
        <f>SUM(Tabelle13345[[#This Row],[Tage]]*Tabelle13345[[#This Row],[Tagespreis]])</f>
        <v>0</v>
      </c>
      <c r="P373" s="49" t="s">
        <v>729</v>
      </c>
      <c r="Q373" s="53"/>
      <c r="R373" s="49"/>
      <c r="Z373" s="8"/>
    </row>
    <row r="374" spans="1:26" x14ac:dyDescent="0.25">
      <c r="A374" s="46">
        <v>193</v>
      </c>
      <c r="B374" s="47">
        <v>3</v>
      </c>
      <c r="C374" s="47" t="s">
        <v>217</v>
      </c>
      <c r="D374" s="48"/>
      <c r="E374" s="47" t="s">
        <v>8</v>
      </c>
      <c r="F374" s="49" t="s">
        <v>267</v>
      </c>
      <c r="G374" s="50" t="s">
        <v>267</v>
      </c>
      <c r="H374" s="49" t="s">
        <v>986</v>
      </c>
      <c r="I374" s="49" t="s">
        <v>987</v>
      </c>
      <c r="J374" s="49"/>
      <c r="K374" s="3"/>
      <c r="L374" s="6">
        <v>530</v>
      </c>
      <c r="M374" s="63"/>
      <c r="N374" s="51"/>
      <c r="O374" s="52">
        <f>SUM(Tabelle13345[[#This Row],[Tage]]*Tabelle13345[[#This Row],[Tagespreis]])</f>
        <v>0</v>
      </c>
      <c r="P374" s="49" t="s">
        <v>725</v>
      </c>
      <c r="Q374" s="53">
        <v>43640</v>
      </c>
      <c r="R374" s="49">
        <v>695634</v>
      </c>
      <c r="Z374" s="8"/>
    </row>
    <row r="375" spans="1:26" x14ac:dyDescent="0.25">
      <c r="A375" s="46">
        <v>194</v>
      </c>
      <c r="B375" s="47">
        <v>3</v>
      </c>
      <c r="C375" s="47" t="s">
        <v>218</v>
      </c>
      <c r="D375" s="48"/>
      <c r="E375" s="47" t="s">
        <v>8</v>
      </c>
      <c r="F375" s="49" t="s">
        <v>267</v>
      </c>
      <c r="G375" s="50" t="s">
        <v>280</v>
      </c>
      <c r="H375" s="49" t="s">
        <v>665</v>
      </c>
      <c r="I375" s="49" t="s">
        <v>666</v>
      </c>
      <c r="J375" s="49"/>
      <c r="K375" s="6">
        <v>50</v>
      </c>
      <c r="L375" s="6">
        <v>415</v>
      </c>
      <c r="M375" s="63"/>
      <c r="N375" s="51"/>
      <c r="O375" s="52">
        <f>SUM(Tabelle13345[[#This Row],[Tage]]*Tabelle13345[[#This Row],[Tagespreis]])</f>
        <v>0</v>
      </c>
      <c r="P375" s="49" t="s">
        <v>725</v>
      </c>
      <c r="Q375" s="53">
        <v>43647</v>
      </c>
      <c r="R375" s="49">
        <v>695685</v>
      </c>
      <c r="Z375" s="8"/>
    </row>
    <row r="376" spans="1:26" x14ac:dyDescent="0.25">
      <c r="A376" s="46">
        <v>194</v>
      </c>
      <c r="B376" s="47">
        <v>3</v>
      </c>
      <c r="C376" s="47" t="s">
        <v>218</v>
      </c>
      <c r="D376" s="48"/>
      <c r="E376" s="47" t="s">
        <v>9</v>
      </c>
      <c r="F376" s="49" t="s">
        <v>267</v>
      </c>
      <c r="G376" s="50" t="s">
        <v>280</v>
      </c>
      <c r="H376" s="49" t="s">
        <v>667</v>
      </c>
      <c r="I376" s="49" t="s">
        <v>668</v>
      </c>
      <c r="J376" s="49"/>
      <c r="K376" s="6">
        <v>30</v>
      </c>
      <c r="L376" s="6">
        <v>415</v>
      </c>
      <c r="M376" s="63"/>
      <c r="N376" s="51"/>
      <c r="O376" s="52">
        <f>SUM(Tabelle13345[[#This Row],[Tage]]*Tabelle13345[[#This Row],[Tagespreis]])</f>
        <v>0</v>
      </c>
      <c r="P376" s="49" t="s">
        <v>725</v>
      </c>
      <c r="Q376" s="53">
        <v>43647</v>
      </c>
      <c r="R376" s="49">
        <v>695696</v>
      </c>
      <c r="Z376" s="8"/>
    </row>
    <row r="377" spans="1:26" x14ac:dyDescent="0.25">
      <c r="A377" s="46">
        <v>195</v>
      </c>
      <c r="B377" s="47">
        <v>3</v>
      </c>
      <c r="C377" s="47" t="s">
        <v>219</v>
      </c>
      <c r="D377" s="48"/>
      <c r="E377" s="47" t="s">
        <v>9</v>
      </c>
      <c r="F377" s="49" t="s">
        <v>267</v>
      </c>
      <c r="G377" s="50" t="s">
        <v>280</v>
      </c>
      <c r="H377" s="49" t="s">
        <v>1191</v>
      </c>
      <c r="I377" s="49" t="s">
        <v>1192</v>
      </c>
      <c r="J377" s="49" t="s">
        <v>998</v>
      </c>
      <c r="K377" s="6"/>
      <c r="L377" s="6">
        <v>415</v>
      </c>
      <c r="M377" s="63"/>
      <c r="N377" s="51"/>
      <c r="O377" s="52">
        <f>SUM(Tabelle13345[[#This Row],[Tage]]*Tabelle13345[[#This Row],[Tagespreis]])</f>
        <v>0</v>
      </c>
      <c r="P377" s="49" t="s">
        <v>729</v>
      </c>
      <c r="Q377" s="53"/>
      <c r="R377" s="49"/>
      <c r="Z377" s="8"/>
    </row>
    <row r="378" spans="1:26" x14ac:dyDescent="0.25">
      <c r="A378" s="46">
        <v>195</v>
      </c>
      <c r="B378" s="47">
        <v>3</v>
      </c>
      <c r="C378" s="47" t="s">
        <v>219</v>
      </c>
      <c r="D378" s="48"/>
      <c r="E378" s="47" t="s">
        <v>8</v>
      </c>
      <c r="F378" s="49" t="s">
        <v>267</v>
      </c>
      <c r="G378" s="50" t="s">
        <v>280</v>
      </c>
      <c r="H378" s="49" t="s">
        <v>1003</v>
      </c>
      <c r="I378" s="49" t="s">
        <v>1004</v>
      </c>
      <c r="J378" s="49" t="s">
        <v>998</v>
      </c>
      <c r="K378" s="3"/>
      <c r="L378" s="6">
        <v>415</v>
      </c>
      <c r="M378" s="63"/>
      <c r="N378" s="51"/>
      <c r="O378" s="52">
        <f>SUM(Tabelle13345[[#This Row],[Tage]]*Tabelle13345[[#This Row],[Tagespreis]])</f>
        <v>0</v>
      </c>
      <c r="P378" s="49" t="s">
        <v>729</v>
      </c>
      <c r="Q378" s="53"/>
      <c r="R378" s="49"/>
      <c r="Z378" s="8"/>
    </row>
    <row r="379" spans="1:26" x14ac:dyDescent="0.25">
      <c r="A379" s="46">
        <v>196</v>
      </c>
      <c r="B379" s="47">
        <v>3</v>
      </c>
      <c r="C379" s="47" t="s">
        <v>220</v>
      </c>
      <c r="D379" s="48"/>
      <c r="E379" s="47" t="s">
        <v>9</v>
      </c>
      <c r="F379" s="49" t="s">
        <v>267</v>
      </c>
      <c r="G379" s="50" t="s">
        <v>280</v>
      </c>
      <c r="H379" s="49" t="s">
        <v>674</v>
      </c>
      <c r="I379" s="49" t="s">
        <v>675</v>
      </c>
      <c r="J379" s="49"/>
      <c r="K379" s="3"/>
      <c r="L379" s="6">
        <v>415</v>
      </c>
      <c r="M379" s="63"/>
      <c r="N379" s="51"/>
      <c r="O379" s="52">
        <f>SUM(Tabelle13345[[#This Row],[Tage]]*Tabelle13345[[#This Row],[Tagespreis]])</f>
        <v>0</v>
      </c>
      <c r="P379" s="49" t="s">
        <v>725</v>
      </c>
      <c r="Q379" s="53">
        <v>43651</v>
      </c>
      <c r="R379" s="49">
        <v>895807</v>
      </c>
      <c r="Z379" s="8"/>
    </row>
    <row r="380" spans="1:26" x14ac:dyDescent="0.25">
      <c r="A380" s="46">
        <v>196</v>
      </c>
      <c r="B380" s="47">
        <v>3</v>
      </c>
      <c r="C380" s="47" t="s">
        <v>220</v>
      </c>
      <c r="D380" s="48"/>
      <c r="E380" s="47" t="s">
        <v>8</v>
      </c>
      <c r="F380" s="49" t="s">
        <v>267</v>
      </c>
      <c r="G380" s="50" t="s">
        <v>280</v>
      </c>
      <c r="H380" s="49" t="s">
        <v>672</v>
      </c>
      <c r="I380" s="49" t="s">
        <v>673</v>
      </c>
      <c r="J380" s="49"/>
      <c r="K380" s="6">
        <v>30</v>
      </c>
      <c r="L380" s="6">
        <v>415</v>
      </c>
      <c r="M380" s="63"/>
      <c r="N380" s="51"/>
      <c r="O380" s="52">
        <f>SUM(Tabelle13345[[#This Row],[Tage]]*Tabelle13345[[#This Row],[Tagespreis]])</f>
        <v>0</v>
      </c>
      <c r="P380" s="49" t="s">
        <v>725</v>
      </c>
      <c r="Q380" s="53">
        <v>43649</v>
      </c>
      <c r="R380" s="49">
        <v>695739</v>
      </c>
      <c r="Z380" s="8"/>
    </row>
    <row r="381" spans="1:26" x14ac:dyDescent="0.25">
      <c r="A381" s="46">
        <v>197</v>
      </c>
      <c r="B381" s="47">
        <v>3</v>
      </c>
      <c r="C381" s="47" t="s">
        <v>221</v>
      </c>
      <c r="D381" s="48"/>
      <c r="E381" s="47" t="s">
        <v>8</v>
      </c>
      <c r="F381" s="49" t="s">
        <v>267</v>
      </c>
      <c r="G381" s="50" t="s">
        <v>267</v>
      </c>
      <c r="H381" s="49" t="s">
        <v>676</v>
      </c>
      <c r="I381" s="49" t="s">
        <v>370</v>
      </c>
      <c r="J381" s="49"/>
      <c r="K381" s="6">
        <v>30</v>
      </c>
      <c r="L381" s="6">
        <v>530</v>
      </c>
      <c r="M381" s="63"/>
      <c r="N381" s="51"/>
      <c r="O381" s="52">
        <f>SUM(Tabelle13345[[#This Row],[Tage]]*Tabelle13345[[#This Row],[Tagespreis]])</f>
        <v>0</v>
      </c>
      <c r="P381" s="49" t="s">
        <v>725</v>
      </c>
      <c r="Q381" s="53">
        <v>43647</v>
      </c>
      <c r="R381" s="49">
        <v>695697</v>
      </c>
      <c r="Z381" s="8"/>
    </row>
    <row r="382" spans="1:26" x14ac:dyDescent="0.25">
      <c r="A382" s="46">
        <v>198</v>
      </c>
      <c r="B382" s="47">
        <v>3</v>
      </c>
      <c r="C382" s="47" t="s">
        <v>222</v>
      </c>
      <c r="D382" s="48"/>
      <c r="E382" s="47" t="s">
        <v>8</v>
      </c>
      <c r="F382" s="49" t="s">
        <v>267</v>
      </c>
      <c r="G382" s="50" t="s">
        <v>280</v>
      </c>
      <c r="H382" s="49" t="s">
        <v>362</v>
      </c>
      <c r="I382" s="49" t="s">
        <v>1111</v>
      </c>
      <c r="J382" s="49" t="s">
        <v>817</v>
      </c>
      <c r="K382" s="49"/>
      <c r="L382" s="51">
        <v>415</v>
      </c>
      <c r="M382" s="63"/>
      <c r="N382" s="49"/>
      <c r="O382" s="52">
        <f>SUM(Tabelle13345[[#This Row],[Tage]]*Tabelle13345[[#This Row],[Tagespreis]])</f>
        <v>0</v>
      </c>
      <c r="P382" s="49" t="s">
        <v>729</v>
      </c>
      <c r="Q382" s="53"/>
      <c r="R382" s="49"/>
      <c r="Z382" s="8"/>
    </row>
    <row r="383" spans="1:26" x14ac:dyDescent="0.25">
      <c r="A383" s="46">
        <v>198</v>
      </c>
      <c r="B383" s="47">
        <v>3</v>
      </c>
      <c r="C383" s="47" t="s">
        <v>222</v>
      </c>
      <c r="D383" s="48"/>
      <c r="E383" s="47" t="s">
        <v>9</v>
      </c>
      <c r="F383" s="49" t="s">
        <v>267</v>
      </c>
      <c r="G383" s="50" t="s">
        <v>280</v>
      </c>
      <c r="H383" s="49" t="s">
        <v>1112</v>
      </c>
      <c r="I383" s="49" t="s">
        <v>1113</v>
      </c>
      <c r="J383" s="49" t="s">
        <v>817</v>
      </c>
      <c r="K383" s="49"/>
      <c r="L383" s="51">
        <v>415</v>
      </c>
      <c r="M383" s="63"/>
      <c r="N383" s="49"/>
      <c r="O383" s="52">
        <f>SUM(Tabelle13345[[#This Row],[Tage]]*Tabelle13345[[#This Row],[Tagespreis]])</f>
        <v>0</v>
      </c>
      <c r="P383" s="49" t="s">
        <v>729</v>
      </c>
      <c r="Q383" s="53"/>
      <c r="R383" s="49"/>
      <c r="Z383" s="8"/>
    </row>
    <row r="384" spans="1:26" x14ac:dyDescent="0.25">
      <c r="A384" s="46">
        <v>199</v>
      </c>
      <c r="B384" s="47">
        <v>3</v>
      </c>
      <c r="C384" s="47" t="s">
        <v>223</v>
      </c>
      <c r="D384" s="48"/>
      <c r="E384" s="47" t="s">
        <v>8</v>
      </c>
      <c r="F384" s="49" t="s">
        <v>267</v>
      </c>
      <c r="G384" s="50" t="s">
        <v>280</v>
      </c>
      <c r="H384" s="49" t="s">
        <v>1114</v>
      </c>
      <c r="I384" s="49" t="s">
        <v>1115</v>
      </c>
      <c r="J384" s="49" t="s">
        <v>817</v>
      </c>
      <c r="K384" s="49"/>
      <c r="L384" s="51">
        <v>415</v>
      </c>
      <c r="M384" s="63"/>
      <c r="N384" s="51"/>
      <c r="O384" s="52">
        <f>SUM(Tabelle13345[[#This Row],[Tage]]*Tabelle13345[[#This Row],[Tagespreis]])</f>
        <v>0</v>
      </c>
      <c r="P384" s="49" t="s">
        <v>729</v>
      </c>
      <c r="Q384" s="53"/>
      <c r="R384" s="49"/>
      <c r="Z384" s="8"/>
    </row>
    <row r="385" spans="1:26" x14ac:dyDescent="0.25">
      <c r="A385" s="46">
        <v>199</v>
      </c>
      <c r="B385" s="47">
        <v>3</v>
      </c>
      <c r="C385" s="47" t="s">
        <v>223</v>
      </c>
      <c r="D385" s="48"/>
      <c r="E385" s="47" t="s">
        <v>9</v>
      </c>
      <c r="F385" s="49" t="s">
        <v>267</v>
      </c>
      <c r="G385" s="50" t="s">
        <v>280</v>
      </c>
      <c r="H385" s="49" t="s">
        <v>1116</v>
      </c>
      <c r="I385" s="49" t="s">
        <v>1117</v>
      </c>
      <c r="J385" s="49" t="s">
        <v>817</v>
      </c>
      <c r="K385" s="49"/>
      <c r="L385" s="51">
        <v>415</v>
      </c>
      <c r="M385" s="63"/>
      <c r="N385" s="51"/>
      <c r="O385" s="52">
        <f>SUM(Tabelle13345[[#This Row],[Tage]]*Tabelle13345[[#This Row],[Tagespreis]])</f>
        <v>0</v>
      </c>
      <c r="P385" s="49" t="s">
        <v>729</v>
      </c>
      <c r="Q385" s="53"/>
      <c r="R385" s="49"/>
      <c r="Z385" s="8"/>
    </row>
    <row r="386" spans="1:26" x14ac:dyDescent="0.25">
      <c r="A386" s="46">
        <v>200</v>
      </c>
      <c r="B386" s="47">
        <v>3</v>
      </c>
      <c r="C386" s="47" t="s">
        <v>224</v>
      </c>
      <c r="D386" s="48"/>
      <c r="E386" s="47" t="s">
        <v>8</v>
      </c>
      <c r="F386" s="49" t="s">
        <v>267</v>
      </c>
      <c r="G386" s="50" t="s">
        <v>280</v>
      </c>
      <c r="H386" s="49"/>
      <c r="I386" s="49" t="s">
        <v>678</v>
      </c>
      <c r="J386" s="49"/>
      <c r="K386" s="6">
        <v>30</v>
      </c>
      <c r="L386" s="6">
        <v>415</v>
      </c>
      <c r="M386" s="63"/>
      <c r="N386" s="51"/>
      <c r="O386" s="52">
        <f>SUM(Tabelle13345[[#This Row],[Tage]]*Tabelle13345[[#This Row],[Tagespreis]])</f>
        <v>0</v>
      </c>
      <c r="P386" s="49" t="s">
        <v>725</v>
      </c>
      <c r="Q386" s="53">
        <v>43647</v>
      </c>
      <c r="R386" s="49">
        <v>695688</v>
      </c>
      <c r="Z386" s="8"/>
    </row>
    <row r="387" spans="1:26" x14ac:dyDescent="0.25">
      <c r="A387" s="46">
        <v>200</v>
      </c>
      <c r="B387" s="47">
        <v>3</v>
      </c>
      <c r="C387" s="47" t="s">
        <v>224</v>
      </c>
      <c r="D387" s="48"/>
      <c r="E387" s="47" t="s">
        <v>9</v>
      </c>
      <c r="F387" s="49" t="s">
        <v>267</v>
      </c>
      <c r="G387" s="50" t="s">
        <v>280</v>
      </c>
      <c r="H387" s="49" t="s">
        <v>679</v>
      </c>
      <c r="I387" s="49" t="s">
        <v>365</v>
      </c>
      <c r="J387" s="49"/>
      <c r="K387" s="3"/>
      <c r="L387" s="6">
        <v>415</v>
      </c>
      <c r="M387" s="63"/>
      <c r="N387" s="51"/>
      <c r="O387" s="52">
        <f>SUM(Tabelle13345[[#This Row],[Tage]]*Tabelle13345[[#This Row],[Tagespreis]])</f>
        <v>0</v>
      </c>
      <c r="P387" s="49" t="s">
        <v>725</v>
      </c>
      <c r="Q387" s="53">
        <v>43647</v>
      </c>
      <c r="R387" s="49">
        <v>695704</v>
      </c>
      <c r="Z387" s="8"/>
    </row>
    <row r="388" spans="1:26" x14ac:dyDescent="0.25">
      <c r="A388" s="46">
        <v>201</v>
      </c>
      <c r="B388" s="47">
        <v>3</v>
      </c>
      <c r="C388" s="47" t="s">
        <v>225</v>
      </c>
      <c r="D388" s="48"/>
      <c r="E388" s="47" t="s">
        <v>9</v>
      </c>
      <c r="F388" s="49" t="s">
        <v>267</v>
      </c>
      <c r="G388" s="50" t="s">
        <v>280</v>
      </c>
      <c r="H388" s="49" t="s">
        <v>681</v>
      </c>
      <c r="I388" s="49" t="s">
        <v>574</v>
      </c>
      <c r="J388" s="49"/>
      <c r="K388" s="6">
        <v>50</v>
      </c>
      <c r="L388" s="6">
        <v>415</v>
      </c>
      <c r="M388" s="63"/>
      <c r="N388" s="51"/>
      <c r="O388" s="52">
        <f>SUM(Tabelle13345[[#This Row],[Tage]]*Tabelle13345[[#This Row],[Tagespreis]])</f>
        <v>0</v>
      </c>
      <c r="P388" s="49" t="s">
        <v>725</v>
      </c>
      <c r="Q388" s="53">
        <v>43654</v>
      </c>
      <c r="R388" s="49">
        <v>1895827</v>
      </c>
      <c r="Z388" s="8"/>
    </row>
    <row r="389" spans="1:26" x14ac:dyDescent="0.25">
      <c r="A389" s="46">
        <v>201</v>
      </c>
      <c r="B389" s="47">
        <v>3</v>
      </c>
      <c r="C389" s="47" t="s">
        <v>225</v>
      </c>
      <c r="D389" s="48"/>
      <c r="E389" s="47" t="s">
        <v>8</v>
      </c>
      <c r="F389" s="49" t="s">
        <v>267</v>
      </c>
      <c r="G389" s="50" t="s">
        <v>280</v>
      </c>
      <c r="H389" s="49" t="s">
        <v>680</v>
      </c>
      <c r="I389" s="49" t="s">
        <v>605</v>
      </c>
      <c r="J389" s="49"/>
      <c r="K389" s="3"/>
      <c r="L389" s="6">
        <v>415</v>
      </c>
      <c r="M389" s="63"/>
      <c r="N389" s="51"/>
      <c r="O389" s="52">
        <f>SUM(Tabelle13345[[#This Row],[Tage]]*Tabelle13345[[#This Row],[Tagespreis]])</f>
        <v>0</v>
      </c>
      <c r="P389" s="49" t="s">
        <v>725</v>
      </c>
      <c r="Q389" s="53">
        <v>43651</v>
      </c>
      <c r="R389" s="49">
        <v>1895810</v>
      </c>
      <c r="Z389" s="8"/>
    </row>
    <row r="390" spans="1:26" x14ac:dyDescent="0.25">
      <c r="A390" s="46">
        <v>202</v>
      </c>
      <c r="B390" s="47">
        <v>3</v>
      </c>
      <c r="C390" s="47" t="s">
        <v>226</v>
      </c>
      <c r="D390" s="48"/>
      <c r="E390" s="47" t="s">
        <v>9</v>
      </c>
      <c r="F390" s="49" t="s">
        <v>267</v>
      </c>
      <c r="G390" s="50" t="s">
        <v>280</v>
      </c>
      <c r="H390" s="49" t="s">
        <v>684</v>
      </c>
      <c r="I390" s="49" t="s">
        <v>685</v>
      </c>
      <c r="J390" s="49"/>
      <c r="K390" s="3"/>
      <c r="L390" s="6">
        <v>415</v>
      </c>
      <c r="M390" s="63"/>
      <c r="N390" s="51"/>
      <c r="O390" s="52">
        <f>SUM(Tabelle13345[[#This Row],[Tage]]*Tabelle13345[[#This Row],[Tagespreis]])</f>
        <v>0</v>
      </c>
      <c r="P390" s="49" t="s">
        <v>725</v>
      </c>
      <c r="Q390" s="53">
        <v>43644</v>
      </c>
      <c r="R390" s="49">
        <v>695662</v>
      </c>
      <c r="Z390" s="8"/>
    </row>
    <row r="391" spans="1:26" x14ac:dyDescent="0.25">
      <c r="A391" s="46">
        <v>202</v>
      </c>
      <c r="B391" s="47">
        <v>3</v>
      </c>
      <c r="C391" s="47" t="s">
        <v>226</v>
      </c>
      <c r="D391" s="48"/>
      <c r="E391" s="47" t="s">
        <v>8</v>
      </c>
      <c r="F391" s="49" t="s">
        <v>267</v>
      </c>
      <c r="G391" s="50" t="s">
        <v>280</v>
      </c>
      <c r="H391" s="49" t="s">
        <v>682</v>
      </c>
      <c r="I391" s="49" t="s">
        <v>683</v>
      </c>
      <c r="J391" s="49"/>
      <c r="K391" s="6">
        <v>30</v>
      </c>
      <c r="L391" s="6">
        <v>415</v>
      </c>
      <c r="M391" s="63"/>
      <c r="N391" s="51"/>
      <c r="O391" s="52">
        <f>SUM(Tabelle13345[[#This Row],[Tage]]*Tabelle13345[[#This Row],[Tagespreis]])</f>
        <v>0</v>
      </c>
      <c r="P391" s="49" t="s">
        <v>725</v>
      </c>
      <c r="Q391" s="53">
        <v>43644</v>
      </c>
      <c r="R391" s="49">
        <v>695661</v>
      </c>
      <c r="Z391" s="8"/>
    </row>
    <row r="392" spans="1:26" x14ac:dyDescent="0.25">
      <c r="A392" s="46">
        <v>203</v>
      </c>
      <c r="B392" s="47">
        <v>3</v>
      </c>
      <c r="C392" s="47" t="s">
        <v>227</v>
      </c>
      <c r="D392" s="48"/>
      <c r="E392" s="47" t="s">
        <v>8</v>
      </c>
      <c r="F392" s="49" t="s">
        <v>267</v>
      </c>
      <c r="G392" s="50" t="s">
        <v>280</v>
      </c>
      <c r="H392" s="49" t="s">
        <v>289</v>
      </c>
      <c r="I392" s="49" t="s">
        <v>288</v>
      </c>
      <c r="J392" s="49" t="s">
        <v>901</v>
      </c>
      <c r="K392" s="49"/>
      <c r="L392" s="51">
        <v>380</v>
      </c>
      <c r="M392" s="63"/>
      <c r="N392" s="51"/>
      <c r="O392" s="52">
        <f>SUM(Tabelle13345[[#This Row],[Tage]]*Tabelle13345[[#This Row],[Tagespreis]])</f>
        <v>0</v>
      </c>
      <c r="P392" s="49" t="s">
        <v>729</v>
      </c>
      <c r="Q392" s="53"/>
      <c r="R392" s="49"/>
      <c r="Z392" s="8"/>
    </row>
    <row r="393" spans="1:26" x14ac:dyDescent="0.25">
      <c r="A393" s="46">
        <v>203</v>
      </c>
      <c r="B393" s="47">
        <v>3</v>
      </c>
      <c r="C393" s="47" t="s">
        <v>227</v>
      </c>
      <c r="D393" s="48"/>
      <c r="E393" s="47" t="s">
        <v>9</v>
      </c>
      <c r="F393" s="49" t="s">
        <v>267</v>
      </c>
      <c r="G393" s="50" t="s">
        <v>280</v>
      </c>
      <c r="H393" s="49" t="s">
        <v>289</v>
      </c>
      <c r="I393" s="49" t="s">
        <v>686</v>
      </c>
      <c r="J393" s="49"/>
      <c r="K393" s="51">
        <v>50</v>
      </c>
      <c r="L393" s="51">
        <v>415</v>
      </c>
      <c r="M393" s="63"/>
      <c r="N393" s="51"/>
      <c r="O393" s="52">
        <f>SUM(Tabelle13345[[#This Row],[Tage]]*Tabelle13345[[#This Row],[Tagespreis]])</f>
        <v>0</v>
      </c>
      <c r="P393" s="49" t="s">
        <v>725</v>
      </c>
      <c r="Q393" s="53">
        <v>43654</v>
      </c>
      <c r="R393" s="49">
        <v>1895835</v>
      </c>
      <c r="Z393" s="8"/>
    </row>
    <row r="394" spans="1:26" x14ac:dyDescent="0.25">
      <c r="A394" s="46">
        <v>204</v>
      </c>
      <c r="B394" s="47">
        <v>3</v>
      </c>
      <c r="C394" s="47" t="s">
        <v>228</v>
      </c>
      <c r="D394" s="48"/>
      <c r="E394" s="47" t="s">
        <v>9</v>
      </c>
      <c r="F394" s="49" t="s">
        <v>267</v>
      </c>
      <c r="G394" s="50" t="s">
        <v>280</v>
      </c>
      <c r="H394" s="49" t="s">
        <v>688</v>
      </c>
      <c r="I394" s="49" t="s">
        <v>506</v>
      </c>
      <c r="J394" s="49"/>
      <c r="K394" s="6"/>
      <c r="L394" s="6">
        <v>415</v>
      </c>
      <c r="M394" s="63"/>
      <c r="N394" s="51"/>
      <c r="O394" s="52">
        <f>SUM(Tabelle13345[[#This Row],[Tage]]*Tabelle13345[[#This Row],[Tagespreis]])</f>
        <v>0</v>
      </c>
      <c r="P394" s="49" t="s">
        <v>725</v>
      </c>
      <c r="Q394" s="53">
        <v>43648</v>
      </c>
      <c r="R394" s="49">
        <v>695735</v>
      </c>
      <c r="Z394" s="8"/>
    </row>
    <row r="395" spans="1:26" x14ac:dyDescent="0.25">
      <c r="A395" s="46">
        <v>204</v>
      </c>
      <c r="B395" s="47">
        <v>3</v>
      </c>
      <c r="C395" s="47" t="s">
        <v>228</v>
      </c>
      <c r="D395" s="48"/>
      <c r="E395" s="47" t="s">
        <v>8</v>
      </c>
      <c r="F395" s="49" t="s">
        <v>267</v>
      </c>
      <c r="G395" s="50" t="s">
        <v>280</v>
      </c>
      <c r="H395" s="49" t="s">
        <v>687</v>
      </c>
      <c r="I395" s="49" t="s">
        <v>503</v>
      </c>
      <c r="J395" s="49"/>
      <c r="K395" s="6">
        <v>30</v>
      </c>
      <c r="L395" s="6">
        <v>415</v>
      </c>
      <c r="M395" s="63"/>
      <c r="N395" s="51"/>
      <c r="O395" s="52">
        <f>SUM(Tabelle13345[[#This Row],[Tage]]*Tabelle13345[[#This Row],[Tagespreis]])</f>
        <v>0</v>
      </c>
      <c r="P395" s="49" t="s">
        <v>725</v>
      </c>
      <c r="Q395" s="53">
        <v>43650</v>
      </c>
      <c r="R395" s="49">
        <v>1895796</v>
      </c>
      <c r="Z395" s="8"/>
    </row>
    <row r="396" spans="1:26" x14ac:dyDescent="0.25">
      <c r="A396" s="46">
        <v>205</v>
      </c>
      <c r="B396" s="47">
        <v>3</v>
      </c>
      <c r="C396" s="47" t="s">
        <v>229</v>
      </c>
      <c r="D396" s="48"/>
      <c r="E396" s="47" t="s">
        <v>8</v>
      </c>
      <c r="F396" s="49" t="s">
        <v>267</v>
      </c>
      <c r="G396" s="50" t="s">
        <v>280</v>
      </c>
      <c r="H396" s="49" t="s">
        <v>689</v>
      </c>
      <c r="I396" s="49" t="s">
        <v>467</v>
      </c>
      <c r="J396" s="49"/>
      <c r="K396" s="3"/>
      <c r="L396" s="6">
        <v>415</v>
      </c>
      <c r="M396" s="63"/>
      <c r="N396" s="51"/>
      <c r="O396" s="52">
        <f>SUM(Tabelle13345[[#This Row],[Tage]]*Tabelle13345[[#This Row],[Tagespreis]])</f>
        <v>0</v>
      </c>
      <c r="P396" s="49" t="s">
        <v>725</v>
      </c>
      <c r="Q396" s="53">
        <v>43648</v>
      </c>
      <c r="R396" s="49">
        <v>695705</v>
      </c>
      <c r="Z396" s="8"/>
    </row>
    <row r="397" spans="1:26" x14ac:dyDescent="0.25">
      <c r="A397" s="46">
        <v>205</v>
      </c>
      <c r="B397" s="47">
        <v>3</v>
      </c>
      <c r="C397" s="47" t="s">
        <v>229</v>
      </c>
      <c r="D397" s="48"/>
      <c r="E397" s="47" t="s">
        <v>9</v>
      </c>
      <c r="F397" s="49" t="s">
        <v>267</v>
      </c>
      <c r="G397" s="50" t="s">
        <v>280</v>
      </c>
      <c r="H397" s="49" t="s">
        <v>689</v>
      </c>
      <c r="I397" s="49" t="s">
        <v>690</v>
      </c>
      <c r="J397" s="49"/>
      <c r="K397" s="3"/>
      <c r="L397" s="6">
        <v>415</v>
      </c>
      <c r="M397" s="63"/>
      <c r="N397" s="51"/>
      <c r="O397" s="52">
        <f>SUM(Tabelle13345[[#This Row],[Tage]]*Tabelle13345[[#This Row],[Tagespreis]])</f>
        <v>0</v>
      </c>
      <c r="P397" s="49" t="s">
        <v>725</v>
      </c>
      <c r="Q397" s="53">
        <v>43648</v>
      </c>
      <c r="R397" s="49">
        <v>695705</v>
      </c>
      <c r="Z397" s="8"/>
    </row>
    <row r="398" spans="1:26" x14ac:dyDescent="0.25">
      <c r="A398" s="46">
        <v>206</v>
      </c>
      <c r="B398" s="47">
        <v>3</v>
      </c>
      <c r="C398" s="47" t="s">
        <v>230</v>
      </c>
      <c r="D398" s="48"/>
      <c r="E398" s="47" t="s">
        <v>8</v>
      </c>
      <c r="F398" s="49" t="s">
        <v>267</v>
      </c>
      <c r="G398" s="50" t="s">
        <v>267</v>
      </c>
      <c r="H398" s="49" t="s">
        <v>691</v>
      </c>
      <c r="I398" s="49" t="s">
        <v>692</v>
      </c>
      <c r="J398" s="49"/>
      <c r="K398" s="3"/>
      <c r="L398" s="6">
        <v>530</v>
      </c>
      <c r="M398" s="63"/>
      <c r="N398" s="51"/>
      <c r="O398" s="52">
        <f>SUM(Tabelle13345[[#This Row],[Tage]]*Tabelle13345[[#This Row],[Tagespreis]])</f>
        <v>0</v>
      </c>
      <c r="P398" s="49" t="s">
        <v>725</v>
      </c>
      <c r="Q398" s="53">
        <v>43647</v>
      </c>
      <c r="R398" s="49">
        <v>695698</v>
      </c>
      <c r="Z398" s="8"/>
    </row>
    <row r="399" spans="1:26" x14ac:dyDescent="0.25">
      <c r="A399" s="46">
        <v>207</v>
      </c>
      <c r="B399" s="47">
        <v>3</v>
      </c>
      <c r="C399" s="47" t="s">
        <v>231</v>
      </c>
      <c r="D399" s="48"/>
      <c r="E399" s="47" t="s">
        <v>8</v>
      </c>
      <c r="F399" s="49" t="s">
        <v>267</v>
      </c>
      <c r="G399" s="50" t="s">
        <v>267</v>
      </c>
      <c r="H399" s="49" t="s">
        <v>903</v>
      </c>
      <c r="I399" s="49" t="s">
        <v>286</v>
      </c>
      <c r="J399" s="49" t="s">
        <v>901</v>
      </c>
      <c r="K399" s="49"/>
      <c r="L399" s="51">
        <v>480</v>
      </c>
      <c r="M399" s="63"/>
      <c r="N399" s="51"/>
      <c r="O399" s="52">
        <f>SUM(Tabelle13345[[#This Row],[Tage]]*Tabelle13345[[#This Row],[Tagespreis]])</f>
        <v>0</v>
      </c>
      <c r="P399" s="49" t="s">
        <v>729</v>
      </c>
      <c r="Q399" s="53"/>
      <c r="R399" s="49"/>
      <c r="Z399" s="8"/>
    </row>
    <row r="400" spans="1:26" x14ac:dyDescent="0.25">
      <c r="A400" s="46">
        <v>208</v>
      </c>
      <c r="B400" s="47">
        <v>3</v>
      </c>
      <c r="C400" s="47" t="s">
        <v>232</v>
      </c>
      <c r="D400" s="48"/>
      <c r="E400" s="47" t="s">
        <v>8</v>
      </c>
      <c r="F400" s="49" t="s">
        <v>267</v>
      </c>
      <c r="G400" s="50" t="s">
        <v>267</v>
      </c>
      <c r="H400" s="49" t="s">
        <v>693</v>
      </c>
      <c r="I400" s="49" t="s">
        <v>694</v>
      </c>
      <c r="J400" s="49"/>
      <c r="K400" s="51">
        <v>30</v>
      </c>
      <c r="L400" s="51">
        <v>530</v>
      </c>
      <c r="M400" s="63"/>
      <c r="N400" s="51"/>
      <c r="O400" s="52">
        <f>SUM(Tabelle13345[[#This Row],[Tage]]*Tabelle13345[[#This Row],[Tagespreis]])</f>
        <v>0</v>
      </c>
      <c r="P400" s="49" t="s">
        <v>725</v>
      </c>
      <c r="Q400" s="53">
        <v>43644</v>
      </c>
      <c r="R400" s="49">
        <v>695654</v>
      </c>
      <c r="Z400" s="8"/>
    </row>
    <row r="401" spans="1:26" x14ac:dyDescent="0.25">
      <c r="A401" s="46">
        <v>209</v>
      </c>
      <c r="B401" s="47">
        <v>3</v>
      </c>
      <c r="C401" s="47" t="s">
        <v>233</v>
      </c>
      <c r="D401" s="48"/>
      <c r="E401" s="47" t="s">
        <v>8</v>
      </c>
      <c r="F401" s="49" t="s">
        <v>267</v>
      </c>
      <c r="G401" s="50" t="s">
        <v>267</v>
      </c>
      <c r="H401" s="49" t="s">
        <v>590</v>
      </c>
      <c r="I401" s="49" t="s">
        <v>591</v>
      </c>
      <c r="J401" s="49"/>
      <c r="K401" s="49"/>
      <c r="L401" s="51">
        <v>530</v>
      </c>
      <c r="M401" s="63"/>
      <c r="N401" s="51"/>
      <c r="O401" s="52">
        <f>SUM(Tabelle13345[[#This Row],[Tage]]*Tabelle13345[[#This Row],[Tagespreis]])</f>
        <v>0</v>
      </c>
      <c r="P401" s="49" t="s">
        <v>725</v>
      </c>
      <c r="Q401" s="53">
        <v>43649</v>
      </c>
      <c r="R401" s="49">
        <v>1895759</v>
      </c>
      <c r="Z401" s="8"/>
    </row>
    <row r="402" spans="1:26" x14ac:dyDescent="0.25">
      <c r="A402" s="46">
        <v>210</v>
      </c>
      <c r="B402" s="47">
        <v>3</v>
      </c>
      <c r="C402" s="47" t="s">
        <v>234</v>
      </c>
      <c r="D402" s="48"/>
      <c r="E402" s="47" t="s">
        <v>8</v>
      </c>
      <c r="F402" s="49" t="s">
        <v>267</v>
      </c>
      <c r="G402" s="50" t="s">
        <v>267</v>
      </c>
      <c r="H402" s="49" t="s">
        <v>697</v>
      </c>
      <c r="I402" s="49" t="s">
        <v>542</v>
      </c>
      <c r="J402" s="49"/>
      <c r="K402" s="6">
        <v>30</v>
      </c>
      <c r="L402" s="6">
        <v>530</v>
      </c>
      <c r="M402" s="63"/>
      <c r="N402" s="51"/>
      <c r="O402" s="52">
        <f>SUM(Tabelle13345[[#This Row],[Tage]]*Tabelle13345[[#This Row],[Tagespreis]])</f>
        <v>0</v>
      </c>
      <c r="P402" s="49" t="s">
        <v>725</v>
      </c>
      <c r="Q402" s="53">
        <v>43649</v>
      </c>
      <c r="R402" s="49">
        <v>695750</v>
      </c>
      <c r="Z402" s="8"/>
    </row>
    <row r="403" spans="1:26" x14ac:dyDescent="0.25">
      <c r="A403" s="46">
        <v>211</v>
      </c>
      <c r="B403" s="47">
        <v>3</v>
      </c>
      <c r="C403" s="47" t="s">
        <v>235</v>
      </c>
      <c r="D403" s="48"/>
      <c r="E403" s="47" t="s">
        <v>8</v>
      </c>
      <c r="F403" s="49" t="s">
        <v>280</v>
      </c>
      <c r="G403" s="50" t="s">
        <v>280</v>
      </c>
      <c r="H403" s="49"/>
      <c r="I403" s="49"/>
      <c r="J403" s="49"/>
      <c r="K403" s="3"/>
      <c r="L403" s="3"/>
      <c r="M403" s="63"/>
      <c r="N403" s="49"/>
      <c r="O403" s="52">
        <f>SUM(Tabelle13345[[#This Row],[Tage]]*Tabelle13345[[#This Row],[Tagespreis]])</f>
        <v>0</v>
      </c>
      <c r="P403" s="49"/>
      <c r="Q403" s="53"/>
      <c r="R403" s="49"/>
      <c r="Z403" s="8"/>
    </row>
    <row r="404" spans="1:26" x14ac:dyDescent="0.25">
      <c r="A404" s="46">
        <v>211</v>
      </c>
      <c r="B404" s="47">
        <v>3</v>
      </c>
      <c r="C404" s="47" t="s">
        <v>235</v>
      </c>
      <c r="D404" s="48"/>
      <c r="E404" s="47" t="s">
        <v>9</v>
      </c>
      <c r="F404" s="49" t="s">
        <v>280</v>
      </c>
      <c r="G404" s="50" t="s">
        <v>280</v>
      </c>
      <c r="H404" s="49"/>
      <c r="I404" s="49"/>
      <c r="J404" s="49"/>
      <c r="K404" s="3"/>
      <c r="L404" s="3"/>
      <c r="M404" s="63"/>
      <c r="N404" s="49"/>
      <c r="O404" s="52">
        <f>SUM(Tabelle13345[[#This Row],[Tage]]*Tabelle13345[[#This Row],[Tagespreis]])</f>
        <v>0</v>
      </c>
      <c r="P404" s="49"/>
      <c r="Q404" s="53"/>
      <c r="R404" s="49"/>
      <c r="Z404" s="8"/>
    </row>
    <row r="405" spans="1:26" x14ac:dyDescent="0.25">
      <c r="A405" s="46">
        <v>212</v>
      </c>
      <c r="B405" s="47">
        <v>3</v>
      </c>
      <c r="C405" s="47" t="s">
        <v>236</v>
      </c>
      <c r="D405" s="48"/>
      <c r="E405" s="47" t="s">
        <v>8</v>
      </c>
      <c r="F405" s="49" t="s">
        <v>267</v>
      </c>
      <c r="G405" s="50" t="s">
        <v>267</v>
      </c>
      <c r="H405" s="49" t="s">
        <v>1083</v>
      </c>
      <c r="I405" s="49" t="s">
        <v>1084</v>
      </c>
      <c r="J405" s="49" t="s">
        <v>908</v>
      </c>
      <c r="K405" s="3"/>
      <c r="L405" s="6"/>
      <c r="M405" s="63">
        <v>24</v>
      </c>
      <c r="N405" s="51">
        <v>20</v>
      </c>
      <c r="O405" s="52">
        <f>SUM(Tabelle13345[[#This Row],[Tage]]*Tabelle13345[[#This Row],[Tagespreis]])</f>
        <v>480</v>
      </c>
      <c r="P405" s="49" t="s">
        <v>729</v>
      </c>
      <c r="Q405" s="53"/>
      <c r="R405" s="49"/>
      <c r="Z405" s="8"/>
    </row>
    <row r="406" spans="1:26" x14ac:dyDescent="0.25">
      <c r="A406" s="46">
        <v>213</v>
      </c>
      <c r="B406" s="47">
        <v>3</v>
      </c>
      <c r="C406" s="47" t="s">
        <v>237</v>
      </c>
      <c r="D406" s="48"/>
      <c r="E406" s="47" t="s">
        <v>8</v>
      </c>
      <c r="F406" s="49" t="s">
        <v>267</v>
      </c>
      <c r="G406" s="50" t="s">
        <v>267</v>
      </c>
      <c r="H406" s="49" t="s">
        <v>700</v>
      </c>
      <c r="I406" s="49" t="s">
        <v>701</v>
      </c>
      <c r="J406" s="49"/>
      <c r="K406" s="3"/>
      <c r="L406" s="6">
        <v>530</v>
      </c>
      <c r="M406" s="63"/>
      <c r="N406" s="51"/>
      <c r="O406" s="52">
        <f>SUM(Tabelle13345[[#This Row],[Tage]]*Tabelle13345[[#This Row],[Tagespreis]])</f>
        <v>0</v>
      </c>
      <c r="P406" s="49" t="s">
        <v>725</v>
      </c>
      <c r="Q406" s="53">
        <v>43650</v>
      </c>
      <c r="R406" s="49">
        <v>1895772</v>
      </c>
      <c r="Z406" s="8"/>
    </row>
    <row r="407" spans="1:26" x14ac:dyDescent="0.25">
      <c r="A407" s="46">
        <v>214</v>
      </c>
      <c r="B407" s="47">
        <v>3</v>
      </c>
      <c r="C407" s="47" t="s">
        <v>238</v>
      </c>
      <c r="D407" s="48"/>
      <c r="E407" s="47" t="s">
        <v>8</v>
      </c>
      <c r="F407" s="49" t="s">
        <v>267</v>
      </c>
      <c r="G407" s="50" t="s">
        <v>267</v>
      </c>
      <c r="H407" s="49" t="s">
        <v>702</v>
      </c>
      <c r="I407" s="49" t="s">
        <v>703</v>
      </c>
      <c r="J407" s="49"/>
      <c r="K407" s="3"/>
      <c r="L407" s="6">
        <v>530</v>
      </c>
      <c r="M407" s="63"/>
      <c r="N407" s="51"/>
      <c r="O407" s="52">
        <f>SUM(Tabelle13345[[#This Row],[Tage]]*Tabelle13345[[#This Row],[Tagespreis]])</f>
        <v>0</v>
      </c>
      <c r="P407" s="49" t="s">
        <v>725</v>
      </c>
      <c r="Q407" s="53">
        <v>43643</v>
      </c>
      <c r="R407" s="49">
        <v>695646</v>
      </c>
      <c r="Z407" s="8"/>
    </row>
    <row r="408" spans="1:26" x14ac:dyDescent="0.25">
      <c r="A408" s="46">
        <v>215</v>
      </c>
      <c r="B408" s="47">
        <v>3</v>
      </c>
      <c r="C408" s="47" t="s">
        <v>239</v>
      </c>
      <c r="D408" s="48" t="s">
        <v>241</v>
      </c>
      <c r="E408" s="47" t="s">
        <v>8</v>
      </c>
      <c r="F408" s="49" t="s">
        <v>267</v>
      </c>
      <c r="G408" s="50" t="s">
        <v>280</v>
      </c>
      <c r="H408" s="49" t="s">
        <v>704</v>
      </c>
      <c r="I408" s="49" t="s">
        <v>306</v>
      </c>
      <c r="J408" s="49"/>
      <c r="K408" s="3"/>
      <c r="L408" s="6">
        <v>415</v>
      </c>
      <c r="M408" s="63"/>
      <c r="N408" s="51"/>
      <c r="O408" s="52"/>
      <c r="P408" s="49" t="s">
        <v>725</v>
      </c>
      <c r="Q408" s="53"/>
      <c r="R408" s="49"/>
      <c r="Z408" s="8"/>
    </row>
    <row r="409" spans="1:26" x14ac:dyDescent="0.25">
      <c r="A409" s="46">
        <v>215</v>
      </c>
      <c r="B409" s="47">
        <v>3</v>
      </c>
      <c r="C409" s="47" t="s">
        <v>239</v>
      </c>
      <c r="D409" s="48"/>
      <c r="E409" s="47" t="s">
        <v>9</v>
      </c>
      <c r="F409" s="49" t="s">
        <v>267</v>
      </c>
      <c r="G409" s="50" t="s">
        <v>280</v>
      </c>
      <c r="H409" s="49" t="s">
        <v>704</v>
      </c>
      <c r="I409" s="49" t="s">
        <v>306</v>
      </c>
      <c r="J409" s="49"/>
      <c r="K409" s="3"/>
      <c r="L409" s="6">
        <v>415</v>
      </c>
      <c r="M409" s="63"/>
      <c r="N409" s="51"/>
      <c r="O409" s="52"/>
      <c r="P409" s="49" t="s">
        <v>725</v>
      </c>
      <c r="Q409" s="53"/>
      <c r="R409" s="49"/>
      <c r="Z409" s="8"/>
    </row>
    <row r="410" spans="1:26" x14ac:dyDescent="0.25">
      <c r="A410" s="46">
        <v>216</v>
      </c>
      <c r="B410" s="47">
        <v>3</v>
      </c>
      <c r="C410" s="47" t="s">
        <v>240</v>
      </c>
      <c r="D410" s="48" t="s">
        <v>243</v>
      </c>
      <c r="E410" s="47" t="s">
        <v>8</v>
      </c>
      <c r="F410" s="49" t="s">
        <v>267</v>
      </c>
      <c r="G410" s="50" t="s">
        <v>280</v>
      </c>
      <c r="H410" s="49" t="s">
        <v>590</v>
      </c>
      <c r="I410" s="49" t="s">
        <v>705</v>
      </c>
      <c r="J410" s="49"/>
      <c r="K410" s="3"/>
      <c r="L410" s="6">
        <v>415</v>
      </c>
      <c r="M410" s="63"/>
      <c r="N410" s="51"/>
      <c r="O410" s="52">
        <f>SUM(Tabelle13345[[#This Row],[Tage]]*Tabelle13345[[#This Row],[Tagespreis]])</f>
        <v>0</v>
      </c>
      <c r="P410" s="49" t="s">
        <v>725</v>
      </c>
      <c r="Q410" s="53">
        <v>43648</v>
      </c>
      <c r="R410" s="49">
        <v>695734</v>
      </c>
      <c r="Z410" s="8"/>
    </row>
    <row r="411" spans="1:26" x14ac:dyDescent="0.25">
      <c r="A411" s="46">
        <v>216</v>
      </c>
      <c r="B411" s="47">
        <v>3</v>
      </c>
      <c r="C411" s="47" t="s">
        <v>240</v>
      </c>
      <c r="D411" s="48"/>
      <c r="E411" s="47" t="s">
        <v>9</v>
      </c>
      <c r="F411" s="49" t="s">
        <v>267</v>
      </c>
      <c r="G411" s="50" t="s">
        <v>280</v>
      </c>
      <c r="H411" s="49" t="s">
        <v>706</v>
      </c>
      <c r="I411" s="49" t="s">
        <v>707</v>
      </c>
      <c r="J411" s="49"/>
      <c r="K411" s="6">
        <v>30</v>
      </c>
      <c r="L411" s="6">
        <v>415</v>
      </c>
      <c r="M411" s="63"/>
      <c r="N411" s="51"/>
      <c r="O411" s="52">
        <f>SUM(Tabelle13345[[#This Row],[Tage]]*Tabelle13345[[#This Row],[Tagespreis]])</f>
        <v>0</v>
      </c>
      <c r="P411" s="49" t="s">
        <v>725</v>
      </c>
      <c r="Q411" s="53">
        <v>43647</v>
      </c>
      <c r="R411" s="49">
        <v>695682</v>
      </c>
      <c r="Z411" s="8"/>
    </row>
    <row r="412" spans="1:26" x14ac:dyDescent="0.25">
      <c r="A412" s="46">
        <v>222</v>
      </c>
      <c r="B412" s="47">
        <v>3</v>
      </c>
      <c r="C412" s="47" t="s">
        <v>252</v>
      </c>
      <c r="D412" s="48"/>
      <c r="E412" s="47" t="s">
        <v>8</v>
      </c>
      <c r="F412" s="49" t="s">
        <v>267</v>
      </c>
      <c r="G412" s="50" t="s">
        <v>267</v>
      </c>
      <c r="H412" s="49" t="s">
        <v>715</v>
      </c>
      <c r="I412" s="49" t="s">
        <v>471</v>
      </c>
      <c r="J412" s="49"/>
      <c r="K412" s="3"/>
      <c r="L412" s="6">
        <v>530</v>
      </c>
      <c r="M412" s="63"/>
      <c r="N412" s="51"/>
      <c r="O412" s="52">
        <f>SUM(Tabelle13345[[#This Row],[Tage]]*Tabelle13345[[#This Row],[Tagespreis]])</f>
        <v>0</v>
      </c>
      <c r="P412" s="49" t="s">
        <v>725</v>
      </c>
      <c r="Q412" s="53">
        <v>43649</v>
      </c>
      <c r="R412" s="49">
        <v>695743</v>
      </c>
      <c r="Z412" s="8"/>
    </row>
    <row r="413" spans="1:26" x14ac:dyDescent="0.25">
      <c r="A413" s="46">
        <v>223</v>
      </c>
      <c r="B413" s="47">
        <v>3</v>
      </c>
      <c r="C413" s="47" t="s">
        <v>254</v>
      </c>
      <c r="D413" s="48"/>
      <c r="E413" s="47" t="s">
        <v>8</v>
      </c>
      <c r="F413" s="49" t="s">
        <v>267</v>
      </c>
      <c r="G413" s="50" t="s">
        <v>267</v>
      </c>
      <c r="H413" s="49" t="s">
        <v>716</v>
      </c>
      <c r="I413" s="49" t="s">
        <v>717</v>
      </c>
      <c r="J413" s="49"/>
      <c r="K413" s="3"/>
      <c r="L413" s="6">
        <v>530</v>
      </c>
      <c r="M413" s="63"/>
      <c r="N413" s="51"/>
      <c r="O413" s="52">
        <f>SUM(Tabelle13345[[#This Row],[Tage]]*Tabelle13345[[#This Row],[Tagespreis]])</f>
        <v>0</v>
      </c>
      <c r="P413" s="49" t="s">
        <v>725</v>
      </c>
      <c r="Q413" s="53"/>
      <c r="R413" s="49"/>
      <c r="Z413" s="8"/>
    </row>
    <row r="414" spans="1:26" x14ac:dyDescent="0.25">
      <c r="A414" s="46">
        <v>224</v>
      </c>
      <c r="B414" s="47">
        <v>3</v>
      </c>
      <c r="C414" s="47" t="s">
        <v>255</v>
      </c>
      <c r="D414" s="48"/>
      <c r="E414" s="47" t="s">
        <v>8</v>
      </c>
      <c r="F414" s="49" t="s">
        <v>280</v>
      </c>
      <c r="G414" s="50" t="s">
        <v>267</v>
      </c>
      <c r="H414" s="49"/>
      <c r="I414" s="49"/>
      <c r="J414" s="49"/>
      <c r="K414" s="3"/>
      <c r="L414" s="6"/>
      <c r="M414" s="63"/>
      <c r="N414" s="51"/>
      <c r="O414" s="52">
        <f>SUM(Tabelle13345[[#This Row],[Tage]]*Tabelle13345[[#This Row],[Tagespreis]])</f>
        <v>0</v>
      </c>
      <c r="P414" s="49"/>
      <c r="Q414" s="53"/>
      <c r="R414" s="49"/>
      <c r="Z414" s="8"/>
    </row>
    <row r="415" spans="1:26" x14ac:dyDescent="0.25">
      <c r="A415" s="46">
        <v>225</v>
      </c>
      <c r="B415" s="47">
        <v>3</v>
      </c>
      <c r="C415" s="47" t="s">
        <v>256</v>
      </c>
      <c r="D415" s="48"/>
      <c r="E415" s="47" t="s">
        <v>8</v>
      </c>
      <c r="F415" s="49" t="s">
        <v>267</v>
      </c>
      <c r="G415" s="50" t="s">
        <v>267</v>
      </c>
      <c r="H415" s="49" t="s">
        <v>720</v>
      </c>
      <c r="I415" s="49" t="s">
        <v>461</v>
      </c>
      <c r="J415" s="49"/>
      <c r="K415" s="6">
        <v>30</v>
      </c>
      <c r="L415" s="6">
        <v>530</v>
      </c>
      <c r="M415" s="63"/>
      <c r="N415" s="51"/>
      <c r="O415" s="52">
        <f>SUM(Tabelle13345[[#This Row],[Tage]]*Tabelle13345[[#This Row],[Tagespreis]])</f>
        <v>0</v>
      </c>
      <c r="P415" s="49" t="s">
        <v>725</v>
      </c>
      <c r="Q415" s="53">
        <v>43650</v>
      </c>
      <c r="R415" s="49">
        <v>1895768</v>
      </c>
      <c r="Z415" s="8"/>
    </row>
    <row r="416" spans="1:26" x14ac:dyDescent="0.25">
      <c r="A416" s="46">
        <v>226</v>
      </c>
      <c r="B416" s="47">
        <v>3</v>
      </c>
      <c r="C416" s="47" t="s">
        <v>257</v>
      </c>
      <c r="D416" s="48"/>
      <c r="E416" s="47" t="s">
        <v>8</v>
      </c>
      <c r="F416" s="49" t="s">
        <v>280</v>
      </c>
      <c r="G416" s="50" t="s">
        <v>267</v>
      </c>
      <c r="H416" s="49"/>
      <c r="I416" s="49"/>
      <c r="J416" s="49"/>
      <c r="K416" s="6"/>
      <c r="L416" s="6"/>
      <c r="M416" s="63"/>
      <c r="N416" s="51"/>
      <c r="O416" s="52">
        <f>SUM(Tabelle13345[[#This Row],[Tage]]*Tabelle13345[[#This Row],[Tagespreis]])</f>
        <v>0</v>
      </c>
      <c r="P416" s="49"/>
      <c r="Q416" s="53"/>
      <c r="R416" s="49"/>
      <c r="Z416" s="8"/>
    </row>
    <row r="417" spans="1:26" x14ac:dyDescent="0.25">
      <c r="A417" s="46">
        <v>227</v>
      </c>
      <c r="B417" s="47">
        <v>3</v>
      </c>
      <c r="C417" s="47" t="s">
        <v>258</v>
      </c>
      <c r="D417" s="48"/>
      <c r="E417" s="47" t="s">
        <v>8</v>
      </c>
      <c r="F417" s="49" t="s">
        <v>267</v>
      </c>
      <c r="G417" s="50" t="s">
        <v>267</v>
      </c>
      <c r="H417" s="49" t="s">
        <v>722</v>
      </c>
      <c r="I417" s="49" t="s">
        <v>686</v>
      </c>
      <c r="J417" s="49"/>
      <c r="K417" s="3"/>
      <c r="L417" s="6">
        <v>530</v>
      </c>
      <c r="M417" s="63"/>
      <c r="N417" s="51"/>
      <c r="O417" s="52">
        <f>SUM(Tabelle13345[[#This Row],[Tage]]*Tabelle13345[[#This Row],[Tagespreis]])</f>
        <v>0</v>
      </c>
      <c r="P417" s="49" t="s">
        <v>725</v>
      </c>
      <c r="Q417" s="53"/>
      <c r="R417" s="49"/>
      <c r="Z417" s="8"/>
    </row>
    <row r="418" spans="1:26" x14ac:dyDescent="0.25">
      <c r="A418" s="46">
        <v>228</v>
      </c>
      <c r="B418" s="47">
        <v>3</v>
      </c>
      <c r="C418" s="47" t="s">
        <v>259</v>
      </c>
      <c r="D418" s="48"/>
      <c r="E418" s="47" t="s">
        <v>8</v>
      </c>
      <c r="F418" s="49" t="s">
        <v>267</v>
      </c>
      <c r="G418" s="50" t="s">
        <v>267</v>
      </c>
      <c r="H418" s="49" t="s">
        <v>723</v>
      </c>
      <c r="I418" s="49" t="s">
        <v>724</v>
      </c>
      <c r="J418" s="49"/>
      <c r="K418" s="3"/>
      <c r="L418" s="6">
        <v>530</v>
      </c>
      <c r="M418" s="63"/>
      <c r="N418" s="51"/>
      <c r="O418" s="52">
        <f>SUM(Tabelle13345[[#This Row],[Tage]]*Tabelle13345[[#This Row],[Tagespreis]])</f>
        <v>0</v>
      </c>
      <c r="P418" s="49" t="s">
        <v>725</v>
      </c>
      <c r="Q418" s="53">
        <v>43648</v>
      </c>
      <c r="R418" s="49">
        <v>695713</v>
      </c>
      <c r="Z418" s="8"/>
    </row>
    <row r="419" spans="1:26" x14ac:dyDescent="0.25">
      <c r="A419" s="46">
        <v>229</v>
      </c>
      <c r="B419" s="47">
        <v>3</v>
      </c>
      <c r="C419" s="47" t="s">
        <v>260</v>
      </c>
      <c r="D419" s="48"/>
      <c r="E419" s="47" t="s">
        <v>8</v>
      </c>
      <c r="F419" s="49" t="s">
        <v>280</v>
      </c>
      <c r="G419" s="50" t="s">
        <v>267</v>
      </c>
      <c r="H419" s="49"/>
      <c r="I419" s="49"/>
      <c r="J419" s="49"/>
      <c r="K419" s="3"/>
      <c r="L419" s="3"/>
      <c r="M419" s="63"/>
      <c r="N419" s="49"/>
      <c r="O419" s="52"/>
      <c r="P419" s="49"/>
      <c r="Q419" s="53"/>
      <c r="R419" s="49"/>
      <c r="Z419" s="8"/>
    </row>
    <row r="420" spans="1:26" x14ac:dyDescent="0.25">
      <c r="A420" s="46">
        <v>217</v>
      </c>
      <c r="B420" s="47">
        <v>3</v>
      </c>
      <c r="C420" s="47" t="s">
        <v>242</v>
      </c>
      <c r="D420" s="48" t="s">
        <v>245</v>
      </c>
      <c r="E420" s="47" t="s">
        <v>8</v>
      </c>
      <c r="F420" s="49" t="s">
        <v>267</v>
      </c>
      <c r="G420" s="50" t="s">
        <v>267</v>
      </c>
      <c r="H420" s="49" t="s">
        <v>902</v>
      </c>
      <c r="I420" s="49" t="s">
        <v>290</v>
      </c>
      <c r="J420" s="49" t="s">
        <v>901</v>
      </c>
      <c r="K420" s="3"/>
      <c r="L420" s="6">
        <v>480</v>
      </c>
      <c r="M420" s="63"/>
      <c r="N420" s="51"/>
      <c r="O420" s="52">
        <f>SUM(Tabelle13345[[#This Row],[Tage]]*Tabelle13345[[#This Row],[Tagespreis]])</f>
        <v>0</v>
      </c>
      <c r="P420" s="49" t="s">
        <v>729</v>
      </c>
      <c r="Q420" s="53"/>
      <c r="R420" s="49"/>
      <c r="Z420" s="8"/>
    </row>
    <row r="421" spans="1:26" x14ac:dyDescent="0.25">
      <c r="A421" s="46">
        <v>218</v>
      </c>
      <c r="B421" s="47">
        <v>3</v>
      </c>
      <c r="C421" s="47" t="s">
        <v>244</v>
      </c>
      <c r="D421" s="48" t="s">
        <v>247</v>
      </c>
      <c r="E421" s="47" t="s">
        <v>8</v>
      </c>
      <c r="F421" s="49" t="s">
        <v>267</v>
      </c>
      <c r="G421" s="50" t="s">
        <v>267</v>
      </c>
      <c r="H421" s="49" t="s">
        <v>708</v>
      </c>
      <c r="I421" s="49" t="s">
        <v>598</v>
      </c>
      <c r="J421" s="49"/>
      <c r="K421" s="3"/>
      <c r="L421" s="6">
        <v>480</v>
      </c>
      <c r="M421" s="63"/>
      <c r="N421" s="51"/>
      <c r="O421" s="52">
        <f>SUM(Tabelle13345[[#This Row],[Tage]]*Tabelle13345[[#This Row],[Tagespreis]])</f>
        <v>0</v>
      </c>
      <c r="P421" s="49" t="s">
        <v>725</v>
      </c>
      <c r="Q421" s="53">
        <v>43650</v>
      </c>
      <c r="R421" s="49">
        <v>1895783</v>
      </c>
      <c r="Z421" s="8"/>
    </row>
    <row r="422" spans="1:26" x14ac:dyDescent="0.25">
      <c r="A422" s="46">
        <v>219</v>
      </c>
      <c r="B422" s="47">
        <v>3</v>
      </c>
      <c r="C422" s="47" t="s">
        <v>246</v>
      </c>
      <c r="D422" s="48" t="s">
        <v>249</v>
      </c>
      <c r="E422" s="47" t="s">
        <v>9</v>
      </c>
      <c r="F422" s="49" t="s">
        <v>267</v>
      </c>
      <c r="G422" s="50" t="s">
        <v>280</v>
      </c>
      <c r="H422" s="49" t="s">
        <v>709</v>
      </c>
      <c r="I422" s="49" t="s">
        <v>710</v>
      </c>
      <c r="J422" s="49"/>
      <c r="K422" s="6">
        <v>30</v>
      </c>
      <c r="L422" s="6">
        <v>415</v>
      </c>
      <c r="M422" s="63"/>
      <c r="N422" s="51"/>
      <c r="O422" s="52">
        <f>SUM(Tabelle13345[[#This Row],[Tage]]*Tabelle13345[[#This Row],[Tagespreis]])</f>
        <v>0</v>
      </c>
      <c r="P422" s="49" t="s">
        <v>725</v>
      </c>
      <c r="Q422" s="53">
        <v>43650</v>
      </c>
      <c r="R422" s="49">
        <v>1895789</v>
      </c>
      <c r="Z422" s="8"/>
    </row>
    <row r="423" spans="1:26" x14ac:dyDescent="0.25">
      <c r="A423" s="46">
        <v>219</v>
      </c>
      <c r="B423" s="47">
        <v>3</v>
      </c>
      <c r="C423" s="47" t="s">
        <v>246</v>
      </c>
      <c r="D423" s="48"/>
      <c r="E423" s="47" t="s">
        <v>8</v>
      </c>
      <c r="F423" s="49" t="s">
        <v>267</v>
      </c>
      <c r="G423" s="50" t="s">
        <v>280</v>
      </c>
      <c r="H423" s="49" t="s">
        <v>709</v>
      </c>
      <c r="I423" s="49" t="s">
        <v>711</v>
      </c>
      <c r="J423" s="49"/>
      <c r="K423" s="3"/>
      <c r="L423" s="6">
        <v>415</v>
      </c>
      <c r="M423" s="63"/>
      <c r="N423" s="51"/>
      <c r="O423" s="52">
        <f>SUM(Tabelle13345[[#This Row],[Tage]]*Tabelle13345[[#This Row],[Tagespreis]])</f>
        <v>0</v>
      </c>
      <c r="P423" s="49" t="s">
        <v>725</v>
      </c>
      <c r="Q423" s="53">
        <v>43650</v>
      </c>
      <c r="R423" s="49">
        <v>1895790</v>
      </c>
      <c r="Z423" s="8"/>
    </row>
    <row r="424" spans="1:26" x14ac:dyDescent="0.25">
      <c r="A424" s="46">
        <v>220</v>
      </c>
      <c r="B424" s="47">
        <v>3</v>
      </c>
      <c r="C424" s="47" t="s">
        <v>248</v>
      </c>
      <c r="D424" s="48" t="s">
        <v>251</v>
      </c>
      <c r="E424" s="47" t="s">
        <v>8</v>
      </c>
      <c r="F424" s="49" t="s">
        <v>267</v>
      </c>
      <c r="G424" s="50" t="s">
        <v>267</v>
      </c>
      <c r="H424" s="49" t="s">
        <v>1068</v>
      </c>
      <c r="I424" s="49" t="s">
        <v>1069</v>
      </c>
      <c r="J424" s="49"/>
      <c r="K424" s="3"/>
      <c r="L424" s="6">
        <v>530</v>
      </c>
      <c r="M424" s="63"/>
      <c r="N424" s="51"/>
      <c r="O424" s="52">
        <f>SUM(Tabelle13345[[#This Row],[Tage]]*Tabelle13345[[#This Row],[Tagespreis]])</f>
        <v>0</v>
      </c>
      <c r="P424" s="49" t="s">
        <v>725</v>
      </c>
      <c r="Q424" s="53">
        <v>43649</v>
      </c>
      <c r="R424" s="49">
        <v>1895760</v>
      </c>
      <c r="Z424" s="8"/>
    </row>
    <row r="425" spans="1:26" x14ac:dyDescent="0.25">
      <c r="A425" s="46">
        <v>221</v>
      </c>
      <c r="B425" s="47">
        <v>3</v>
      </c>
      <c r="C425" s="47" t="s">
        <v>250</v>
      </c>
      <c r="D425" s="48" t="s">
        <v>253</v>
      </c>
      <c r="E425" s="47" t="s">
        <v>8</v>
      </c>
      <c r="F425" s="49" t="s">
        <v>267</v>
      </c>
      <c r="G425" s="50" t="s">
        <v>267</v>
      </c>
      <c r="H425" s="49" t="s">
        <v>714</v>
      </c>
      <c r="I425" s="49" t="s">
        <v>453</v>
      </c>
      <c r="J425" s="49"/>
      <c r="K425" s="3"/>
      <c r="L425" s="6">
        <v>530</v>
      </c>
      <c r="M425" s="63"/>
      <c r="N425" s="51"/>
      <c r="O425" s="52">
        <f>SUM(Tabelle13345[[#This Row],[Tage]]*Tabelle13345[[#This Row],[Tagespreis]])</f>
        <v>0</v>
      </c>
      <c r="P425" s="49" t="s">
        <v>725</v>
      </c>
      <c r="Q425" s="53">
        <v>43651</v>
      </c>
      <c r="R425" s="49">
        <v>1895814</v>
      </c>
      <c r="Z425" s="8"/>
    </row>
    <row r="426" spans="1:26" ht="15.75" thickBot="1" x14ac:dyDescent="0.3">
      <c r="A426" s="7"/>
      <c r="B426" s="7"/>
      <c r="C426" s="7"/>
      <c r="D426" s="7"/>
      <c r="E426" s="7"/>
      <c r="F426" s="14"/>
      <c r="G426" s="10"/>
      <c r="H426" s="7"/>
      <c r="I426" s="7"/>
      <c r="J426" s="7"/>
      <c r="K426" s="7"/>
      <c r="L426" s="7"/>
      <c r="M426" s="27"/>
      <c r="N426" s="7"/>
      <c r="O426" s="18"/>
      <c r="P426" s="14"/>
      <c r="Q426" s="7"/>
      <c r="Z426" s="8"/>
    </row>
    <row r="427" spans="1:26" ht="30.75" thickBot="1" x14ac:dyDescent="0.3">
      <c r="A427" s="31" t="s">
        <v>261</v>
      </c>
      <c r="B427" s="32">
        <f>SUBTOTAL(3,B2:B425)</f>
        <v>424</v>
      </c>
      <c r="C427" s="7"/>
      <c r="D427" s="7"/>
      <c r="E427" s="29" t="s">
        <v>923</v>
      </c>
      <c r="F427" s="33">
        <f>COUNTIFS(F2:F425,"Ja",G2:G425,"Nein")</f>
        <v>322</v>
      </c>
      <c r="G427" s="10"/>
      <c r="H427" s="15" t="s">
        <v>742</v>
      </c>
      <c r="I427" s="17">
        <f>SUM(L2:L425)</f>
        <v>155885</v>
      </c>
      <c r="J427" s="7"/>
      <c r="K427" s="15" t="s">
        <v>919</v>
      </c>
      <c r="L427" s="17">
        <f>SUMIFS(L2:L425,J2:J425,"",R2:R425,"&lt;&gt;")</f>
        <v>93945</v>
      </c>
      <c r="M427" s="28"/>
      <c r="O427" s="18"/>
      <c r="Q427" s="16"/>
      <c r="Z427" s="8"/>
    </row>
    <row r="428" spans="1:26" ht="15.75" thickBot="1" x14ac:dyDescent="0.3">
      <c r="A428" s="7"/>
      <c r="B428" s="7"/>
      <c r="C428" s="7"/>
      <c r="D428" s="14"/>
      <c r="E428" s="10"/>
      <c r="F428" s="7"/>
      <c r="G428" s="10"/>
      <c r="H428" s="7"/>
      <c r="I428" s="7"/>
      <c r="J428" s="7"/>
      <c r="K428" s="7"/>
      <c r="L428" s="7"/>
      <c r="M428" s="7"/>
      <c r="N428" s="7"/>
      <c r="O428" s="18"/>
      <c r="P428" s="14"/>
      <c r="Q428" s="7"/>
      <c r="Z428" s="8"/>
    </row>
    <row r="429" spans="1:26" ht="45.75" thickBot="1" x14ac:dyDescent="0.3">
      <c r="A429" s="29" t="s">
        <v>263</v>
      </c>
      <c r="B429" s="33">
        <f>ROWS($Z$2:$Z$221)</f>
        <v>220</v>
      </c>
      <c r="C429" s="7"/>
      <c r="D429" s="14"/>
      <c r="E429" s="29" t="s">
        <v>287</v>
      </c>
      <c r="F429" s="33">
        <f>COUNTIFS(F2:F425,"Ja",G2:G425,"Ja")</f>
        <v>57</v>
      </c>
      <c r="G429" s="10"/>
      <c r="H429" s="15" t="s">
        <v>743</v>
      </c>
      <c r="I429" s="17">
        <f>SUM(O2:O425)</f>
        <v>7200</v>
      </c>
      <c r="J429" s="7"/>
      <c r="K429" s="15" t="s">
        <v>920</v>
      </c>
      <c r="L429" s="17">
        <f>SUMIFS(O2:O425,J2:J425,"",R2:R425,"&lt;&gt;")</f>
        <v>1185</v>
      </c>
      <c r="M429" s="7"/>
      <c r="N429" s="7"/>
      <c r="O429" s="18"/>
      <c r="P429" s="14"/>
      <c r="Q429" s="7"/>
      <c r="Z429" s="8"/>
    </row>
    <row r="430" spans="1:26" ht="16.5" customHeight="1" thickBot="1" x14ac:dyDescent="0.55000000000000004">
      <c r="A430" s="7"/>
      <c r="B430" s="7"/>
      <c r="C430" s="24"/>
      <c r="D430" s="14"/>
      <c r="E430" s="14"/>
      <c r="F430" s="14"/>
      <c r="G430" s="10"/>
      <c r="H430" s="7"/>
      <c r="I430" s="7"/>
      <c r="J430" s="7"/>
      <c r="K430" s="7"/>
      <c r="L430" s="7"/>
      <c r="M430" s="7"/>
      <c r="N430" s="7"/>
      <c r="O430" s="18"/>
      <c r="Q430" s="7"/>
      <c r="Z430" s="8"/>
    </row>
    <row r="431" spans="1:26" ht="30.75" thickBot="1" x14ac:dyDescent="0.3">
      <c r="A431" s="29" t="s">
        <v>315</v>
      </c>
      <c r="B431" s="33">
        <v>356</v>
      </c>
      <c r="C431" s="7"/>
      <c r="D431" s="14"/>
      <c r="E431" s="29" t="s">
        <v>262</v>
      </c>
      <c r="F431" s="33">
        <f>SUM(F427+F429)</f>
        <v>379</v>
      </c>
      <c r="G431" s="10"/>
      <c r="H431" s="29" t="s">
        <v>744</v>
      </c>
      <c r="I431" s="30">
        <f>SUM(I427+I429)</f>
        <v>163085</v>
      </c>
      <c r="J431" s="7"/>
      <c r="K431" s="61" t="s">
        <v>777</v>
      </c>
      <c r="L431" s="62">
        <f>SUMIF(R2:R425,"&lt;&gt;",K2:K425)</f>
        <v>1630</v>
      </c>
      <c r="M431" s="7"/>
      <c r="N431" s="7"/>
      <c r="O431" s="18"/>
      <c r="P431" s="14"/>
      <c r="Q431" s="7"/>
      <c r="Z431" s="8"/>
    </row>
    <row r="432" spans="1:26" ht="15.75" thickBot="1" x14ac:dyDescent="0.3">
      <c r="A432" s="7"/>
      <c r="B432" s="7"/>
      <c r="C432" s="7"/>
      <c r="D432" s="14"/>
      <c r="E432" s="14"/>
      <c r="F432" s="14"/>
      <c r="G432" s="10"/>
      <c r="J432" s="7"/>
    </row>
    <row r="433" spans="1:12" ht="45.75" thickBot="1" x14ac:dyDescent="0.3">
      <c r="A433" s="29" t="s">
        <v>320</v>
      </c>
      <c r="B433" s="33">
        <f>COUNTIFS(F2:F425,"Ja",H2:H425,"Fa.*")</f>
        <v>0</v>
      </c>
      <c r="C433" s="7"/>
      <c r="D433" s="14"/>
      <c r="E433" s="36" t="s">
        <v>319</v>
      </c>
      <c r="F433" s="37">
        <f>SUM(B431-F431)</f>
        <v>-23</v>
      </c>
      <c r="G433" s="10"/>
      <c r="H433" s="29" t="s">
        <v>745</v>
      </c>
      <c r="I433" s="30">
        <f>SUMIF(J2:J425,"*",L2:L425)</f>
        <v>58390</v>
      </c>
      <c r="J433" s="7"/>
      <c r="K433" s="29" t="s">
        <v>921</v>
      </c>
      <c r="L433" s="30">
        <f>SUM(L427+L429+L431)</f>
        <v>96760</v>
      </c>
    </row>
    <row r="434" spans="1:12" ht="15.75" thickBot="1" x14ac:dyDescent="0.3">
      <c r="A434" s="7"/>
      <c r="B434" s="7"/>
      <c r="C434" s="7"/>
      <c r="D434" s="14"/>
      <c r="E434" s="14"/>
      <c r="F434" s="14"/>
      <c r="G434" s="10"/>
      <c r="H434" s="7"/>
      <c r="I434" s="7"/>
      <c r="J434" s="7"/>
    </row>
    <row r="435" spans="1:12" ht="45.75" thickBot="1" x14ac:dyDescent="0.3">
      <c r="A435" s="29" t="s">
        <v>321</v>
      </c>
      <c r="B435" s="33">
        <f>COUNTIFS(F2:F425,"Ja",H2:H425,"&lt;&gt; Fa.*")</f>
        <v>379</v>
      </c>
      <c r="C435" s="7"/>
      <c r="D435" s="14"/>
      <c r="E435" s="29" t="s">
        <v>322</v>
      </c>
      <c r="F435" s="33">
        <f>COUNTIFS(E2:E425,"D")</f>
        <v>8</v>
      </c>
      <c r="G435" s="10"/>
      <c r="H435" s="34" t="s">
        <v>317</v>
      </c>
      <c r="I435" s="35">
        <f>SUM((B431-F431)*415)</f>
        <v>-9545</v>
      </c>
      <c r="J435" s="7"/>
      <c r="K435" s="29" t="s">
        <v>922</v>
      </c>
      <c r="L435" s="30">
        <f>SUMIFS(L2:L425,J2:J425,"&lt;&gt;",Q2:Q425,"&lt;&gt;")</f>
        <v>0</v>
      </c>
    </row>
    <row r="436" spans="1:12" ht="15.75" thickBot="1" x14ac:dyDescent="0.3">
      <c r="A436" s="7"/>
      <c r="B436" s="7"/>
      <c r="C436" s="7"/>
      <c r="D436" s="14"/>
      <c r="E436" s="14"/>
      <c r="F436" s="14"/>
      <c r="G436" s="10"/>
      <c r="H436" s="7" t="s">
        <v>316</v>
      </c>
      <c r="I436" s="7"/>
      <c r="J436" s="7"/>
    </row>
    <row r="437" spans="1:12" ht="45.75" thickBot="1" x14ac:dyDescent="0.3">
      <c r="A437" s="7"/>
      <c r="B437" s="7"/>
      <c r="C437" s="7"/>
      <c r="D437" s="14"/>
      <c r="E437" s="29" t="s">
        <v>323</v>
      </c>
      <c r="F437" s="33">
        <f>COUNTIFS(E2:E425,"C")-F435</f>
        <v>12</v>
      </c>
      <c r="G437" s="10"/>
      <c r="H437" s="34" t="s">
        <v>318</v>
      </c>
      <c r="I437" s="35">
        <f>SUM((B431-F431)*530)</f>
        <v>-12190</v>
      </c>
      <c r="J437" s="7"/>
      <c r="K437" s="29" t="s">
        <v>773</v>
      </c>
      <c r="L437" s="30">
        <f>SUM(L433+L435)</f>
        <v>96760</v>
      </c>
    </row>
    <row r="438" spans="1:12" ht="15.75" thickBot="1" x14ac:dyDescent="0.3">
      <c r="A438" s="7"/>
      <c r="B438" s="7"/>
      <c r="C438" s="7"/>
      <c r="D438" s="14"/>
      <c r="E438" s="14"/>
      <c r="F438" s="14"/>
      <c r="G438" s="10"/>
      <c r="H438" s="7"/>
      <c r="I438" s="7"/>
      <c r="J438" s="7"/>
      <c r="L438" s="19"/>
    </row>
    <row r="439" spans="1:12" ht="30.75" thickBot="1" x14ac:dyDescent="0.3">
      <c r="A439" s="7"/>
      <c r="B439" s="7"/>
      <c r="C439" s="7"/>
      <c r="D439" s="14"/>
      <c r="E439" s="29" t="s">
        <v>324</v>
      </c>
      <c r="F439" s="33">
        <f>COUNTIFS(E4:E425,"B")-F435-F437</f>
        <v>145</v>
      </c>
      <c r="G439" s="10"/>
      <c r="H439" s="7"/>
      <c r="I439" s="7"/>
      <c r="J439" s="7"/>
    </row>
    <row r="440" spans="1:12" ht="15.75" thickBot="1" x14ac:dyDescent="0.3">
      <c r="A440" s="7"/>
      <c r="B440" s="7"/>
      <c r="C440" s="7"/>
      <c r="D440" s="14"/>
      <c r="E440" s="14"/>
      <c r="F440" s="14"/>
      <c r="G440" s="10"/>
      <c r="H440" s="7"/>
      <c r="I440" s="7"/>
      <c r="J440" s="7"/>
    </row>
    <row r="441" spans="1:12" ht="30.75" thickBot="1" x14ac:dyDescent="0.3">
      <c r="A441" s="7"/>
      <c r="B441" s="7"/>
      <c r="C441" s="7"/>
      <c r="D441" s="14"/>
      <c r="E441" s="29" t="s">
        <v>325</v>
      </c>
      <c r="F441" s="33">
        <f>COUNTIFS(E6:E425,"A")-F435-F437-F439</f>
        <v>63</v>
      </c>
      <c r="G441" s="10"/>
      <c r="H441" s="7"/>
      <c r="I441" s="7"/>
      <c r="J441" s="7"/>
    </row>
    <row r="442" spans="1:12" x14ac:dyDescent="0.25">
      <c r="A442" s="7"/>
      <c r="B442" s="7"/>
      <c r="C442" s="7"/>
      <c r="D442" s="14"/>
      <c r="E442" s="14"/>
      <c r="F442" s="14"/>
      <c r="G442" s="10"/>
      <c r="H442" s="7"/>
      <c r="I442" s="7"/>
      <c r="J442" s="7"/>
    </row>
  </sheetData>
  <sheetProtection formatColumns="0" autoFilter="0"/>
  <conditionalFormatting sqref="H2:H425 H91:I91">
    <cfRule type="expression" dxfId="26" priority="1">
      <formula>F2="Nein"</formula>
    </cfRule>
  </conditionalFormatting>
  <conditionalFormatting sqref="G2:G425">
    <cfRule type="expression" dxfId="25" priority="4">
      <formula>G2="Ja"</formula>
    </cfRule>
  </conditionalFormatting>
  <conditionalFormatting sqref="Q47:R49 R67:R71 R74:R77 R56:R63 R41:R49 Q2:Q425">
    <cfRule type="expression" dxfId="24" priority="3">
      <formula>(ISBLANK($Q2)=TRUE)</formula>
    </cfRule>
  </conditionalFormatting>
  <conditionalFormatting sqref="H313:H314 I2:I425">
    <cfRule type="expression" dxfId="23" priority="2">
      <formula>E2="Nein"</formula>
    </cfRule>
  </conditionalFormatting>
  <conditionalFormatting sqref="Q292:R294 P292:P293 A292:O294 A2:R291 A295:R425">
    <cfRule type="expression" dxfId="22" priority="5">
      <formula>(ISBLANK($Q2)=FALSE)</formula>
    </cfRule>
  </conditionalFormatting>
  <conditionalFormatting sqref="P294">
    <cfRule type="expression" dxfId="21" priority="93">
      <formula>(ISBLANK($Q292)=FALSE)</formula>
    </cfRule>
  </conditionalFormatting>
  <dataValidations count="3">
    <dataValidation type="list" allowBlank="1" showInputMessage="1" showErrorMessage="1" sqref="H714:H1048576 G442:G1048576 G2:G425 F1:F425" xr:uid="{C0934753-9A58-4CAA-AD4C-26D33ADF210E}">
      <formula1>"Nein,Ja"</formula1>
    </dataValidation>
    <dataValidation type="list" allowBlank="1" showInputMessage="1" showErrorMessage="1" sqref="K438:K1048576 L2:L425 K1:K425 N2:N425" xr:uid="{3B1E7ACB-8A8D-4F5B-94B7-C2C3B42A4A46}"/>
    <dataValidation type="list" allowBlank="1" showInputMessage="1" showErrorMessage="1" sqref="P2:P425" xr:uid="{8BC69E80-2AE0-494B-98EF-8E30D2791F63}">
      <formula1>"BAR,EC,IBAN"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4</vt:i4>
      </vt:variant>
    </vt:vector>
  </HeadingPairs>
  <TitlesOfParts>
    <vt:vector size="11" baseType="lpstr">
      <vt:lpstr>April 2019</vt:lpstr>
      <vt:lpstr>Report April 2019</vt:lpstr>
      <vt:lpstr>Mai 2019</vt:lpstr>
      <vt:lpstr>Report Mai 2019</vt:lpstr>
      <vt:lpstr>Juni 2019</vt:lpstr>
      <vt:lpstr>Report Juni 2019</vt:lpstr>
      <vt:lpstr>Juli 2019</vt:lpstr>
      <vt:lpstr>'April 2019'!Zielbereich</vt:lpstr>
      <vt:lpstr>'Juli 2019'!Zielbereich</vt:lpstr>
      <vt:lpstr>'Juni 2019'!Zielbereich</vt:lpstr>
      <vt:lpstr>'Mai 2019'!Zielbereich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Kratzer</dc:creator>
  <cp:lastModifiedBy>rama.saban@outlook.de</cp:lastModifiedBy>
  <cp:lastPrinted>2019-07-12T12:22:43Z</cp:lastPrinted>
  <dcterms:created xsi:type="dcterms:W3CDTF">2019-04-08T08:08:02Z</dcterms:created>
  <dcterms:modified xsi:type="dcterms:W3CDTF">2019-07-18T14:52:51Z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jankra@microsoft.com</vt:lpwstr>
  </property>
  <property fmtid="{D5CDD505-2E9C-101B-9397-08002B2CF9AE}" pid="5" name="MSIP_Label_f42aa342-8706-4288-bd11-ebb85995028c_SetDate">
    <vt:lpwstr>2019-06-04T11:52:18.4201079Z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10cd467d-9c26-46ff-9b9b-4161e6647579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