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VMs data\"/>
    </mc:Choice>
  </mc:AlternateContent>
  <bookViews>
    <workbookView xWindow="0" yWindow="0" windowWidth="21600" windowHeight="9615" activeTab="1"/>
  </bookViews>
  <sheets>
    <sheet name="START" sheetId="2" r:id="rId1"/>
    <sheet name="YEARLY TIMESHEET" sheetId="1" r:id="rId2"/>
  </sheets>
  <definedNames>
    <definedName name="Overtime_hrs">SUM('YEARLY TIMESHEET'!$I$11,'YEARLY TIMESHEET'!$I$22,'YEARLY TIMESHEET'!$I$33,'YEARLY TIMESHEET'!$I$44,'YEARLY TIMESHEET'!$I$55,'YEARLY TIMESHEET'!$I$66,'YEARLY TIMESHEET'!$I$77,'YEARLY TIMESHEET'!$I$88,'YEARLY TIMESHEET'!$I$99,'YEARLY TIMESHEET'!$I$110,'YEARLY TIMESHEET'!$I$121,'YEARLY TIMESHEET'!$I$132)</definedName>
    <definedName name="RegularHrs">SUM('YEARLY TIMESHEET'!$F$11,'YEARLY TIMESHEET'!$F$22,'YEARLY TIMESHEET'!$F$33,'YEARLY TIMESHEET'!$F$44,'YEARLY TIMESHEET'!$F$55,'YEARLY TIMESHEET'!$F$66,'YEARLY TIMESHEET'!$F$77,'YEARLY TIMESHEET'!$F$88,'YEARLY TIMESHEET'!$F$99,'YEARLY TIMESHEET'!$F$110,'YEARLY TIMESHEET'!$F$121,'YEARLY TIMESHEET'!$F$132)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2" i="1" l="1"/>
  <c r="E132" i="1"/>
  <c r="G121" i="1"/>
  <c r="E121" i="1"/>
  <c r="G110" i="1"/>
  <c r="E110" i="1"/>
  <c r="G99" i="1"/>
  <c r="E99" i="1"/>
  <c r="G88" i="1"/>
  <c r="E88" i="1"/>
  <c r="G77" i="1"/>
  <c r="E77" i="1"/>
  <c r="G66" i="1"/>
  <c r="E66" i="1"/>
  <c r="G55" i="1"/>
  <c r="E55" i="1"/>
  <c r="G44" i="1"/>
  <c r="E44" i="1"/>
  <c r="G33" i="1"/>
  <c r="E33" i="1"/>
  <c r="E22" i="1"/>
  <c r="G22" i="1"/>
  <c r="G11" i="1"/>
  <c r="E11" i="1"/>
  <c r="I132" i="1"/>
  <c r="F132" i="1"/>
  <c r="I121" i="1"/>
  <c r="F121" i="1"/>
  <c r="I110" i="1"/>
  <c r="F110" i="1"/>
  <c r="I99" i="1"/>
  <c r="F99" i="1"/>
  <c r="I88" i="1"/>
  <c r="F88" i="1"/>
  <c r="I77" i="1"/>
  <c r="F77" i="1"/>
  <c r="I66" i="1"/>
  <c r="F66" i="1"/>
  <c r="I55" i="1"/>
  <c r="F55" i="1"/>
  <c r="I44" i="1"/>
  <c r="F44" i="1"/>
  <c r="I33" i="1"/>
  <c r="F33" i="1"/>
  <c r="I22" i="1"/>
  <c r="F22" i="1"/>
  <c r="I11" i="1"/>
  <c r="F11" i="1"/>
  <c r="C10" i="1" l="1"/>
  <c r="N98" i="1"/>
  <c r="M98" i="1"/>
  <c r="L98" i="1"/>
  <c r="K98" i="1"/>
  <c r="J98" i="1"/>
  <c r="I98" i="1"/>
  <c r="H98" i="1"/>
  <c r="G98" i="1"/>
  <c r="F98" i="1"/>
  <c r="N87" i="1"/>
  <c r="M87" i="1"/>
  <c r="L87" i="1"/>
  <c r="K87" i="1"/>
  <c r="J87" i="1"/>
  <c r="I87" i="1"/>
  <c r="H87" i="1"/>
  <c r="G87" i="1"/>
  <c r="F87" i="1"/>
  <c r="N131" i="1"/>
  <c r="M131" i="1"/>
  <c r="L131" i="1"/>
  <c r="K131" i="1"/>
  <c r="J131" i="1"/>
  <c r="I131" i="1"/>
  <c r="H131" i="1"/>
  <c r="G131" i="1"/>
  <c r="F131" i="1"/>
  <c r="N120" i="1"/>
  <c r="M120" i="1"/>
  <c r="L120" i="1"/>
  <c r="K120" i="1"/>
  <c r="J120" i="1"/>
  <c r="I120" i="1"/>
  <c r="H120" i="1"/>
  <c r="G120" i="1"/>
  <c r="F120" i="1"/>
  <c r="N109" i="1"/>
  <c r="M109" i="1"/>
  <c r="L109" i="1"/>
  <c r="K109" i="1"/>
  <c r="J109" i="1"/>
  <c r="I109" i="1"/>
  <c r="H109" i="1"/>
  <c r="G109" i="1"/>
  <c r="F109" i="1"/>
  <c r="O131" i="1" l="1"/>
  <c r="O120" i="1"/>
  <c r="O109" i="1"/>
  <c r="O98" i="1"/>
  <c r="O87" i="1"/>
  <c r="O76" i="1"/>
  <c r="N76" i="1"/>
  <c r="M76" i="1"/>
  <c r="L76" i="1"/>
  <c r="K76" i="1"/>
  <c r="J76" i="1"/>
  <c r="I76" i="1"/>
  <c r="H76" i="1"/>
  <c r="G76" i="1"/>
  <c r="F76" i="1"/>
  <c r="O65" i="1"/>
  <c r="N65" i="1"/>
  <c r="M65" i="1"/>
  <c r="L65" i="1"/>
  <c r="K65" i="1"/>
  <c r="J65" i="1"/>
  <c r="I65" i="1"/>
  <c r="H65" i="1"/>
  <c r="G65" i="1"/>
  <c r="F65" i="1"/>
  <c r="O54" i="1"/>
  <c r="N54" i="1"/>
  <c r="M54" i="1"/>
  <c r="L54" i="1"/>
  <c r="K54" i="1"/>
  <c r="J54" i="1"/>
  <c r="I54" i="1"/>
  <c r="H54" i="1"/>
  <c r="G54" i="1"/>
  <c r="F54" i="1"/>
  <c r="O43" i="1"/>
  <c r="N43" i="1"/>
  <c r="M43" i="1"/>
  <c r="L43" i="1"/>
  <c r="K43" i="1"/>
  <c r="J43" i="1"/>
  <c r="I43" i="1"/>
  <c r="H43" i="1"/>
  <c r="G43" i="1"/>
  <c r="F43" i="1"/>
  <c r="O32" i="1"/>
  <c r="N32" i="1"/>
  <c r="M32" i="1"/>
  <c r="L32" i="1"/>
  <c r="K32" i="1"/>
  <c r="J32" i="1"/>
  <c r="I32" i="1"/>
  <c r="H32" i="1"/>
  <c r="G32" i="1"/>
  <c r="F32" i="1"/>
  <c r="O21" i="1"/>
  <c r="N21" i="1"/>
  <c r="M21" i="1"/>
  <c r="L21" i="1"/>
  <c r="K21" i="1"/>
  <c r="J21" i="1"/>
  <c r="I21" i="1"/>
  <c r="H21" i="1"/>
  <c r="G21" i="1"/>
  <c r="F21" i="1"/>
  <c r="O10" i="1"/>
  <c r="N10" i="1"/>
  <c r="M10" i="1"/>
  <c r="L10" i="1"/>
  <c r="K10" i="1"/>
  <c r="J10" i="1"/>
  <c r="I10" i="1"/>
  <c r="H10" i="1"/>
  <c r="G10" i="1"/>
  <c r="F10" i="1"/>
  <c r="C9" i="1" l="1"/>
  <c r="C11" i="1"/>
</calcChain>
</file>

<file path=xl/sharedStrings.xml><?xml version="1.0" encoding="utf-8"?>
<sst xmlns="http://schemas.openxmlformats.org/spreadsheetml/2006/main" count="281" uniqueCount="85">
  <si>
    <t>Employee Name:</t>
  </si>
  <si>
    <t>E-mail:</t>
  </si>
  <si>
    <t>Manager:</t>
  </si>
  <si>
    <t>Phone:</t>
  </si>
  <si>
    <t>January</t>
  </si>
  <si>
    <t>Week 1</t>
  </si>
  <si>
    <t>Overtime</t>
  </si>
  <si>
    <t>Week 2</t>
  </si>
  <si>
    <t>Week 3</t>
  </si>
  <si>
    <t>Week 4</t>
  </si>
  <si>
    <t>Week 5</t>
  </si>
  <si>
    <t>Monday</t>
  </si>
  <si>
    <t>Tuesday</t>
  </si>
  <si>
    <t>Wednesday</t>
  </si>
  <si>
    <t>Thursday</t>
  </si>
  <si>
    <t>Friday</t>
  </si>
  <si>
    <t>Saturday</t>
  </si>
  <si>
    <t>Sunday</t>
  </si>
  <si>
    <t>Total weekly hours</t>
  </si>
  <si>
    <t>February</t>
  </si>
  <si>
    <t>March</t>
  </si>
  <si>
    <t>April</t>
  </si>
  <si>
    <t>May</t>
  </si>
  <si>
    <t>June</t>
  </si>
  <si>
    <t>July</t>
  </si>
  <si>
    <t>August</t>
  </si>
  <si>
    <t>September</t>
  </si>
  <si>
    <t>October</t>
  </si>
  <si>
    <t>November</t>
  </si>
  <si>
    <t>December</t>
  </si>
  <si>
    <t>EMPLOYEE 
TIMECARD</t>
  </si>
  <si>
    <t>January, February, March      Employee Timecard: Daily, Weekly, Monthly, Yearly</t>
  </si>
  <si>
    <t>April, May, June      Employee Timecard: Daily, Weekly, Monthly, Yearly</t>
  </si>
  <si>
    <t>July, August, September      Employee Timecard: Daily, Weekly, Monthly, Yearly</t>
  </si>
  <si>
    <t>October, November, December      Employee Timecard: Daily, Weekly, Monthly, Yearly</t>
  </si>
  <si>
    <t>Total</t>
  </si>
  <si>
    <t xml:space="preserve">Overtime     </t>
  </si>
  <si>
    <t xml:space="preserve">Overtime    </t>
  </si>
  <si>
    <t xml:space="preserve">Overtime   </t>
  </si>
  <si>
    <t xml:space="preserve">Overtime  </t>
  </si>
  <si>
    <t>Overtime  2</t>
  </si>
  <si>
    <t>Enter Phone number in cell C5. Next instruction is in cell A9.</t>
  </si>
  <si>
    <t xml:space="preserve">April, May, June second quarter heading is in cell E34. </t>
  </si>
  <si>
    <t>Annual total overtime hours are auto calculated in cell C10.</t>
  </si>
  <si>
    <t>Enter regular and overtime hours in February table starting in cell E13. Next instruction is in cell A22.</t>
  </si>
  <si>
    <t>Enter regular and overtime hours in March table starting in cell E24. Next instruction is in cell A33.</t>
  </si>
  <si>
    <t>Enter regular and overtime hours for April in table starting in cell E35. Next instruction is in cell A44.</t>
  </si>
  <si>
    <t>Enter regular and overtime hours for May in table starting in cell E46. Next instruction is in cell A55.</t>
  </si>
  <si>
    <t>ABOUT THIS TEMPLATE</t>
  </si>
  <si>
    <t xml:space="preserve">Fill in basic information like Employee Name, Manager Name, Email address, and Phone number. </t>
  </si>
  <si>
    <t xml:space="preserve">Total Working, Regular, and Overtime hours are automatically calculated. </t>
  </si>
  <si>
    <t>Track your hours daily, weekly, monthly and annually in this Employee Timecard.</t>
  </si>
  <si>
    <t xml:space="preserve">Add your hours to each month table. Log regular hours and overtime hours in separate columns for each weekday of each week. </t>
  </si>
  <si>
    <t xml:space="preserve">Additional Instructions have been provided in column A in YEARLY TIMESHEET worksheet. This text has been intentionally hidden. To remove text, select column A, then select DELETE. To unhide text, select column A, then change font color. </t>
  </si>
  <si>
    <r>
      <rPr>
        <b/>
        <sz val="10"/>
        <color theme="1" tint="0.14996795556505021"/>
        <rFont val="Arial"/>
        <family val="2"/>
        <scheme val="minor"/>
      </rPr>
      <t>Notes:</t>
    </r>
    <r>
      <rPr>
        <sz val="10"/>
        <color theme="1" tint="0.14996795556505021"/>
        <rFont val="Arial"/>
        <family val="2"/>
        <scheme val="minor"/>
      </rPr>
      <t xml:space="preserve">  </t>
    </r>
  </si>
  <si>
    <t xml:space="preserve">Overtime </t>
  </si>
  <si>
    <t>Enter regular and overtime hours for July in table starting in cell E68. Next instruction is in cell A77.</t>
  </si>
  <si>
    <t>Enter regular and overtime hours for June in table starting in cell E57. Next instruction is in cell A66.</t>
  </si>
  <si>
    <t>Enter regular and overtime hours for September in table starting in cell E90. Next instruction is in cell A99.</t>
  </si>
  <si>
    <t>Enter regular and overtime hours for August in table starting in cell E79. Next instruction is in cell A88.</t>
  </si>
  <si>
    <t>Enter regular and overtime hours for October in table starting in cell E101. Next instruction is in cell A110.</t>
  </si>
  <si>
    <t>Enter regular and overtime hours for November in table starting in cell E112. Next instruction is in cell A121.</t>
  </si>
  <si>
    <t>Enter regular and overtime hours for December in table starting in cell E123. Next instruction is in cell A132.</t>
  </si>
  <si>
    <t xml:space="preserve">July, August, September third quarter heading is in cell E67. </t>
  </si>
  <si>
    <t xml:space="preserve">October, November, December fourth quarter heading is in cell E100. </t>
  </si>
  <si>
    <t>To learn more about tables, press SHIFT and then F10 within a table, select the TABLE option, and then select ALTERNATIVE TEXT.</t>
  </si>
  <si>
    <t>Regular hrs.:</t>
  </si>
  <si>
    <t>Overtime hrs.:</t>
  </si>
  <si>
    <t>Create a daily, weekly, monthly, or yearly Employee time sheet in this worksheet. 
Helpful instructions for how to use this workbook are in cells in this column. Arrow down to get started.
Title of this worksheet is in cell at right and January, February, March quarter heading is in cell E1.</t>
  </si>
  <si>
    <t>Enter Employee Name in cell C2 and regular and overtime hours in January table starting in cell E2.</t>
  </si>
  <si>
    <t>Enter Manager name in cell C3.</t>
  </si>
  <si>
    <t>Enter E-mail address in cell C4.</t>
  </si>
  <si>
    <t>Annual total regular hours are auto calculated in cell C9.</t>
  </si>
  <si>
    <t>Annual overall total hours are auto calculated in cell C11. January total regular hours in cell F11 and January total overtime hours in cell I11 are auto calculated.  Next instruction is in cell A13.</t>
  </si>
  <si>
    <t>February total regular hours in cell F22 and February total overtime hours in cell I22 are auto calculated. Next instruction is in cell A24.</t>
  </si>
  <si>
    <t>March total regular hours in cell F33 and March total overtime hours in cell I33 are auto calculated.</t>
  </si>
  <si>
    <t>April total regular hours in cell F44 and April total overtime hours are in cell I44 auto calculated. Next instruction is in cell A46.</t>
  </si>
  <si>
    <t>May total regular hours in cell F55 and May total overtime hours in cell I55 are auto calculated. Next instruction is in cell A57.</t>
  </si>
  <si>
    <t>June total regular hours in cell F66 and June total overtime hours in cell I66 are auto calculated.</t>
  </si>
  <si>
    <t>July total regular hours in cell F77 and July total overtime hours in cell I77 are auto calculated. Next instruction is in cell A79.</t>
  </si>
  <si>
    <t>December total regular hours in cell F132 and December total overtime hours in cell I132 are auto calculated.</t>
  </si>
  <si>
    <t>November total regular hours in cell F121 and November total overtime hours in cell I121 are auto calculated. Next instruction is in cell A123.</t>
  </si>
  <si>
    <t>October total regular hours in cell F110 and October total overtime hours in cell I110 are auto calculated. Next instruction is in cell A112.</t>
  </si>
  <si>
    <t>September total regular hours in cell F99 and September total overtime hours in cell I99 are auto calculated.</t>
  </si>
  <si>
    <t>August total regular hours in cell F88 and August total overtime hours in cell I88 are auto calculated. Next instruction is in cell A90.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</si>
</sst>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_);\(#,##0.0\)"/>
  </numFmts>
  <fonts count="14" x14ac:knownFonts="1">
    <font>
      <sz val="10"/>
      <color theme="1" tint="0.14996795556505021"/>
      <name val="Arial"/>
      <family val="2"/>
      <scheme val="minor"/>
    </font>
    <font>
      <sz val="11"/>
      <color theme="1"/>
      <name val="Arial"/>
      <family val="2"/>
      <scheme val="minor"/>
    </font>
    <font>
      <sz val="10"/>
      <color theme="3"/>
      <name val="Arial Black"/>
      <family val="2"/>
      <scheme val="major"/>
    </font>
    <font>
      <sz val="9"/>
      <color theme="3"/>
      <name val="Arial Black"/>
      <family val="2"/>
      <scheme val="major"/>
    </font>
    <font>
      <sz val="10"/>
      <color theme="1"/>
      <name val="Arial"/>
      <family val="2"/>
      <scheme val="minor"/>
    </font>
    <font>
      <b/>
      <sz val="12"/>
      <color theme="0"/>
      <name val="Arial Black"/>
      <family val="2"/>
      <scheme val="major"/>
    </font>
    <font>
      <b/>
      <sz val="30"/>
      <color theme="5"/>
      <name val="Arial Black"/>
      <family val="2"/>
      <scheme val="major"/>
    </font>
    <font>
      <sz val="9"/>
      <color theme="5"/>
      <name val="Arial Black"/>
      <family val="2"/>
      <scheme val="major"/>
    </font>
    <font>
      <b/>
      <sz val="9"/>
      <color theme="5"/>
      <name val="Arial"/>
      <family val="2"/>
      <scheme val="minor"/>
    </font>
    <font>
      <sz val="10"/>
      <color theme="1" tint="0.14996795556505021"/>
      <name val="Arial"/>
      <family val="2"/>
      <scheme val="minor"/>
    </font>
    <font>
      <sz val="11"/>
      <color theme="0"/>
      <name val="Arial"/>
      <family val="2"/>
      <scheme val="minor"/>
    </font>
    <font>
      <sz val="9"/>
      <color theme="3" tint="-0.24994659260841701"/>
      <name val="Arial Black"/>
      <family val="2"/>
      <scheme val="major"/>
    </font>
    <font>
      <sz val="10"/>
      <color theme="3" tint="-0.249977111117893"/>
      <name val="Arial"/>
      <family val="2"/>
      <scheme val="minor"/>
    </font>
    <font>
      <b/>
      <sz val="10"/>
      <color theme="1" tint="0.14996795556505021"/>
      <name val="Arial"/>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5"/>
        <bgColor indexed="64"/>
      </patternFill>
    </fill>
    <fill>
      <patternFill patternType="solid">
        <fgColor theme="9"/>
      </patternFill>
    </fill>
    <fill>
      <patternFill patternType="solid">
        <fgColor theme="9" tint="0.79998168889431442"/>
        <bgColor indexed="65"/>
      </patternFill>
    </fill>
    <fill>
      <patternFill patternType="solid">
        <fgColor theme="9" tint="0.39997558519241921"/>
        <bgColor indexed="65"/>
      </patternFill>
    </fill>
    <fill>
      <patternFill patternType="solid">
        <fgColor theme="3" tint="-0.24994659260841701"/>
        <bgColor indexed="64"/>
      </patternFill>
    </fill>
    <fill>
      <patternFill patternType="solid">
        <fgColor theme="3" tint="-0.249977111117893"/>
        <bgColor indexed="64"/>
      </patternFill>
    </fill>
  </fills>
  <borders count="18">
    <border>
      <left/>
      <right/>
      <top/>
      <bottom/>
      <diagonal/>
    </border>
    <border>
      <left/>
      <right/>
      <top/>
      <bottom style="medium">
        <color theme="5"/>
      </bottom>
      <diagonal/>
    </border>
    <border>
      <left/>
      <right/>
      <top/>
      <bottom style="thin">
        <color theme="3"/>
      </bottom>
      <diagonal/>
    </border>
    <border>
      <left/>
      <right/>
      <top/>
      <bottom style="medium">
        <color theme="3"/>
      </bottom>
      <diagonal/>
    </border>
    <border>
      <left/>
      <right style="medium">
        <color theme="3"/>
      </right>
      <top style="medium">
        <color theme="3"/>
      </top>
      <bottom style="thin">
        <color theme="3"/>
      </bottom>
      <diagonal/>
    </border>
    <border>
      <left/>
      <right style="medium">
        <color theme="3"/>
      </right>
      <top/>
      <bottom style="medium">
        <color theme="3"/>
      </bottom>
      <diagonal/>
    </border>
    <border>
      <left/>
      <right style="medium">
        <color theme="3"/>
      </right>
      <top/>
      <bottom/>
      <diagonal/>
    </border>
    <border>
      <left/>
      <right/>
      <top style="medium">
        <color theme="3"/>
      </top>
      <bottom/>
      <diagonal/>
    </border>
    <border>
      <left/>
      <right/>
      <top style="medium">
        <color theme="5"/>
      </top>
      <bottom style="medium">
        <color theme="5"/>
      </bottom>
      <diagonal/>
    </border>
    <border>
      <left style="medium">
        <color theme="3"/>
      </left>
      <right/>
      <top/>
      <bottom/>
      <diagonal/>
    </border>
    <border>
      <left/>
      <right/>
      <top/>
      <bottom style="thick">
        <color theme="3" tint="0.39994506668294322"/>
      </bottom>
      <diagonal/>
    </border>
    <border>
      <left style="medium">
        <color theme="3"/>
      </left>
      <right/>
      <top/>
      <bottom style="medium">
        <color theme="3"/>
      </bottom>
      <diagonal/>
    </border>
    <border>
      <left style="medium">
        <color theme="3" tint="-0.24994659260841701"/>
      </left>
      <right/>
      <top/>
      <bottom style="thick">
        <color theme="3" tint="0.39994506668294322"/>
      </bottom>
      <diagonal/>
    </border>
    <border>
      <left style="medium">
        <color theme="3" tint="-0.24994659260841701"/>
      </left>
      <right/>
      <top/>
      <bottom/>
      <diagonal/>
    </border>
    <border>
      <left style="medium">
        <color theme="3"/>
      </left>
      <right/>
      <top style="medium">
        <color theme="5"/>
      </top>
      <bottom/>
      <diagonal/>
    </border>
    <border>
      <left/>
      <right style="medium">
        <color theme="3" tint="-0.24994659260841701"/>
      </right>
      <top/>
      <bottom style="thick">
        <color theme="3" tint="0.39994506668294322"/>
      </bottom>
      <diagonal/>
    </border>
    <border>
      <left/>
      <right/>
      <top/>
      <bottom style="thick">
        <color theme="9"/>
      </bottom>
      <diagonal/>
    </border>
    <border>
      <left style="medium">
        <color theme="3" tint="-0.24994659260841701"/>
      </left>
      <right/>
      <top/>
      <bottom style="thick">
        <color theme="9"/>
      </bottom>
      <diagonal/>
    </border>
  </borders>
  <cellStyleXfs count="13">
    <xf numFmtId="0" fontId="0" fillId="0" borderId="0">
      <alignment wrapText="1"/>
    </xf>
    <xf numFmtId="0" fontId="6" fillId="7" borderId="10" applyNumberFormat="0" applyAlignment="0" applyProtection="0"/>
    <xf numFmtId="0" fontId="5" fillId="7" borderId="12" applyNumberFormat="0" applyProtection="0">
      <alignment horizontal="center"/>
    </xf>
    <xf numFmtId="0" fontId="2" fillId="0" borderId="1" applyNumberFormat="0" applyProtection="0">
      <alignment horizontal="right" vertical="center"/>
    </xf>
    <xf numFmtId="0" fontId="11" fillId="3" borderId="0" applyNumberFormat="0" applyBorder="0" applyAlignment="0" applyProtection="0"/>
    <xf numFmtId="0" fontId="11" fillId="3" borderId="0" applyNumberFormat="0" applyBorder="0" applyAlignment="0" applyProtection="0"/>
    <xf numFmtId="0" fontId="8" fillId="7" borderId="1"/>
    <xf numFmtId="0" fontId="7" fillId="7" borderId="0" applyBorder="0" applyProtection="0"/>
    <xf numFmtId="165" fontId="9" fillId="0" borderId="0" applyFont="0" applyFill="0" applyBorder="0" applyAlignment="0" applyProtection="0"/>
    <xf numFmtId="0" fontId="10" fillId="4" borderId="0" applyNumberFormat="0" applyFont="0" applyBorder="0" applyAlignment="0" applyProtection="0"/>
    <xf numFmtId="0" fontId="1" fillId="5" borderId="0" applyNumberFormat="0" applyFont="0" applyBorder="0" applyAlignment="0" applyProtection="0"/>
    <xf numFmtId="0" fontId="10" fillId="6" borderId="0" applyNumberFormat="0" applyFont="0" applyBorder="0" applyAlignment="0" applyProtection="0"/>
    <xf numFmtId="0" fontId="11" fillId="0" borderId="0" applyFill="0" applyBorder="0"/>
  </cellStyleXfs>
  <cellXfs count="88">
    <xf numFmtId="0" fontId="0" fillId="0" borderId="0" xfId="0">
      <alignment wrapText="1"/>
    </xf>
    <xf numFmtId="0" fontId="2" fillId="0" borderId="1" xfId="3">
      <alignment horizontal="right" vertical="center"/>
    </xf>
    <xf numFmtId="164" fontId="0" fillId="0" borderId="0" xfId="0" applyNumberFormat="1">
      <alignment wrapText="1"/>
    </xf>
    <xf numFmtId="0" fontId="0" fillId="0" borderId="0" xfId="0" applyFill="1">
      <alignment wrapText="1"/>
    </xf>
    <xf numFmtId="0" fontId="11" fillId="0" borderId="0" xfId="4" applyFill="1"/>
    <xf numFmtId="0" fontId="11" fillId="2" borderId="0" xfId="4" applyFill="1"/>
    <xf numFmtId="164" fontId="0" fillId="2" borderId="0" xfId="0" applyNumberFormat="1" applyFill="1">
      <alignment wrapText="1"/>
    </xf>
    <xf numFmtId="0" fontId="11" fillId="2" borderId="0" xfId="4" applyFill="1" applyBorder="1"/>
    <xf numFmtId="164" fontId="0" fillId="2" borderId="0" xfId="0" applyNumberFormat="1" applyFill="1" applyBorder="1">
      <alignment wrapText="1"/>
    </xf>
    <xf numFmtId="0" fontId="11" fillId="3" borderId="2" xfId="4" applyFill="1" applyBorder="1"/>
    <xf numFmtId="0" fontId="11" fillId="3" borderId="0" xfId="5" applyBorder="1"/>
    <xf numFmtId="164" fontId="0" fillId="0" borderId="0" xfId="0" applyNumberFormat="1" applyFill="1">
      <alignment wrapText="1"/>
    </xf>
    <xf numFmtId="0" fontId="2" fillId="0" borderId="1" xfId="3" applyAlignment="1">
      <alignment horizontal="right" vertical="center"/>
    </xf>
    <xf numFmtId="164" fontId="0" fillId="2" borderId="0" xfId="0" applyNumberFormat="1" applyFill="1" applyAlignment="1">
      <alignment horizontal="right"/>
    </xf>
    <xf numFmtId="164" fontId="0" fillId="0" borderId="0" xfId="0" applyNumberFormat="1" applyAlignment="1">
      <alignment horizontal="right"/>
    </xf>
    <xf numFmtId="164" fontId="0" fillId="2" borderId="0" xfId="0" applyNumberFormat="1" applyFill="1" applyBorder="1" applyAlignment="1">
      <alignment horizontal="right"/>
    </xf>
    <xf numFmtId="0" fontId="11" fillId="3" borderId="0" xfId="5" applyBorder="1" applyAlignment="1">
      <alignment horizontal="right"/>
    </xf>
    <xf numFmtId="164" fontId="0" fillId="0" borderId="0" xfId="0" applyNumberFormat="1" applyFill="1" applyAlignment="1">
      <alignment horizontal="right"/>
    </xf>
    <xf numFmtId="0" fontId="0" fillId="3" borderId="2" xfId="0" applyFill="1" applyBorder="1" applyAlignment="1">
      <alignment horizontal="right"/>
    </xf>
    <xf numFmtId="0" fontId="0" fillId="3" borderId="4" xfId="0" applyFill="1" applyBorder="1" applyAlignment="1">
      <alignment horizontal="right"/>
    </xf>
    <xf numFmtId="0" fontId="11" fillId="3" borderId="6" xfId="5" applyBorder="1" applyAlignment="1">
      <alignment horizontal="right"/>
    </xf>
    <xf numFmtId="0" fontId="8" fillId="7" borderId="1" xfId="6" applyAlignment="1">
      <alignment horizontal="right"/>
    </xf>
    <xf numFmtId="0" fontId="8" fillId="7" borderId="1" xfId="6"/>
    <xf numFmtId="0" fontId="2" fillId="0" borderId="1" xfId="3" applyBorder="1" applyAlignment="1">
      <alignment horizontal="right" vertical="center"/>
    </xf>
    <xf numFmtId="164" fontId="0" fillId="0" borderId="0" xfId="0" applyNumberFormat="1" applyBorder="1" applyAlignment="1">
      <alignment horizontal="right"/>
    </xf>
    <xf numFmtId="164" fontId="0" fillId="0" borderId="3" xfId="0" applyNumberFormat="1" applyFill="1" applyBorder="1">
      <alignment wrapText="1"/>
    </xf>
    <xf numFmtId="164" fontId="0" fillId="0" borderId="3" xfId="0" applyNumberFormat="1" applyFill="1" applyBorder="1" applyAlignment="1">
      <alignment horizontal="right"/>
    </xf>
    <xf numFmtId="164" fontId="0" fillId="0" borderId="5" xfId="0" applyNumberFormat="1" applyFill="1" applyBorder="1" applyAlignment="1">
      <alignment horizontal="right"/>
    </xf>
    <xf numFmtId="165" fontId="0" fillId="0" borderId="0" xfId="8" applyFont="1" applyFill="1" applyBorder="1"/>
    <xf numFmtId="165" fontId="0" fillId="0" borderId="0" xfId="8" applyFont="1" applyFill="1" applyBorder="1" applyAlignment="1">
      <alignment horizontal="right"/>
    </xf>
    <xf numFmtId="0" fontId="2" fillId="0" borderId="1" xfId="3" applyAlignment="1">
      <alignment horizontal="left" vertical="center"/>
    </xf>
    <xf numFmtId="0" fontId="11" fillId="0" borderId="0" xfId="12" applyFill="1" applyBorder="1"/>
    <xf numFmtId="0" fontId="0" fillId="8" borderId="0" xfId="0" applyFill="1">
      <alignment wrapText="1"/>
    </xf>
    <xf numFmtId="0" fontId="11" fillId="8" borderId="0" xfId="4" applyFill="1" applyBorder="1"/>
    <xf numFmtId="0" fontId="7" fillId="8" borderId="0" xfId="7" applyFill="1"/>
    <xf numFmtId="0" fontId="8" fillId="8" borderId="1" xfId="6" applyFill="1"/>
    <xf numFmtId="0" fontId="11" fillId="8" borderId="0" xfId="4" applyFill="1" applyBorder="1" applyAlignment="1">
      <alignment horizontal="left"/>
    </xf>
    <xf numFmtId="0" fontId="0" fillId="8" borderId="0" xfId="0" applyFill="1" applyBorder="1">
      <alignment wrapText="1"/>
    </xf>
    <xf numFmtId="0" fontId="8" fillId="8" borderId="1" xfId="6" applyFill="1" applyAlignment="1">
      <alignment horizontal="right"/>
    </xf>
    <xf numFmtId="0" fontId="8" fillId="8" borderId="8" xfId="6" applyFill="1" applyBorder="1" applyAlignment="1">
      <alignment horizontal="right"/>
    </xf>
    <xf numFmtId="0" fontId="0" fillId="8" borderId="0" xfId="0" applyFill="1" applyBorder="1" applyAlignment="1">
      <alignment horizontal="left"/>
    </xf>
    <xf numFmtId="0" fontId="0" fillId="8" borderId="6" xfId="0" applyFill="1" applyBorder="1" applyAlignment="1">
      <alignment horizontal="left"/>
    </xf>
    <xf numFmtId="0" fontId="0" fillId="8" borderId="6" xfId="0" applyFill="1" applyBorder="1">
      <alignment wrapText="1"/>
    </xf>
    <xf numFmtId="0" fontId="7" fillId="8" borderId="0" xfId="7" applyFill="1" applyAlignment="1">
      <alignment horizontal="left"/>
    </xf>
    <xf numFmtId="0" fontId="4" fillId="8" borderId="0" xfId="0" applyFont="1" applyFill="1">
      <alignment wrapText="1"/>
    </xf>
    <xf numFmtId="164" fontId="0" fillId="0" borderId="3" xfId="0" applyNumberFormat="1" applyBorder="1">
      <alignment wrapText="1"/>
    </xf>
    <xf numFmtId="164" fontId="0" fillId="0" borderId="3" xfId="0" applyNumberFormat="1" applyBorder="1" applyAlignment="1">
      <alignment horizontal="right"/>
    </xf>
    <xf numFmtId="164" fontId="0" fillId="0" borderId="5" xfId="0" applyNumberFormat="1" applyBorder="1" applyAlignment="1">
      <alignment horizontal="right"/>
    </xf>
    <xf numFmtId="0" fontId="11" fillId="0" borderId="11" xfId="0" applyFont="1" applyFill="1" applyBorder="1">
      <alignment wrapText="1"/>
    </xf>
    <xf numFmtId="0" fontId="2" fillId="0" borderId="1" xfId="3" applyFill="1" applyAlignment="1">
      <alignment horizontal="left" vertical="center"/>
    </xf>
    <xf numFmtId="165" fontId="3" fillId="3" borderId="0" xfId="8" applyFont="1" applyFill="1" applyBorder="1"/>
    <xf numFmtId="165" fontId="3" fillId="3" borderId="0" xfId="8" applyFont="1" applyFill="1" applyBorder="1" applyAlignment="1">
      <alignment horizontal="center"/>
    </xf>
    <xf numFmtId="165" fontId="3" fillId="3" borderId="2" xfId="8" applyFont="1" applyFill="1" applyBorder="1"/>
    <xf numFmtId="165" fontId="3" fillId="3" borderId="2" xfId="8" applyFont="1" applyFill="1" applyBorder="1" applyAlignment="1">
      <alignment horizontal="center"/>
    </xf>
    <xf numFmtId="165" fontId="11" fillId="3" borderId="0" xfId="8" applyFont="1" applyFill="1" applyBorder="1"/>
    <xf numFmtId="165" fontId="11" fillId="3" borderId="0" xfId="8" applyFont="1" applyFill="1" applyBorder="1" applyAlignment="1">
      <alignment horizontal="center"/>
    </xf>
    <xf numFmtId="0" fontId="11" fillId="3" borderId="9" xfId="5" applyFont="1" applyBorder="1"/>
    <xf numFmtId="0" fontId="12" fillId="8" borderId="0" xfId="0" applyFont="1" applyFill="1" applyAlignment="1">
      <alignment wrapText="1"/>
    </xf>
    <xf numFmtId="0" fontId="12" fillId="8" borderId="0" xfId="0" applyFont="1" applyFill="1" applyAlignment="1"/>
    <xf numFmtId="0" fontId="12" fillId="8" borderId="0" xfId="0" applyFont="1" applyFill="1" applyAlignment="1">
      <alignment horizontal="center"/>
    </xf>
    <xf numFmtId="0" fontId="0" fillId="8" borderId="1" xfId="0" applyFill="1" applyBorder="1" applyAlignment="1">
      <alignment wrapText="1"/>
    </xf>
    <xf numFmtId="0" fontId="5" fillId="7" borderId="12" xfId="2">
      <alignment horizontal="center"/>
    </xf>
    <xf numFmtId="0" fontId="0" fillId="0" borderId="0" xfId="0">
      <alignment wrapText="1"/>
    </xf>
    <xf numFmtId="0" fontId="11" fillId="0" borderId="14" xfId="0" applyFont="1" applyFill="1" applyBorder="1">
      <alignment wrapText="1"/>
    </xf>
    <xf numFmtId="164" fontId="0" fillId="0" borderId="0" xfId="0" applyNumberFormat="1" applyFill="1" applyBorder="1" applyAlignment="1">
      <alignment horizontal="right"/>
    </xf>
    <xf numFmtId="0" fontId="12" fillId="8" borderId="0" xfId="0" applyFont="1" applyFill="1" applyAlignment="1">
      <alignment vertical="center"/>
    </xf>
    <xf numFmtId="0" fontId="0" fillId="8" borderId="0" xfId="0" applyFill="1" applyAlignment="1">
      <alignment vertical="center" wrapText="1"/>
    </xf>
    <xf numFmtId="0" fontId="0" fillId="8" borderId="0" xfId="0" applyFill="1" applyBorder="1" applyAlignment="1">
      <alignment vertical="center" wrapText="1"/>
    </xf>
    <xf numFmtId="0" fontId="0" fillId="0" borderId="0" xfId="0" applyAlignment="1">
      <alignment vertical="center" wrapText="1"/>
    </xf>
    <xf numFmtId="0" fontId="0" fillId="8" borderId="6" xfId="0" applyFill="1" applyBorder="1" applyAlignment="1">
      <alignment vertical="center" wrapText="1"/>
    </xf>
    <xf numFmtId="165" fontId="11" fillId="3" borderId="0" xfId="5" applyNumberFormat="1" applyBorder="1"/>
    <xf numFmtId="165" fontId="11" fillId="3" borderId="0" xfId="5" applyNumberFormat="1" applyBorder="1" applyAlignment="1">
      <alignment horizontal="center"/>
    </xf>
    <xf numFmtId="0" fontId="11" fillId="3" borderId="0" xfId="5" applyBorder="1" applyAlignment="1">
      <alignment wrapText="1"/>
    </xf>
    <xf numFmtId="0" fontId="0" fillId="8" borderId="0" xfId="0" applyFill="1" applyBorder="1" applyAlignment="1">
      <alignment horizontal="right"/>
    </xf>
    <xf numFmtId="0" fontId="0" fillId="8" borderId="6" xfId="0" applyFill="1" applyBorder="1" applyAlignment="1">
      <alignment horizontal="right"/>
    </xf>
    <xf numFmtId="0" fontId="7" fillId="8" borderId="0" xfId="7" applyFill="1" applyBorder="1"/>
    <xf numFmtId="0" fontId="5" fillId="8" borderId="17" xfId="2" applyFill="1" applyBorder="1">
      <alignment horizontal="center"/>
    </xf>
    <xf numFmtId="0" fontId="0" fillId="8" borderId="0" xfId="0" applyFill="1" applyAlignment="1">
      <alignment horizontal="right"/>
    </xf>
    <xf numFmtId="0" fontId="0" fillId="8" borderId="0" xfId="9" applyFont="1" applyFill="1"/>
    <xf numFmtId="0" fontId="11" fillId="3" borderId="7" xfId="5" applyBorder="1" applyAlignment="1">
      <alignment horizontal="right"/>
    </xf>
    <xf numFmtId="0" fontId="5" fillId="8" borderId="12" xfId="2" applyFill="1" applyBorder="1" applyAlignment="1">
      <alignment horizontal="center" vertical="center"/>
    </xf>
    <xf numFmtId="0" fontId="5" fillId="8" borderId="10" xfId="2" applyFill="1" applyBorder="1" applyAlignment="1">
      <alignment horizontal="center" vertical="center"/>
    </xf>
    <xf numFmtId="0" fontId="5" fillId="8" borderId="15" xfId="2" applyFill="1" applyBorder="1" applyAlignment="1">
      <alignment horizontal="center" vertical="center"/>
    </xf>
    <xf numFmtId="0" fontId="5" fillId="7" borderId="13" xfId="2" applyBorder="1">
      <alignment horizontal="center"/>
    </xf>
    <xf numFmtId="0" fontId="6" fillId="8" borderId="16" xfId="1" applyFill="1" applyBorder="1" applyAlignment="1">
      <alignment horizontal="center" wrapText="1"/>
    </xf>
    <xf numFmtId="0" fontId="5" fillId="7" borderId="17" xfId="2" applyBorder="1">
      <alignment horizontal="center"/>
    </xf>
    <xf numFmtId="0" fontId="5" fillId="7" borderId="12" xfId="2">
      <alignment horizontal="center"/>
    </xf>
    <xf numFmtId="0" fontId="11" fillId="3" borderId="7" xfId="4" applyFill="1" applyBorder="1" applyAlignment="1">
      <alignment horizontal="right"/>
    </xf>
  </cellXfs>
  <cellStyles count="13">
    <cellStyle name="20% - Accent6" xfId="10" builtinId="50" customBuiltin="1"/>
    <cellStyle name="60% - Accent6" xfId="11" builtinId="52" customBuiltin="1"/>
    <cellStyle name="Accent6" xfId="9" builtinId="49" customBuiltin="1"/>
    <cellStyle name="Comma" xfId="8" builtinId="3" customBuiltin="1"/>
    <cellStyle name="EmployeeInfo" xfId="6"/>
    <cellStyle name="EmployeeInfoLabels" xfId="7"/>
    <cellStyle name="Heading 1" xfId="1" builtinId="16" customBuiltin="1"/>
    <cellStyle name="Heading 2" xfId="2" builtinId="17" customBuiltin="1"/>
    <cellStyle name="Heading 3" xfId="3" builtinId="18" customBuiltin="1"/>
    <cellStyle name="Heading 4" xfId="4" builtinId="19" customBuiltin="1"/>
    <cellStyle name="Monthly Totals" xfId="5"/>
    <cellStyle name="Normal" xfId="0" builtinId="0" customBuiltin="1"/>
    <cellStyle name="Table column 1" xfId="12"/>
  </cellStyles>
  <dxfs count="259">
    <dxf>
      <numFmt numFmtId="164" formatCode="#,##0.0"/>
      <alignment horizontal="right" vertical="bottom" textRotation="0" wrapText="0" indent="0" justifyLastLine="0" shrinkToFit="0" readingOrder="0"/>
      <border diagonalUp="0" diagonalDown="0" outline="0">
        <left/>
        <right style="medium">
          <color theme="3"/>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border diagonalUp="0" diagonalDown="0" outline="0">
        <left/>
        <right/>
        <top/>
        <bottom style="medium">
          <color theme="3"/>
        </bottom>
      </border>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bottom style="medium">
          <color theme="3"/>
        </bottom>
      </border>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style="medium">
          <color theme="5"/>
        </top>
        <bottom/>
      </border>
    </dxf>
    <dxf>
      <border outline="0">
        <left style="medium">
          <color theme="3"/>
        </left>
        <right style="medium">
          <color theme="3"/>
        </right>
        <bottom style="medium">
          <color theme="3"/>
        </bottom>
      </border>
    </dxf>
    <dxf>
      <border outline="0">
        <bottom style="medium">
          <color theme="5"/>
        </bottom>
      </border>
    </dxf>
    <dxf>
      <alignment horizontal="right" vertical="center" textRotation="0" wrapText="0" indent="0" justifyLastLine="0" shrinkToFit="0" readingOrder="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style="medium">
          <color theme="5"/>
        </top>
        <bottom/>
      </border>
    </dxf>
    <dxf>
      <border outline="0">
        <left style="medium">
          <color theme="3"/>
        </left>
        <right style="medium">
          <color theme="3"/>
        </right>
        <bottom style="medium">
          <color theme="3"/>
        </bottom>
      </border>
    </dxf>
    <dxf>
      <border outline="0">
        <bottom style="medium">
          <color theme="5"/>
        </bottom>
      </border>
    </dxf>
    <dxf>
      <alignment horizontal="right" vertical="center" textRotation="0" wrapText="0" indent="0" justifyLastLine="0" shrinkToFit="0" readingOrder="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style="medium">
          <color theme="5"/>
        </top>
        <bottom/>
      </border>
    </dxf>
    <dxf>
      <border outline="0">
        <right style="medium">
          <color theme="3"/>
        </right>
        <bottom style="medium">
          <color theme="3"/>
        </bottom>
      </border>
    </dxf>
    <dxf>
      <border outline="0">
        <bottom style="medium">
          <color theme="5"/>
        </bottom>
      </border>
    </dxf>
    <dxf>
      <alignment horizontal="right" vertical="center" textRotation="0" wrapText="0" indent="0" justifyLastLine="0" shrinkToFit="0" readingOrder="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style="medium">
          <color theme="5"/>
        </top>
        <bottom/>
      </border>
    </dxf>
    <dxf>
      <border outline="0">
        <left style="medium">
          <color theme="3"/>
        </left>
        <right style="medium">
          <color theme="3"/>
        </right>
        <bottom style="medium">
          <color theme="3"/>
        </bottom>
      </border>
    </dxf>
    <dxf>
      <border outline="0">
        <bottom style="medium">
          <color theme="5"/>
        </bottom>
      </border>
    </dxf>
    <dxf>
      <alignment horizontal="right" vertical="center" textRotation="0" wrapText="0" indent="0" justifyLastLine="0" shrinkToFit="0" readingOrder="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style="medium">
          <color theme="5"/>
        </top>
        <bottom/>
      </border>
    </dxf>
    <dxf>
      <border outline="0">
        <left style="medium">
          <color theme="3"/>
        </left>
        <right style="medium">
          <color theme="3"/>
        </right>
        <bottom style="medium">
          <color theme="3"/>
        </bottom>
      </border>
    </dxf>
    <dxf>
      <border outline="0">
        <bottom style="medium">
          <color theme="5"/>
        </bottom>
      </border>
    </dxf>
    <dxf>
      <alignment horizontal="right" vertical="center"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style="medium">
          <color theme="3"/>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border diagonalUp="0" diagonalDown="0" outline="0">
        <left/>
        <right/>
        <top/>
        <bottom style="medium">
          <color theme="3"/>
        </bottom>
      </border>
    </dxf>
    <dxf>
      <numFmt numFmtId="164" formatCode="#,##0.0"/>
      <fill>
        <patternFill patternType="solid">
          <fgColor indexed="64"/>
          <bgColor theme="0" tint="-4.9989318521683403E-2"/>
        </patternFill>
      </fill>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bottom style="medium">
          <color theme="3"/>
        </bottom>
      </border>
    </dxf>
    <dxf>
      <fill>
        <patternFill patternType="solid">
          <fgColor indexed="64"/>
          <bgColor theme="0" tint="-4.9989318521683403E-2"/>
        </patternFill>
      </fill>
    </dxf>
    <dxf>
      <numFmt numFmtId="164" formatCode="#,##0.0"/>
      <alignment horizontal="right" vertical="bottom" textRotation="0" wrapText="0" indent="0" justifyLastLine="0" shrinkToFit="0" readingOrder="0"/>
    </dxf>
    <dxf>
      <border outline="0">
        <left style="medium">
          <color theme="3"/>
        </left>
        <right style="medium">
          <color theme="3"/>
        </right>
        <top style="thick">
          <color theme="3" tint="0.39994506668294322"/>
        </top>
        <bottom style="medium">
          <color theme="5"/>
        </bottom>
      </border>
    </dxf>
    <dxf>
      <fill>
        <patternFill patternType="solid">
          <fgColor indexed="64"/>
          <bgColor theme="0" tint="-4.9989318521683403E-2"/>
        </patternFill>
      </fill>
      <alignment horizontal="right" vertical="bottom" textRotation="0" wrapText="0" indent="0" justifyLastLine="0" shrinkToFit="0" readingOrder="0"/>
    </dxf>
    <dxf>
      <border outline="0">
        <bottom style="medium">
          <color theme="5"/>
        </bottom>
      </border>
    </dxf>
    <dxf>
      <alignment horizontal="right" vertical="center"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style="medium">
          <color theme="3"/>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border diagonalUp="0" diagonalDown="0" outline="0">
        <left/>
        <right/>
        <top/>
        <bottom style="medium">
          <color theme="3"/>
        </bottom>
      </border>
    </dxf>
    <dxf>
      <numFmt numFmtId="164" formatCode="#,##0.0"/>
      <fill>
        <patternFill patternType="solid">
          <fgColor indexed="64"/>
          <bgColor theme="0" tint="-4.9989318521683403E-2"/>
        </patternFill>
      </fill>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bottom style="medium">
          <color theme="3"/>
        </bottom>
      </border>
    </dxf>
    <dxf>
      <fill>
        <patternFill patternType="solid">
          <fgColor indexed="64"/>
          <bgColor theme="0" tint="-4.9989318521683403E-2"/>
        </patternFill>
      </fill>
    </dxf>
    <dxf>
      <numFmt numFmtId="164" formatCode="#,##0.0"/>
      <alignment horizontal="right" vertical="bottom" textRotation="0" wrapText="0" indent="0" justifyLastLine="0" shrinkToFit="0" readingOrder="0"/>
    </dxf>
    <dxf>
      <border outline="0">
        <left style="medium">
          <color theme="3"/>
        </left>
        <right style="medium">
          <color theme="3"/>
        </right>
        <bottom style="medium">
          <color theme="5"/>
        </bottom>
      </border>
    </dxf>
    <dxf>
      <fill>
        <patternFill patternType="solid">
          <fgColor indexed="64"/>
          <bgColor theme="0" tint="-4.9989318521683403E-2"/>
        </patternFill>
      </fill>
      <alignment horizontal="right" vertical="bottom" textRotation="0" wrapText="0" indent="0" justifyLastLine="0" shrinkToFit="0" readingOrder="0"/>
    </dxf>
    <dxf>
      <border outline="0">
        <bottom style="medium">
          <color theme="5"/>
        </bottom>
      </border>
    </dxf>
    <dxf>
      <alignment horizontal="right" vertical="center"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style="medium">
          <color theme="3"/>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border diagonalUp="0" diagonalDown="0" outline="0">
        <left/>
        <right/>
        <top/>
        <bottom style="medium">
          <color theme="3"/>
        </bottom>
      </border>
    </dxf>
    <dxf>
      <numFmt numFmtId="164" formatCode="#,##0.0"/>
      <fill>
        <patternFill patternType="solid">
          <fgColor indexed="64"/>
          <bgColor theme="0" tint="-4.9989318521683403E-2"/>
        </patternFill>
      </fill>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bottom style="medium">
          <color theme="3"/>
        </bottom>
      </border>
    </dxf>
    <dxf>
      <fill>
        <patternFill patternType="solid">
          <fgColor indexed="64"/>
          <bgColor theme="0" tint="-4.9989318521683403E-2"/>
        </patternFill>
      </fill>
    </dxf>
    <dxf>
      <numFmt numFmtId="164" formatCode="#,##0.0"/>
      <alignment horizontal="right" vertical="bottom" textRotation="0" wrapText="0" indent="0" justifyLastLine="0" shrinkToFit="0" readingOrder="0"/>
    </dxf>
    <dxf>
      <border outline="0">
        <left style="medium">
          <color theme="3"/>
        </left>
        <right style="medium">
          <color theme="3"/>
        </right>
        <bottom style="medium">
          <color theme="5"/>
        </bottom>
      </border>
    </dxf>
    <dxf>
      <fill>
        <patternFill patternType="solid">
          <fgColor indexed="64"/>
          <bgColor theme="0" tint="-4.9989318521683403E-2"/>
        </patternFill>
      </fill>
      <alignment horizontal="right" vertical="bottom" textRotation="0" wrapText="0" indent="0" justifyLastLine="0" shrinkToFit="0" readingOrder="0"/>
    </dxf>
    <dxf>
      <border outline="0">
        <bottom style="medium">
          <color theme="5"/>
        </bottom>
      </border>
    </dxf>
    <dxf>
      <alignment horizontal="right" vertical="center"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style="medium">
          <color theme="3"/>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border diagonalUp="0" diagonalDown="0" outline="0">
        <left/>
        <right/>
        <top/>
        <bottom style="medium">
          <color theme="3"/>
        </bottom>
      </border>
    </dxf>
    <dxf>
      <numFmt numFmtId="164" formatCode="#,##0.0"/>
      <fill>
        <patternFill patternType="solid">
          <fgColor indexed="64"/>
          <bgColor theme="0" tint="-4.9989318521683403E-2"/>
        </patternFill>
      </fill>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bottom style="medium">
          <color theme="3"/>
        </bottom>
      </border>
    </dxf>
    <dxf>
      <fill>
        <patternFill patternType="solid">
          <fgColor indexed="64"/>
          <bgColor theme="0" tint="-4.9989318521683403E-2"/>
        </patternFill>
      </fill>
    </dxf>
    <dxf>
      <numFmt numFmtId="164" formatCode="#,##0.0"/>
      <alignment horizontal="right" vertical="bottom" textRotation="0" wrapText="0" indent="0" justifyLastLine="0" shrinkToFit="0" readingOrder="0"/>
    </dxf>
    <dxf>
      <border outline="0">
        <left style="medium">
          <color theme="3"/>
        </left>
        <right style="medium">
          <color theme="3"/>
        </right>
        <top style="thick">
          <color theme="3" tint="0.39994506668294322"/>
        </top>
        <bottom style="medium">
          <color theme="5"/>
        </bottom>
      </border>
    </dxf>
    <dxf>
      <fill>
        <patternFill patternType="solid">
          <fgColor indexed="64"/>
          <bgColor theme="0" tint="-4.9989318521683403E-2"/>
        </patternFill>
      </fill>
      <alignment horizontal="right" vertical="bottom" textRotation="0" wrapText="0" indent="0" justifyLastLine="0" shrinkToFit="0" readingOrder="0"/>
    </dxf>
    <dxf>
      <border outline="0">
        <bottom style="medium">
          <color theme="5"/>
        </bottom>
      </border>
    </dxf>
    <dxf>
      <alignment horizontal="right" vertical="center"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style="medium">
          <color theme="3"/>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alignment horizontal="right" vertical="bottom" textRotation="0" wrapText="0" indent="0" justifyLastLine="0" shrinkToFit="0" readingOrder="0"/>
      <border diagonalUp="0" diagonalDown="0" outline="0">
        <left/>
        <right/>
        <top/>
        <bottom style="medium">
          <color theme="3"/>
        </bottom>
      </border>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border diagonalUp="0" diagonalDown="0" outline="0">
        <left/>
        <right/>
        <top/>
        <bottom style="medium">
          <color theme="3"/>
        </bottom>
      </border>
    </dxf>
    <dxf>
      <numFmt numFmtId="164" formatCode="#,##0.0"/>
      <fill>
        <patternFill patternType="solid">
          <fgColor indexed="64"/>
          <bgColor theme="0" tint="-4.9989318521683403E-2"/>
        </patternFill>
      </fill>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bottom style="medium">
          <color theme="3"/>
        </bottom>
      </border>
    </dxf>
    <dxf>
      <fill>
        <patternFill patternType="solid">
          <fgColor indexed="64"/>
          <bgColor theme="0" tint="-4.9989318521683403E-2"/>
        </patternFill>
      </fill>
    </dxf>
    <dxf>
      <numFmt numFmtId="164" formatCode="#,##0.0"/>
      <alignment horizontal="right" vertical="bottom" textRotation="0" wrapText="0" indent="0" justifyLastLine="0" shrinkToFit="0" readingOrder="0"/>
    </dxf>
    <dxf>
      <border outline="0">
        <left style="medium">
          <color theme="3"/>
        </left>
        <right style="medium">
          <color theme="3"/>
        </right>
        <bottom style="medium">
          <color theme="5"/>
        </bottom>
      </border>
    </dxf>
    <dxf>
      <fill>
        <patternFill patternType="solid">
          <fgColor indexed="64"/>
          <bgColor theme="0" tint="-4.9989318521683403E-2"/>
        </patternFill>
      </fill>
      <alignment horizontal="right" vertical="bottom" textRotation="0" wrapText="0" indent="0" justifyLastLine="0" shrinkToFit="0" readingOrder="0"/>
    </dxf>
    <dxf>
      <border outline="0">
        <bottom style="medium">
          <color theme="5"/>
        </bottom>
      </border>
    </dxf>
    <dxf>
      <alignment horizontal="right" vertical="center"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alignment horizontal="right" vertical="bottom" textRotation="0" wrapText="0" indent="0" justifyLastLine="0" shrinkToFit="0" readingOrder="0"/>
    </dxf>
    <dxf>
      <numFmt numFmtId="164" formatCode="#,##0.0"/>
      <fill>
        <patternFill patternType="solid">
          <fgColor indexed="64"/>
          <bgColor theme="0" tint="-4.9989318521683403E-2"/>
        </patternFill>
      </fill>
    </dxf>
    <dxf>
      <fill>
        <patternFill patternType="solid">
          <fgColor indexed="64"/>
          <bgColor theme="0" tint="-4.9989318521683403E-2"/>
        </patternFill>
      </fill>
    </dxf>
    <dxf>
      <border outline="0">
        <left style="medium">
          <color theme="3"/>
        </left>
        <right style="medium">
          <color theme="3"/>
        </right>
        <bottom style="medium">
          <color theme="5"/>
        </bottom>
      </border>
    </dxf>
    <dxf>
      <fill>
        <patternFill patternType="solid">
          <fgColor indexed="64"/>
          <bgColor theme="0" tint="-4.9989318521683403E-2"/>
        </patternFill>
      </fill>
      <alignment horizontal="right" vertical="bottom" textRotation="0" wrapText="0" indent="0" justifyLastLine="0" shrinkToFit="0" readingOrder="0"/>
    </dxf>
    <dxf>
      <border outline="0">
        <bottom style="medium">
          <color theme="5"/>
        </bottom>
      </border>
    </dxf>
    <dxf>
      <alignment horizontal="right" vertical="center" textRotation="0" wrapText="0" indent="0" justifyLastLine="0" shrinkToFit="0" readingOrder="0"/>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style="medium">
          <color theme="3"/>
        </right>
        <top/>
        <bottom style="medium">
          <color theme="3"/>
        </bottom>
      </border>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medium">
          <color theme="3"/>
        </bottom>
      </border>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medium">
          <color theme="3"/>
        </bottom>
      </border>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medium">
          <color theme="3"/>
        </bottom>
      </border>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medium">
          <color theme="3"/>
        </bottom>
      </border>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medium">
          <color theme="3"/>
        </bottom>
      </border>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medium">
          <color theme="3"/>
        </bottom>
      </border>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medium">
          <color theme="3"/>
        </bottom>
      </border>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numFmt numFmtId="164" formatCode="#,##0.0"/>
      <fill>
        <patternFill patternType="none">
          <fgColor indexed="64"/>
          <bgColor indexed="65"/>
        </patternFill>
      </fill>
      <alignment horizontal="right" vertical="bottom" textRotation="0" wrapText="0" indent="0" justifyLastLine="0" shrinkToFit="0" readingOrder="0"/>
      <border diagonalUp="0" diagonalDown="0" outline="0">
        <left/>
        <right/>
        <top/>
        <bottom style="medium">
          <color theme="3"/>
        </bottom>
      </border>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alignment horizontal="right" vertical="bottom" textRotation="0" wrapText="0" indent="0" justifyLastLine="0" shrinkToFit="0" readingOrder="0"/>
    </dxf>
    <dxf>
      <numFmt numFmtId="164" formatCode="#,##0.0"/>
      <fill>
        <patternFill patternType="none">
          <fgColor indexed="64"/>
          <bgColor indexed="65"/>
        </patternFill>
      </fill>
      <border diagonalUp="0" diagonalDown="0" outline="0">
        <left/>
        <right/>
        <top/>
        <bottom style="medium">
          <color theme="3"/>
        </bottom>
      </border>
    </dxf>
    <dxf>
      <font>
        <b val="0"/>
        <i val="0"/>
        <strike val="0"/>
        <condense val="0"/>
        <extend val="0"/>
        <outline val="0"/>
        <shadow val="0"/>
        <u val="none"/>
        <vertAlign val="baseline"/>
        <sz val="10"/>
        <color theme="1" tint="0.14996795556505021"/>
        <name val="Arial"/>
        <scheme val="minor"/>
      </font>
      <fill>
        <patternFill patternType="none">
          <fgColor indexed="64"/>
          <bgColor indexed="65"/>
        </patternFill>
      </fill>
    </dxf>
    <dxf>
      <font>
        <b val="0"/>
        <i val="0"/>
        <strike val="0"/>
        <condense val="0"/>
        <extend val="0"/>
        <outline val="0"/>
        <shadow val="0"/>
        <u val="none"/>
        <vertAlign val="baseline"/>
        <sz val="9"/>
        <color theme="3" tint="-0.24994659260841701"/>
        <name val="Arial Black"/>
        <scheme val="major"/>
      </font>
      <fill>
        <patternFill patternType="none">
          <fgColor indexed="64"/>
          <bgColor indexed="65"/>
        </patternFill>
      </fill>
      <border diagonalUp="0" diagonalDown="0" outline="0">
        <left style="medium">
          <color theme="3"/>
        </left>
        <right/>
        <top/>
        <bottom style="medium">
          <color theme="3"/>
        </bottom>
      </border>
    </dxf>
    <dxf>
      <fill>
        <patternFill patternType="none">
          <fgColor indexed="64"/>
          <bgColor indexed="65"/>
        </patternFill>
      </fill>
    </dxf>
    <dxf>
      <fill>
        <patternFill>
          <bgColor theme="0"/>
        </patternFill>
      </fill>
    </dxf>
    <dxf>
      <fill>
        <patternFill>
          <bgColor theme="0" tint="-4.9989318521683403E-2"/>
        </patternFill>
      </fill>
    </dxf>
    <dxf>
      <font>
        <b/>
        <i val="0"/>
        <color theme="3"/>
      </font>
    </dxf>
    <dxf>
      <border>
        <top style="medium">
          <color theme="5"/>
        </top>
      </border>
    </dxf>
    <dxf>
      <font>
        <b/>
        <i val="0"/>
        <color theme="3"/>
      </font>
      <fill>
        <patternFill>
          <bgColor theme="0"/>
        </patternFill>
      </fill>
      <border>
        <bottom style="medium">
          <color theme="5"/>
        </bottom>
      </border>
    </dxf>
    <dxf>
      <font>
        <color theme="3"/>
      </font>
      <fill>
        <patternFill patternType="none">
          <bgColor auto="1"/>
        </patternFill>
      </fill>
    </dxf>
  </dxfs>
  <tableStyles count="1" defaultTableStyle="TimeSheet" defaultPivotStyle="PivotStyleLight16">
    <tableStyle name="TimeSheet" pivot="0" count="6">
      <tableStyleElement type="wholeTable" dxfId="258"/>
      <tableStyleElement type="headerRow" dxfId="257"/>
      <tableStyleElement type="totalRow" dxfId="256"/>
      <tableStyleElement type="firstColumn" dxfId="255"/>
      <tableStyleElement type="firstRowStripe" dxfId="254"/>
      <tableStyleElement type="secondRowStripe" dxfId="2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January" displayName="January" ref="E2:O10" totalsRowCount="1" headerRowCellStyle="Heading 3">
  <autoFilter ref="E2:O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January" totalsRowLabel="Total weekly hours" dataDxfId="252" totalsRowDxfId="251" dataCellStyle="Table column 1"/>
    <tableColumn id="2" name="Week 1" totalsRowFunction="custom" dataDxfId="250" totalsRowDxfId="249" dataCellStyle="Comma">
      <totalsRowFormula>SUM(F3:F9)</totalsRowFormula>
    </tableColumn>
    <tableColumn id="3" name="Overtime" totalsRowFunction="custom" dataDxfId="248" totalsRowDxfId="247" dataCellStyle="Comma">
      <totalsRowFormula>SUM(G3:G9)</totalsRowFormula>
    </tableColumn>
    <tableColumn id="4" name="Week 2" totalsRowFunction="custom" dataDxfId="246" totalsRowDxfId="245" dataCellStyle="Comma">
      <totalsRowFormula>SUM(H3:H9)</totalsRowFormula>
    </tableColumn>
    <tableColumn id="5" name="Overtime  " totalsRowFunction="custom" dataDxfId="244" totalsRowDxfId="243" dataCellStyle="Comma">
      <totalsRowFormula>SUM(I3:I9)</totalsRowFormula>
    </tableColumn>
    <tableColumn id="6" name="Week 3" totalsRowFunction="custom" dataDxfId="242" totalsRowDxfId="241" dataCellStyle="Comma">
      <totalsRowFormula>SUM(J3:J9)</totalsRowFormula>
    </tableColumn>
    <tableColumn id="7" name="Overtime   " totalsRowFunction="custom" dataDxfId="240" totalsRowDxfId="239" dataCellStyle="Comma">
      <totalsRowFormula>SUM(K3:K9)</totalsRowFormula>
    </tableColumn>
    <tableColumn id="8" name="Week 4" totalsRowFunction="custom" dataDxfId="238" totalsRowDxfId="237" dataCellStyle="Comma">
      <totalsRowFormula>SUM(L3:L9)</totalsRowFormula>
    </tableColumn>
    <tableColumn id="9" name="Overtime    " totalsRowFunction="custom" dataDxfId="236" totalsRowDxfId="235" dataCellStyle="Comma">
      <totalsRowFormula>SUM(M3:M9)</totalsRowFormula>
    </tableColumn>
    <tableColumn id="10" name="Week 5" totalsRowFunction="custom" dataDxfId="234" totalsRowDxfId="233" dataCellStyle="Comma">
      <totalsRowFormula>SUM(N3:N9)</totalsRowFormula>
    </tableColumn>
    <tableColumn id="11" name="Overtime     " totalsRowFunction="custom" dataDxfId="232" totalsRowDxfId="231" dataCellStyle="Comma">
      <totalsRowFormula>SUM(O3:O9)</totalsRowFormula>
    </tableColumn>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January in this table. Total Weekly Hours and Total Regular Hours are automatically calculated"/>
    </ext>
  </extLst>
</table>
</file>

<file path=xl/tables/table10.xml><?xml version="1.0" encoding="utf-8"?>
<table xmlns="http://schemas.openxmlformats.org/spreadsheetml/2006/main" id="10" name="December" displayName="December" ref="E123:O131" totalsRowCount="1" headerRowDxfId="52" headerRowBorderDxfId="51" tableBorderDxfId="50" headerRowCellStyle="Heading 3">
  <autoFilter ref="E123:O13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December" totalsRowLabel="Total weekly hours" totalsRowDxfId="49"/>
    <tableColumn id="2" name="Week 1" totalsRowFunction="sum" totalsRowDxfId="48"/>
    <tableColumn id="3" name="Overtime" totalsRowFunction="sum" totalsRowDxfId="47"/>
    <tableColumn id="4" name="Week 2" totalsRowFunction="sum" totalsRowDxfId="46"/>
    <tableColumn id="5" name="Overtime " totalsRowFunction="sum" totalsRowDxfId="45"/>
    <tableColumn id="6" name="Week 3" totalsRowFunction="sum" totalsRowDxfId="44"/>
    <tableColumn id="7" name="Overtime  " totalsRowFunction="sum" totalsRowDxfId="43"/>
    <tableColumn id="8" name="Week 4" totalsRowFunction="sum" totalsRowDxfId="42"/>
    <tableColumn id="9" name="Overtime   " totalsRowFunction="sum" totalsRowDxfId="41"/>
    <tableColumn id="10" name="Week 5" totalsRowFunction="sum" totalsRowDxfId="40"/>
    <tableColumn id="11" name="Overtime    " totalsRowFunction="sum" totalsRowDxfId="39"/>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December in this table. Total Weekly Hours and Total Regular Hours are automatically calculated"/>
    </ext>
  </extLst>
</table>
</file>

<file path=xl/tables/table11.xml><?xml version="1.0" encoding="utf-8"?>
<table xmlns="http://schemas.openxmlformats.org/spreadsheetml/2006/main" id="11" name="August" displayName="August" ref="E79:O87" totalsRowCount="1" headerRowDxfId="38" headerRowBorderDxfId="37" tableBorderDxfId="36" headerRowCellStyle="Heading 3">
  <autoFilter ref="E79:O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August" totalsRowLabel="Total weekly hours" totalsRowDxfId="35"/>
    <tableColumn id="2" name="Week 1" totalsRowFunction="sum" totalsRowDxfId="34"/>
    <tableColumn id="3" name="Overtime" totalsRowFunction="sum" totalsRowDxfId="33"/>
    <tableColumn id="4" name="Week 2" totalsRowFunction="sum" totalsRowDxfId="32"/>
    <tableColumn id="5" name="Overtime " totalsRowFunction="sum" totalsRowDxfId="31"/>
    <tableColumn id="6" name="Week 3" totalsRowFunction="sum" totalsRowDxfId="30"/>
    <tableColumn id="7" name="Overtime   " totalsRowFunction="sum" totalsRowDxfId="29"/>
    <tableColumn id="8" name="Week 4" totalsRowFunction="sum" totalsRowDxfId="28"/>
    <tableColumn id="9" name="Overtime  " totalsRowFunction="sum" totalsRowDxfId="27"/>
    <tableColumn id="10" name="Week 5" totalsRowFunction="sum" totalsRowDxfId="26"/>
    <tableColumn id="11" name="Overtime    " totalsRowFunction="sum" totalsRowDxfId="25"/>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August in this table. Total Weekly Hours and Total Regular Hours are automatically calculated"/>
    </ext>
  </extLst>
</table>
</file>

<file path=xl/tables/table12.xml><?xml version="1.0" encoding="utf-8"?>
<table xmlns="http://schemas.openxmlformats.org/spreadsheetml/2006/main" id="12" name="September" displayName="September" ref="E90:O98" totalsRowCount="1" headerRowDxfId="24" headerRowBorderDxfId="23" tableBorderDxfId="22" headerRowCellStyle="Heading 3">
  <autoFilter ref="E90:O9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September" totalsRowLabel="Total weekly hours" totalsRowDxfId="21"/>
    <tableColumn id="2" name="Week 1" totalsRowFunction="sum" totalsRowDxfId="20"/>
    <tableColumn id="3" name="Overtime" totalsRowFunction="sum" totalsRowDxfId="19"/>
    <tableColumn id="4" name="Week 2" totalsRowFunction="sum" totalsRowDxfId="18"/>
    <tableColumn id="5" name="Overtime " totalsRowFunction="sum" totalsRowDxfId="17"/>
    <tableColumn id="6" name="Week 3" totalsRowFunction="sum" totalsRowDxfId="16"/>
    <tableColumn id="7" name="Overtime  " totalsRowFunction="sum" totalsRowDxfId="15"/>
    <tableColumn id="8" name="Week 4" totalsRowFunction="sum" totalsRowDxfId="14"/>
    <tableColumn id="9" name="Overtime   " totalsRowFunction="sum" totalsRowDxfId="13"/>
    <tableColumn id="10" name="Week 5" totalsRowFunction="sum" totalsRowDxfId="12"/>
    <tableColumn id="11" name="Overtime    " totalsRowFunction="sum" totalsRowDxfId="11"/>
  </tableColumns>
  <tableStyleInfo name="TimeSheet" showFirstColumn="0" showLastColumn="0" showRowStripes="0" showColumnStripes="0"/>
  <extLst>
    <ext xmlns:x14="http://schemas.microsoft.com/office/spreadsheetml/2009/9/main" uri="{504A1905-F514-4f6f-8877-14C23A59335A}">
      <x14:table altTextSummary="Enter Regular and Overtime hours for each weekday and all weeks in the month of September in this table. Total Weekly Hours and Total Regular Hours are automatically calculated"/>
    </ext>
  </extLst>
</table>
</file>

<file path=xl/tables/table2.xml><?xml version="1.0" encoding="utf-8"?>
<table xmlns="http://schemas.openxmlformats.org/spreadsheetml/2006/main" id="2" name="February" displayName="February" ref="E13:O21" totalsRowCount="1" headerRowDxfId="230" dataDxfId="228" headerRowBorderDxfId="229" tableBorderDxfId="227" headerRowCellStyle="Heading 3">
  <autoFilter ref="E13:O2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February" totalsRowLabel="Total weekly hours" dataDxfId="226" totalsRowDxfId="10" dataCellStyle="Heading 4"/>
    <tableColumn id="2" name="Week 1" totalsRowFunction="custom" dataDxfId="225" totalsRowDxfId="9">
      <totalsRowFormula>SUM(F14:F20)</totalsRowFormula>
    </tableColumn>
    <tableColumn id="3" name="Overtime" totalsRowFunction="custom" dataDxfId="224" totalsRowDxfId="8">
      <totalsRowFormula>SUM(G14:G20)</totalsRowFormula>
    </tableColumn>
    <tableColumn id="4" name="Week 2" totalsRowFunction="custom" dataDxfId="223" totalsRowDxfId="7">
      <totalsRowFormula>SUM(H14:H20)</totalsRowFormula>
    </tableColumn>
    <tableColumn id="5" name="Overtime  " totalsRowFunction="custom" dataDxfId="222" totalsRowDxfId="6">
      <totalsRowFormula>SUM(I14:I20)</totalsRowFormula>
    </tableColumn>
    <tableColumn id="6" name="Week 3" totalsRowFunction="custom" dataDxfId="221" totalsRowDxfId="5">
      <totalsRowFormula>SUM(J14:J20)</totalsRowFormula>
    </tableColumn>
    <tableColumn id="7" name="Overtime   " totalsRowFunction="custom" dataDxfId="220" totalsRowDxfId="4">
      <totalsRowFormula>SUM(K14:K20)</totalsRowFormula>
    </tableColumn>
    <tableColumn id="8" name="Week 4" totalsRowFunction="custom" dataDxfId="219" totalsRowDxfId="3">
      <totalsRowFormula>SUM(L14:L20)</totalsRowFormula>
    </tableColumn>
    <tableColumn id="9" name="Overtime    " totalsRowFunction="custom" dataDxfId="218" totalsRowDxfId="2">
      <totalsRowFormula>SUM(M14:M20)</totalsRowFormula>
    </tableColumn>
    <tableColumn id="10" name="Week 5" totalsRowFunction="custom" dataDxfId="217" totalsRowDxfId="1">
      <totalsRowFormula>SUM(N14:N20)</totalsRowFormula>
    </tableColumn>
    <tableColumn id="11" name="Overtime     " totalsRowFunction="custom" dataDxfId="216" totalsRowDxfId="0">
      <totalsRowFormula>SUM(O14:O20)</totalsRowFormula>
    </tableColumn>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February in this table. Total Weekly Hours and Total Regular Hours are automatically calculated"/>
    </ext>
  </extLst>
</table>
</file>

<file path=xl/tables/table3.xml><?xml version="1.0" encoding="utf-8"?>
<table xmlns="http://schemas.openxmlformats.org/spreadsheetml/2006/main" id="3" name="March" displayName="March" ref="E24:O32" totalsRowCount="1" headerRowDxfId="215" dataDxfId="213" totalsRowDxfId="211" headerRowBorderDxfId="214" tableBorderDxfId="212" headerRowCellStyle="Heading 3">
  <autoFilter ref="E24:O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March" totalsRowLabel="Total weekly hours" dataDxfId="210" totalsRowDxfId="209" dataCellStyle="Heading 4"/>
    <tableColumn id="2" name="Week 1" totalsRowFunction="custom" dataDxfId="208" totalsRowDxfId="207">
      <totalsRowFormula>SUM(F25:F31)</totalsRowFormula>
    </tableColumn>
    <tableColumn id="3" name="Overtime" totalsRowFunction="custom" dataDxfId="206" totalsRowDxfId="205">
      <totalsRowFormula>SUM(G25:G31)</totalsRowFormula>
    </tableColumn>
    <tableColumn id="4" name="Week 2" totalsRowFunction="custom" dataDxfId="204" totalsRowDxfId="203">
      <totalsRowFormula>SUM(H25:H31)</totalsRowFormula>
    </tableColumn>
    <tableColumn id="5" name="Overtime  " totalsRowFunction="custom" dataDxfId="202" totalsRowDxfId="201">
      <totalsRowFormula>SUM(I25:I31)</totalsRowFormula>
    </tableColumn>
    <tableColumn id="6" name="Week 3" totalsRowFunction="custom" dataDxfId="200" totalsRowDxfId="199">
      <totalsRowFormula>SUM(J25:J31)</totalsRowFormula>
    </tableColumn>
    <tableColumn id="7" name="Overtime  2" totalsRowFunction="custom" dataDxfId="198" totalsRowDxfId="197">
      <totalsRowFormula>SUM(K25:K31)</totalsRowFormula>
    </tableColumn>
    <tableColumn id="8" name="Week 4" totalsRowFunction="custom" dataDxfId="196" totalsRowDxfId="195">
      <totalsRowFormula>SUM(L25:L31)</totalsRowFormula>
    </tableColumn>
    <tableColumn id="9" name="Overtime    " totalsRowFunction="custom" dataDxfId="194" totalsRowDxfId="193">
      <totalsRowFormula>SUM(M25:M31)</totalsRowFormula>
    </tableColumn>
    <tableColumn id="10" name="Week 5" totalsRowFunction="custom" dataDxfId="192" totalsRowDxfId="191">
      <totalsRowFormula>SUM(N25:N31)</totalsRowFormula>
    </tableColumn>
    <tableColumn id="11" name="Overtime     " totalsRowFunction="custom" dataDxfId="190" totalsRowDxfId="189">
      <totalsRowFormula>SUM(O25:O31)</totalsRowFormula>
    </tableColumn>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March in this table. Total Weekly Hours and Total Regular Hours are automatically calculated"/>
    </ext>
  </extLst>
</table>
</file>

<file path=xl/tables/table4.xml><?xml version="1.0" encoding="utf-8"?>
<table xmlns="http://schemas.openxmlformats.org/spreadsheetml/2006/main" id="4" name="April" displayName="April" ref="E35:O43" totalsRowCount="1" headerRowDxfId="188" dataDxfId="186" totalsRowDxfId="184" headerRowBorderDxfId="187" tableBorderDxfId="185" headerRowCellStyle="Heading 3">
  <autoFilter ref="E35:O4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April" totalsRowLabel="Total weekly hours" dataDxfId="183" totalsRowDxfId="182" dataCellStyle="Heading 4"/>
    <tableColumn id="2" name="Week 1" totalsRowFunction="custom" dataDxfId="181" totalsRowDxfId="180">
      <totalsRowFormula>SUM(F36:F42)</totalsRowFormula>
    </tableColumn>
    <tableColumn id="3" name="Overtime" totalsRowFunction="custom" dataDxfId="179" totalsRowDxfId="178">
      <totalsRowFormula>SUM(G36:G42)</totalsRowFormula>
    </tableColumn>
    <tableColumn id="4" name="Week 2" totalsRowFunction="custom" dataDxfId="177" totalsRowDxfId="176">
      <totalsRowFormula>SUM(H36:H42)</totalsRowFormula>
    </tableColumn>
    <tableColumn id="5" name="Overtime  " totalsRowFunction="custom" dataDxfId="175" totalsRowDxfId="174">
      <totalsRowFormula>SUM(I36:I42)</totalsRowFormula>
    </tableColumn>
    <tableColumn id="6" name="Week 3" totalsRowFunction="custom" dataDxfId="173" totalsRowDxfId="172">
      <totalsRowFormula>SUM(J36:J42)</totalsRowFormula>
    </tableColumn>
    <tableColumn id="7" name="Overtime   " totalsRowFunction="custom" dataDxfId="171" totalsRowDxfId="170">
      <totalsRowFormula>SUM(K36:K42)</totalsRowFormula>
    </tableColumn>
    <tableColumn id="8" name="Week 4" totalsRowFunction="custom" dataDxfId="169" totalsRowDxfId="168">
      <totalsRowFormula>SUM(L36:L42)</totalsRowFormula>
    </tableColumn>
    <tableColumn id="9" name="Overtime    " totalsRowFunction="custom" dataDxfId="167" totalsRowDxfId="166">
      <totalsRowFormula>SUM(M36:M42)</totalsRowFormula>
    </tableColumn>
    <tableColumn id="10" name="Week 5" totalsRowFunction="custom" dataDxfId="165" totalsRowDxfId="164">
      <totalsRowFormula>SUM(N36:N42)</totalsRowFormula>
    </tableColumn>
    <tableColumn id="11" name="Overtime     " totalsRowFunction="custom" dataDxfId="163" totalsRowDxfId="162">
      <totalsRowFormula>SUM(O36:O42)</totalsRowFormula>
    </tableColumn>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April in this table. Total Weekly Hours and Total Regular Hours are automatically calculated"/>
    </ext>
  </extLst>
</table>
</file>

<file path=xl/tables/table5.xml><?xml version="1.0" encoding="utf-8"?>
<table xmlns="http://schemas.openxmlformats.org/spreadsheetml/2006/main" id="5" name="May" displayName="May" ref="E46:O54" totalsRowCount="1" headerRowDxfId="161" dataDxfId="159" totalsRowDxfId="157" headerRowBorderDxfId="160" tableBorderDxfId="158" headerRowCellStyle="Heading 3">
  <autoFilter ref="E46:O5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May" totalsRowLabel="Total weekly hours" dataDxfId="156" totalsRowDxfId="155" dataCellStyle="Heading 4"/>
    <tableColumn id="2" name="Week 1" totalsRowFunction="custom" dataDxfId="154" totalsRowDxfId="153">
      <totalsRowFormula>SUM(F47:F53)</totalsRowFormula>
    </tableColumn>
    <tableColumn id="3" name="Overtime" totalsRowFunction="custom" dataDxfId="152" totalsRowDxfId="151">
      <totalsRowFormula>SUM(G47:G53)</totalsRowFormula>
    </tableColumn>
    <tableColumn id="4" name="Week 2" totalsRowFunction="custom" dataDxfId="150" totalsRowDxfId="149">
      <totalsRowFormula>SUM(H47:H53)</totalsRowFormula>
    </tableColumn>
    <tableColumn id="5" name="Overtime  " totalsRowFunction="custom" dataDxfId="148" totalsRowDxfId="147">
      <totalsRowFormula>SUM(I47:I53)</totalsRowFormula>
    </tableColumn>
    <tableColumn id="6" name="Week 3" totalsRowFunction="custom" dataDxfId="146" totalsRowDxfId="145">
      <totalsRowFormula>SUM(J47:J53)</totalsRowFormula>
    </tableColumn>
    <tableColumn id="7" name="Overtime   " totalsRowFunction="custom" dataDxfId="144" totalsRowDxfId="143">
      <totalsRowFormula>SUM(K47:K53)</totalsRowFormula>
    </tableColumn>
    <tableColumn id="8" name="Week 4" totalsRowFunction="custom" dataDxfId="142" totalsRowDxfId="141">
      <totalsRowFormula>SUM(L47:L53)</totalsRowFormula>
    </tableColumn>
    <tableColumn id="9" name="Overtime    " totalsRowFunction="custom" dataDxfId="140" totalsRowDxfId="139">
      <totalsRowFormula>SUM(M47:M53)</totalsRowFormula>
    </tableColumn>
    <tableColumn id="10" name="Week 5" totalsRowFunction="custom" dataDxfId="138" totalsRowDxfId="137">
      <totalsRowFormula>SUM(N47:N53)</totalsRowFormula>
    </tableColumn>
    <tableColumn id="11" name="Overtime     " totalsRowFunction="custom" dataDxfId="136" totalsRowDxfId="135">
      <totalsRowFormula>SUM(O47:O53)</totalsRowFormula>
    </tableColumn>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May in this table. Total Weekly Hours and Total Regular Hours are automatically calculated"/>
    </ext>
  </extLst>
</table>
</file>

<file path=xl/tables/table6.xml><?xml version="1.0" encoding="utf-8"?>
<table xmlns="http://schemas.openxmlformats.org/spreadsheetml/2006/main" id="6" name="June" displayName="June" ref="E57:O65" totalsRowCount="1" headerRowDxfId="134" dataDxfId="132" totalsRowDxfId="130" headerRowBorderDxfId="133" tableBorderDxfId="131" headerRowCellStyle="Heading 3">
  <autoFilter ref="E57:O6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June" totalsRowLabel="Total weekly hours" dataDxfId="129" totalsRowDxfId="128" dataCellStyle="Heading 4"/>
    <tableColumn id="2" name="Week 1" totalsRowFunction="custom" dataDxfId="127" totalsRowDxfId="126">
      <totalsRowFormula>SUM(F58:F64)</totalsRowFormula>
    </tableColumn>
    <tableColumn id="3" name="Overtime" totalsRowFunction="custom" dataDxfId="125" totalsRowDxfId="124">
      <totalsRowFormula>SUM(G58:G64)</totalsRowFormula>
    </tableColumn>
    <tableColumn id="4" name="Week 2" totalsRowFunction="custom" dataDxfId="123" totalsRowDxfId="122">
      <totalsRowFormula>SUM(H58:H64)</totalsRowFormula>
    </tableColumn>
    <tableColumn id="5" name="Overtime  " totalsRowFunction="custom" dataDxfId="121" totalsRowDxfId="120">
      <totalsRowFormula>SUM(I58:I64)</totalsRowFormula>
    </tableColumn>
    <tableColumn id="6" name="Week 3" totalsRowFunction="custom" dataDxfId="119" totalsRowDxfId="118">
      <totalsRowFormula>SUM(J58:J64)</totalsRowFormula>
    </tableColumn>
    <tableColumn id="7" name="Overtime   " totalsRowFunction="custom" dataDxfId="117" totalsRowDxfId="116">
      <totalsRowFormula>SUM(K58:K64)</totalsRowFormula>
    </tableColumn>
    <tableColumn id="8" name="Week 4" totalsRowFunction="custom" dataDxfId="115" totalsRowDxfId="114">
      <totalsRowFormula>SUM(L58:L64)</totalsRowFormula>
    </tableColumn>
    <tableColumn id="9" name="Overtime    " totalsRowFunction="custom" dataDxfId="113" totalsRowDxfId="112">
      <totalsRowFormula>SUM(M58:M64)</totalsRowFormula>
    </tableColumn>
    <tableColumn id="10" name="Week 5" totalsRowFunction="custom" dataDxfId="111" totalsRowDxfId="110">
      <totalsRowFormula>SUM(N58:N64)</totalsRowFormula>
    </tableColumn>
    <tableColumn id="11" name="Overtime     " totalsRowFunction="custom" dataDxfId="109" totalsRowDxfId="108">
      <totalsRowFormula>SUM(O58:O64)</totalsRowFormula>
    </tableColumn>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June in this table. Total Weekly Hours and Total Regular Hours are automatically calculated"/>
    </ext>
  </extLst>
</table>
</file>

<file path=xl/tables/table7.xml><?xml version="1.0" encoding="utf-8"?>
<table xmlns="http://schemas.openxmlformats.org/spreadsheetml/2006/main" id="7" name="July" displayName="July" ref="E68:O76" totalsRowCount="1" headerRowDxfId="107" dataDxfId="105" totalsRowDxfId="103" headerRowBorderDxfId="106" tableBorderDxfId="104" headerRowCellStyle="Heading 3">
  <autoFilter ref="E68:O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July" totalsRowLabel="Total weekly hours" dataDxfId="102" totalsRowDxfId="101" dataCellStyle="Heading 4"/>
    <tableColumn id="2" name="Week 1" totalsRowFunction="custom" dataDxfId="100" totalsRowDxfId="99">
      <totalsRowFormula>SUM(F69:F75)</totalsRowFormula>
    </tableColumn>
    <tableColumn id="3" name="Overtime" totalsRowFunction="custom" dataDxfId="98" totalsRowDxfId="97">
      <totalsRowFormula>SUM(G69:G75)</totalsRowFormula>
    </tableColumn>
    <tableColumn id="4" name="Week 2" totalsRowFunction="custom" dataDxfId="96" totalsRowDxfId="95">
      <totalsRowFormula>SUM(H69:H75)</totalsRowFormula>
    </tableColumn>
    <tableColumn id="5" name="Overtime " totalsRowFunction="custom" dataDxfId="94" totalsRowDxfId="93">
      <totalsRowFormula>SUM(I69:I75)</totalsRowFormula>
    </tableColumn>
    <tableColumn id="6" name="Week 3" totalsRowFunction="custom" dataDxfId="92" totalsRowDxfId="91">
      <totalsRowFormula>SUM(J69:J75)</totalsRowFormula>
    </tableColumn>
    <tableColumn id="7" name="Overtime  " totalsRowFunction="custom" dataDxfId="90" totalsRowDxfId="89">
      <totalsRowFormula>SUM(K69:K75)</totalsRowFormula>
    </tableColumn>
    <tableColumn id="8" name="Week 4" totalsRowFunction="custom" dataDxfId="88" totalsRowDxfId="87">
      <totalsRowFormula>SUM(L69:L75)</totalsRowFormula>
    </tableColumn>
    <tableColumn id="9" name="Overtime   " totalsRowFunction="custom" dataDxfId="86" totalsRowDxfId="85">
      <totalsRowFormula>SUM(M69:M75)</totalsRowFormula>
    </tableColumn>
    <tableColumn id="10" name="Week 5" totalsRowFunction="custom" dataDxfId="84" totalsRowDxfId="83">
      <totalsRowFormula>SUM(N69:N75)</totalsRowFormula>
    </tableColumn>
    <tableColumn id="11" name="Overtime     " totalsRowFunction="custom" dataDxfId="82" totalsRowDxfId="81">
      <totalsRowFormula>SUM(O69:O75)</totalsRowFormula>
    </tableColumn>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July in this table. Total Weekly Hours and Total Regular Hours are automatically calculated"/>
    </ext>
  </extLst>
</table>
</file>

<file path=xl/tables/table8.xml><?xml version="1.0" encoding="utf-8"?>
<table xmlns="http://schemas.openxmlformats.org/spreadsheetml/2006/main" id="8" name="October" displayName="October" ref="E101:O109" totalsRowCount="1" headerRowDxfId="80" headerRowBorderDxfId="79" tableBorderDxfId="78" headerRowCellStyle="Heading 3">
  <autoFilter ref="E101:O1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October" totalsRowLabel="Total weekly hours" totalsRowDxfId="77"/>
    <tableColumn id="2" name="Week 1" totalsRowFunction="sum" totalsRowDxfId="76"/>
    <tableColumn id="3" name="Overtime" totalsRowFunction="sum" totalsRowDxfId="75"/>
    <tableColumn id="4" name="Week 2" totalsRowFunction="sum" totalsRowDxfId="74"/>
    <tableColumn id="5" name="Overtime " totalsRowFunction="sum" totalsRowDxfId="73"/>
    <tableColumn id="6" name="Week 3" totalsRowFunction="sum" totalsRowDxfId="72"/>
    <tableColumn id="7" name="Overtime  " totalsRowFunction="sum" totalsRowDxfId="71"/>
    <tableColumn id="8" name="Week 4" totalsRowFunction="sum" totalsRowDxfId="70"/>
    <tableColumn id="9" name="Overtime   " totalsRowFunction="sum" totalsRowDxfId="69"/>
    <tableColumn id="10" name="Week 5" totalsRowFunction="sum" totalsRowDxfId="68"/>
    <tableColumn id="11" name="Overtime    " totalsRowFunction="sum" totalsRowDxfId="67"/>
  </tableColumns>
  <tableStyleInfo name="TimeSheet" showFirstColumn="1" showLastColumn="0" showRowStripes="0" showColumnStripes="0"/>
  <extLst>
    <ext xmlns:x14="http://schemas.microsoft.com/office/spreadsheetml/2009/9/main" uri="{504A1905-F514-4f6f-8877-14C23A59335A}">
      <x14:table altTextSummary="Enter Regular and Overtime hours for each weekday and all weeks in the month of October in this table. Total Weekly Hours and Total Regular Hours are automatically calculated"/>
    </ext>
  </extLst>
</table>
</file>

<file path=xl/tables/table9.xml><?xml version="1.0" encoding="utf-8"?>
<table xmlns="http://schemas.openxmlformats.org/spreadsheetml/2006/main" id="9" name="November" displayName="November" ref="E112:O120" totalsRowCount="1" headerRowDxfId="66" headerRowBorderDxfId="65" tableBorderDxfId="64" headerRowCellStyle="Heading 3">
  <autoFilter ref="E112:O11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November" totalsRowLabel="Total weekly hours" totalsRowDxfId="63"/>
    <tableColumn id="2" name="Week 1" totalsRowFunction="sum" totalsRowDxfId="62"/>
    <tableColumn id="3" name="Overtime" totalsRowFunction="sum" totalsRowDxfId="61"/>
    <tableColumn id="4" name="Week 2" totalsRowFunction="sum" totalsRowDxfId="60"/>
    <tableColumn id="5" name="Overtime " totalsRowFunction="sum" totalsRowDxfId="59"/>
    <tableColumn id="6" name="Week 3" totalsRowFunction="sum" totalsRowDxfId="58"/>
    <tableColumn id="7" name="Overtime  " totalsRowFunction="sum" totalsRowDxfId="57"/>
    <tableColumn id="8" name="Week 4" totalsRowFunction="sum" totalsRowDxfId="56"/>
    <tableColumn id="9" name="Overtime    " totalsRowFunction="sum" totalsRowDxfId="55"/>
    <tableColumn id="10" name="Week 5" totalsRowFunction="sum" totalsRowDxfId="54"/>
    <tableColumn id="11" name="Overtime     " totalsRowFunction="sum" totalsRowDxfId="53"/>
  </tableColumns>
  <tableStyleInfo name="TimeSheet" showFirstColumn="1" showLastColumn="0" showRowStripes="1" showColumnStripes="0"/>
  <extLst>
    <ext xmlns:x14="http://schemas.microsoft.com/office/spreadsheetml/2009/9/main" uri="{504A1905-F514-4f6f-8877-14C23A59335A}">
      <x14:table altTextSummary="Enter Regular and Overtime hours for each weekday and all weeks in the month of November in this table. Total Weekly Hours and Total Regular Hours are automatically calculated"/>
    </ext>
  </extLst>
</table>
</file>

<file path=xl/theme/theme1.xml><?xml version="1.0" encoding="utf-8"?>
<a:theme xmlns:a="http://schemas.openxmlformats.org/drawingml/2006/main" name="QLS">
  <a:themeElements>
    <a:clrScheme name="Custom 238">
      <a:dk1>
        <a:sysClr val="windowText" lastClr="000000"/>
      </a:dk1>
      <a:lt1>
        <a:sysClr val="window" lastClr="FFFFFF"/>
      </a:lt1>
      <a:dk2>
        <a:srgbClr val="232351"/>
      </a:dk2>
      <a:lt2>
        <a:srgbClr val="82FFFF"/>
      </a:lt2>
      <a:accent1>
        <a:srgbClr val="9ACD4C"/>
      </a:accent1>
      <a:accent2>
        <a:srgbClr val="F15D5F"/>
      </a:accent2>
      <a:accent3>
        <a:srgbClr val="D35940"/>
      </a:accent3>
      <a:accent4>
        <a:srgbClr val="B258D3"/>
      </a:accent4>
      <a:accent5>
        <a:srgbClr val="63A0CC"/>
      </a:accent5>
      <a:accent6>
        <a:srgbClr val="1E1838"/>
      </a:accent6>
      <a:hlink>
        <a:srgbClr val="B8FA56"/>
      </a:hlink>
      <a:folHlink>
        <a:srgbClr val="7AF8CC"/>
      </a:folHlink>
    </a:clrScheme>
    <a:fontScheme name="Arial Black-Arial">
      <a:majorFont>
        <a:latin typeface="Arial Black" panose="020B0A0402010202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1:B8"/>
  <sheetViews>
    <sheetView showGridLines="0" workbookViewId="0">
      <selection activeCell="B2" sqref="B2"/>
    </sheetView>
  </sheetViews>
  <sheetFormatPr defaultColWidth="8.7109375" defaultRowHeight="30" customHeight="1" x14ac:dyDescent="0.2"/>
  <cols>
    <col min="1" max="1" width="2.7109375" style="62" customWidth="1"/>
    <col min="2" max="2" width="82.140625" style="62" customWidth="1"/>
    <col min="3" max="3" width="2.7109375" style="62" customWidth="1"/>
    <col min="4" max="16384" width="8.7109375" style="62"/>
  </cols>
  <sheetData>
    <row r="1" spans="2:2" ht="30" customHeight="1" thickBot="1" x14ac:dyDescent="0.45">
      <c r="B1" s="61" t="s">
        <v>48</v>
      </c>
    </row>
    <row r="2" spans="2:2" ht="30" customHeight="1" thickTop="1" x14ac:dyDescent="0.2">
      <c r="B2" s="62" t="s">
        <v>51</v>
      </c>
    </row>
    <row r="3" spans="2:2" ht="30" customHeight="1" x14ac:dyDescent="0.2">
      <c r="B3" s="62" t="s">
        <v>49</v>
      </c>
    </row>
    <row r="4" spans="2:2" ht="30" customHeight="1" x14ac:dyDescent="0.2">
      <c r="B4" s="62" t="s">
        <v>52</v>
      </c>
    </row>
    <row r="5" spans="2:2" ht="30" customHeight="1" x14ac:dyDescent="0.2">
      <c r="B5" s="62" t="s">
        <v>50</v>
      </c>
    </row>
    <row r="6" spans="2:2" ht="45" customHeight="1" x14ac:dyDescent="0.2">
      <c r="B6" s="62" t="s">
        <v>54</v>
      </c>
    </row>
    <row r="7" spans="2:2" ht="45" customHeight="1" x14ac:dyDescent="0.2">
      <c r="B7" s="62" t="s">
        <v>53</v>
      </c>
    </row>
    <row r="8" spans="2:2" ht="30" customHeight="1" x14ac:dyDescent="0.2">
      <c r="B8" t="s">
        <v>65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pageSetUpPr autoPageBreaks="0" fitToPage="1"/>
  </sheetPr>
  <dimension ref="A1:P133"/>
  <sheetViews>
    <sheetView showGridLines="0" tabSelected="1" zoomScaleNormal="100" workbookViewId="0">
      <selection activeCell="C16" sqref="C16"/>
    </sheetView>
  </sheetViews>
  <sheetFormatPr defaultRowHeight="12.75" x14ac:dyDescent="0.2"/>
  <cols>
    <col min="1" max="1" width="2.85546875" style="58" customWidth="1"/>
    <col min="2" max="2" width="17.28515625" style="32" customWidth="1"/>
    <col min="3" max="3" width="20.7109375" style="32" customWidth="1"/>
    <col min="4" max="4" width="2.5703125" style="32" customWidth="1"/>
    <col min="5" max="5" width="26.85546875" style="32" customWidth="1"/>
    <col min="6" max="6" width="12.5703125" style="32" customWidth="1"/>
    <col min="7" max="7" width="21.5703125" style="77" customWidth="1"/>
    <col min="8" max="8" width="12.5703125" style="77" customWidth="1"/>
    <col min="9" max="9" width="21.5703125" style="77" customWidth="1"/>
    <col min="10" max="10" width="12.5703125" style="77" customWidth="1"/>
    <col min="11" max="11" width="21.5703125" style="77" customWidth="1"/>
    <col min="12" max="12" width="12.5703125" style="77" customWidth="1"/>
    <col min="13" max="13" width="21.5703125" style="77" customWidth="1"/>
    <col min="14" max="14" width="12.5703125" style="77" customWidth="1"/>
    <col min="15" max="15" width="21.5703125" style="77" customWidth="1"/>
    <col min="16" max="16" width="2.5703125" style="32" customWidth="1"/>
  </cols>
  <sheetData>
    <row r="1" spans="1:16" ht="99.95" customHeight="1" thickBot="1" x14ac:dyDescent="0.9">
      <c r="A1" s="57" t="s">
        <v>68</v>
      </c>
      <c r="B1" s="84" t="s">
        <v>30</v>
      </c>
      <c r="C1" s="84"/>
      <c r="D1" s="76"/>
      <c r="E1" s="85" t="s">
        <v>31</v>
      </c>
      <c r="F1" s="85"/>
      <c r="G1" s="85"/>
      <c r="H1" s="85"/>
      <c r="I1" s="85"/>
      <c r="J1" s="85"/>
      <c r="K1" s="85"/>
      <c r="L1" s="85"/>
      <c r="M1" s="85"/>
      <c r="N1" s="85"/>
      <c r="O1" s="85"/>
      <c r="P1" s="78"/>
    </row>
    <row r="2" spans="1:16" ht="30" customHeight="1" thickTop="1" thickBot="1" x14ac:dyDescent="0.35">
      <c r="A2" s="59" t="s">
        <v>69</v>
      </c>
      <c r="B2" s="75" t="s">
        <v>0</v>
      </c>
      <c r="C2" s="60"/>
      <c r="D2" s="33"/>
      <c r="E2" s="30" t="s">
        <v>4</v>
      </c>
      <c r="F2" s="1" t="s">
        <v>5</v>
      </c>
      <c r="G2" s="1" t="s">
        <v>6</v>
      </c>
      <c r="H2" s="1" t="s">
        <v>7</v>
      </c>
      <c r="I2" s="1" t="s">
        <v>39</v>
      </c>
      <c r="J2" s="1" t="s">
        <v>8</v>
      </c>
      <c r="K2" s="1" t="s">
        <v>38</v>
      </c>
      <c r="L2" s="1" t="s">
        <v>9</v>
      </c>
      <c r="M2" s="1" t="s">
        <v>37</v>
      </c>
      <c r="N2" s="1" t="s">
        <v>10</v>
      </c>
      <c r="O2" s="1" t="s">
        <v>36</v>
      </c>
      <c r="P2" s="37"/>
    </row>
    <row r="3" spans="1:16" ht="15" thickBot="1" x14ac:dyDescent="0.35">
      <c r="A3" s="58" t="s">
        <v>70</v>
      </c>
      <c r="B3" s="34" t="s">
        <v>2</v>
      </c>
      <c r="C3" s="22"/>
      <c r="D3" s="36"/>
      <c r="E3" s="31" t="s">
        <v>11</v>
      </c>
      <c r="F3" s="28">
        <v>8</v>
      </c>
      <c r="G3" s="29"/>
      <c r="H3" s="29"/>
      <c r="I3" s="29"/>
      <c r="J3" s="29"/>
      <c r="K3" s="29"/>
      <c r="L3" s="29"/>
      <c r="M3" s="29"/>
      <c r="N3" s="29"/>
      <c r="O3" s="29"/>
      <c r="P3" s="37"/>
    </row>
    <row r="4" spans="1:16" ht="15" thickBot="1" x14ac:dyDescent="0.35">
      <c r="A4" s="58" t="s">
        <v>71</v>
      </c>
      <c r="B4" s="34" t="s">
        <v>1</v>
      </c>
      <c r="C4" s="35"/>
      <c r="D4" s="36"/>
      <c r="E4" s="31" t="s">
        <v>12</v>
      </c>
      <c r="F4" s="28">
        <v>8</v>
      </c>
      <c r="G4" s="29">
        <v>2</v>
      </c>
      <c r="H4" s="29"/>
      <c r="I4" s="29"/>
      <c r="J4" s="29"/>
      <c r="K4" s="29"/>
      <c r="L4" s="29"/>
      <c r="M4" s="29"/>
      <c r="N4" s="29"/>
      <c r="O4" s="29"/>
      <c r="P4" s="37"/>
    </row>
    <row r="5" spans="1:16" ht="15" thickBot="1" x14ac:dyDescent="0.35">
      <c r="A5" s="58" t="s">
        <v>41</v>
      </c>
      <c r="B5" s="34" t="s">
        <v>3</v>
      </c>
      <c r="C5" s="35"/>
      <c r="D5" s="37"/>
      <c r="E5" s="31" t="s">
        <v>13</v>
      </c>
      <c r="F5" s="28"/>
      <c r="G5" s="29"/>
      <c r="H5" s="29"/>
      <c r="I5" s="29"/>
      <c r="J5" s="29"/>
      <c r="K5" s="29"/>
      <c r="L5" s="29"/>
      <c r="M5" s="29"/>
      <c r="N5" s="29"/>
      <c r="O5" s="29"/>
      <c r="P5" s="37"/>
    </row>
    <row r="6" spans="1:16" ht="14.25" x14ac:dyDescent="0.3">
      <c r="D6" s="37"/>
      <c r="E6" s="31" t="s">
        <v>14</v>
      </c>
      <c r="F6" s="28"/>
      <c r="G6" s="29"/>
      <c r="H6" s="29"/>
      <c r="I6" s="29"/>
      <c r="J6" s="29"/>
      <c r="K6" s="29"/>
      <c r="L6" s="29"/>
      <c r="M6" s="29"/>
      <c r="N6" s="29"/>
      <c r="O6" s="29"/>
      <c r="P6" s="37"/>
    </row>
    <row r="7" spans="1:16" ht="14.25" x14ac:dyDescent="0.3">
      <c r="B7" s="34"/>
      <c r="D7" s="37"/>
      <c r="E7" s="31" t="s">
        <v>15</v>
      </c>
      <c r="F7" s="28"/>
      <c r="G7" s="29"/>
      <c r="H7" s="29"/>
      <c r="I7" s="29"/>
      <c r="J7" s="29"/>
      <c r="K7" s="29"/>
      <c r="L7" s="29"/>
      <c r="M7" s="29"/>
      <c r="N7" s="29"/>
      <c r="O7" s="29"/>
      <c r="P7" s="37"/>
    </row>
    <row r="8" spans="1:16" ht="14.25" x14ac:dyDescent="0.3">
      <c r="D8" s="37"/>
      <c r="E8" s="31" t="s">
        <v>16</v>
      </c>
      <c r="F8" s="28"/>
      <c r="G8" s="29"/>
      <c r="H8" s="29"/>
      <c r="I8" s="29"/>
      <c r="J8" s="29"/>
      <c r="K8" s="29"/>
      <c r="L8" s="29"/>
      <c r="M8" s="29"/>
      <c r="N8" s="29"/>
      <c r="O8" s="29"/>
      <c r="P8" s="37"/>
    </row>
    <row r="9" spans="1:16" ht="15" thickBot="1" x14ac:dyDescent="0.35">
      <c r="A9" s="58" t="s">
        <v>72</v>
      </c>
      <c r="B9" s="75" t="s">
        <v>66</v>
      </c>
      <c r="C9" s="38">
        <f>RegularHrs</f>
        <v>31</v>
      </c>
      <c r="D9" s="40"/>
      <c r="E9" s="31" t="s">
        <v>17</v>
      </c>
      <c r="F9" s="28"/>
      <c r="G9" s="29"/>
      <c r="H9" s="29"/>
      <c r="I9" s="29"/>
      <c r="J9" s="29"/>
      <c r="K9" s="29"/>
      <c r="L9" s="29"/>
      <c r="M9" s="29"/>
      <c r="N9" s="29"/>
      <c r="O9" s="29"/>
      <c r="P9" s="37"/>
    </row>
    <row r="10" spans="1:16" ht="15" thickBot="1" x14ac:dyDescent="0.35">
      <c r="A10" s="58" t="s">
        <v>43</v>
      </c>
      <c r="B10" s="34" t="s">
        <v>67</v>
      </c>
      <c r="C10" s="39">
        <f>Overtime_hrs</f>
        <v>4</v>
      </c>
      <c r="D10" s="41"/>
      <c r="E10" s="48" t="s">
        <v>18</v>
      </c>
      <c r="F10" s="25">
        <f t="shared" ref="F10:O10" si="0">SUM(F3:F9)</f>
        <v>16</v>
      </c>
      <c r="G10" s="26">
        <f t="shared" si="0"/>
        <v>2</v>
      </c>
      <c r="H10" s="26">
        <f t="shared" si="0"/>
        <v>0</v>
      </c>
      <c r="I10" s="26">
        <f t="shared" si="0"/>
        <v>0</v>
      </c>
      <c r="J10" s="26">
        <f t="shared" si="0"/>
        <v>0</v>
      </c>
      <c r="K10" s="26">
        <f t="shared" si="0"/>
        <v>0</v>
      </c>
      <c r="L10" s="26">
        <f t="shared" si="0"/>
        <v>0</v>
      </c>
      <c r="M10" s="26">
        <f t="shared" si="0"/>
        <v>0</v>
      </c>
      <c r="N10" s="26">
        <f t="shared" si="0"/>
        <v>0</v>
      </c>
      <c r="O10" s="27">
        <f t="shared" si="0"/>
        <v>0</v>
      </c>
      <c r="P10" s="37"/>
    </row>
    <row r="11" spans="1:16" ht="23.1" customHeight="1" thickBot="1" x14ac:dyDescent="0.35">
      <c r="A11" s="58" t="s">
        <v>73</v>
      </c>
      <c r="B11" s="43" t="s">
        <v>35</v>
      </c>
      <c r="C11" s="21">
        <f>RegularHrs+Overtime_hrs</f>
        <v>35</v>
      </c>
      <c r="D11" s="42"/>
      <c r="E11" s="9" t="str">
        <f ca="1">TEXT(DATEVALUE(January[[#Headers],[January]]&amp;"  "&amp;YEAR(TODAY())),"mmm.")&amp;" Total: Regular hours"</f>
        <v>Jan. Total: Regular hours</v>
      </c>
      <c r="F11" s="52">
        <f>SUM(January[Week 1],January[Week 2],January[Week 3],January[Week 4],January[Week 5])</f>
        <v>16</v>
      </c>
      <c r="G11" s="87" t="str">
        <f ca="1">TEXT(DATEVALUE(January[[#Headers],[January]]&amp;"  "&amp;YEAR(TODAY())),"mmm.")&amp;" total: Overtime"</f>
        <v>Jan. total: Overtime</v>
      </c>
      <c r="H11" s="87"/>
      <c r="I11" s="53">
        <f>SUM(January[Overtime],January[[Overtime  ]],January[[Overtime   ]],January[[Overtime    ]],January[[Overtime     ]])</f>
        <v>2</v>
      </c>
      <c r="J11" s="18"/>
      <c r="K11" s="18"/>
      <c r="L11" s="18"/>
      <c r="M11" s="18"/>
      <c r="N11" s="18"/>
      <c r="O11" s="19"/>
      <c r="P11" s="37"/>
    </row>
    <row r="12" spans="1:16" ht="22.5" customHeight="1" x14ac:dyDescent="0.3">
      <c r="B12" s="43"/>
      <c r="D12" s="37"/>
      <c r="E12" s="37"/>
      <c r="F12" s="37"/>
      <c r="G12" s="73"/>
      <c r="H12" s="73"/>
      <c r="I12" s="73"/>
      <c r="J12" s="73"/>
      <c r="K12" s="73"/>
      <c r="L12" s="73"/>
      <c r="M12" s="73"/>
      <c r="N12" s="73"/>
      <c r="O12" s="74"/>
      <c r="P12" s="37"/>
    </row>
    <row r="13" spans="1:16" ht="30" customHeight="1" thickBot="1" x14ac:dyDescent="0.25">
      <c r="A13" s="58" t="s">
        <v>44</v>
      </c>
      <c r="B13" s="44"/>
      <c r="D13" s="37"/>
      <c r="E13" s="30" t="s">
        <v>19</v>
      </c>
      <c r="F13" s="1" t="s">
        <v>5</v>
      </c>
      <c r="G13" s="12" t="s">
        <v>6</v>
      </c>
      <c r="H13" s="12" t="s">
        <v>7</v>
      </c>
      <c r="I13" s="12" t="s">
        <v>39</v>
      </c>
      <c r="J13" s="12" t="s">
        <v>8</v>
      </c>
      <c r="K13" s="12" t="s">
        <v>38</v>
      </c>
      <c r="L13" s="12" t="s">
        <v>9</v>
      </c>
      <c r="M13" s="12" t="s">
        <v>37</v>
      </c>
      <c r="N13" s="12" t="s">
        <v>10</v>
      </c>
      <c r="O13" s="23" t="s">
        <v>36</v>
      </c>
      <c r="P13" s="37"/>
    </row>
    <row r="14" spans="1:16" ht="14.25" x14ac:dyDescent="0.3">
      <c r="D14" s="37"/>
      <c r="E14" s="5" t="s">
        <v>11</v>
      </c>
      <c r="F14" s="6">
        <v>8</v>
      </c>
      <c r="G14" s="13"/>
      <c r="H14" s="13"/>
      <c r="I14" s="13"/>
      <c r="J14" s="13"/>
      <c r="K14" s="13"/>
      <c r="L14" s="13"/>
      <c r="M14" s="13"/>
      <c r="N14" s="13"/>
      <c r="O14" s="15"/>
      <c r="P14" s="37"/>
    </row>
    <row r="15" spans="1:16" ht="14.25" x14ac:dyDescent="0.3">
      <c r="B15" s="44"/>
      <c r="D15" s="40"/>
      <c r="E15" s="4" t="s">
        <v>12</v>
      </c>
      <c r="F15" s="2">
        <v>7</v>
      </c>
      <c r="G15" s="14">
        <v>2</v>
      </c>
      <c r="H15" s="14"/>
      <c r="I15" s="14"/>
      <c r="J15" s="14"/>
      <c r="K15" s="14"/>
      <c r="L15" s="14"/>
      <c r="M15" s="14"/>
      <c r="N15" s="14"/>
      <c r="O15" s="24"/>
      <c r="P15" s="37"/>
    </row>
    <row r="16" spans="1:16" ht="14.25" x14ac:dyDescent="0.3">
      <c r="B16" s="44"/>
      <c r="D16" s="37"/>
      <c r="E16" s="5" t="s">
        <v>13</v>
      </c>
      <c r="F16" s="6"/>
      <c r="G16" s="13"/>
      <c r="H16" s="13"/>
      <c r="I16" s="13"/>
      <c r="J16" s="13"/>
      <c r="K16" s="13"/>
      <c r="L16" s="13"/>
      <c r="M16" s="13"/>
      <c r="N16" s="13"/>
      <c r="O16" s="15"/>
      <c r="P16" s="37"/>
    </row>
    <row r="17" spans="1:16" ht="14.25" x14ac:dyDescent="0.3">
      <c r="D17" s="37"/>
      <c r="E17" s="4" t="s">
        <v>14</v>
      </c>
      <c r="F17" s="2"/>
      <c r="G17" s="14"/>
      <c r="H17" s="14"/>
      <c r="I17" s="14"/>
      <c r="J17" s="14"/>
      <c r="K17" s="14"/>
      <c r="L17" s="14"/>
      <c r="M17" s="14"/>
      <c r="N17" s="14"/>
      <c r="O17" s="24"/>
      <c r="P17" s="37"/>
    </row>
    <row r="18" spans="1:16" ht="14.25" x14ac:dyDescent="0.3">
      <c r="D18" s="37"/>
      <c r="E18" s="5" t="s">
        <v>15</v>
      </c>
      <c r="F18" s="6"/>
      <c r="G18" s="13"/>
      <c r="H18" s="13"/>
      <c r="I18" s="13"/>
      <c r="J18" s="13"/>
      <c r="K18" s="13"/>
      <c r="L18" s="13"/>
      <c r="M18" s="13"/>
      <c r="N18" s="13"/>
      <c r="O18" s="15"/>
      <c r="P18" s="37"/>
    </row>
    <row r="19" spans="1:16" ht="14.25" x14ac:dyDescent="0.3">
      <c r="D19" s="37"/>
      <c r="E19" s="4" t="s">
        <v>16</v>
      </c>
      <c r="F19" s="2"/>
      <c r="G19" s="14"/>
      <c r="H19" s="14"/>
      <c r="I19" s="14"/>
      <c r="J19" s="14"/>
      <c r="K19" s="14"/>
      <c r="L19" s="14"/>
      <c r="M19" s="14"/>
      <c r="N19" s="14"/>
      <c r="O19" s="24"/>
      <c r="P19" s="37"/>
    </row>
    <row r="20" spans="1:16" ht="14.25" x14ac:dyDescent="0.3">
      <c r="D20" s="37"/>
      <c r="E20" s="7" t="s">
        <v>17</v>
      </c>
      <c r="F20" s="8"/>
      <c r="G20" s="15"/>
      <c r="H20" s="15"/>
      <c r="I20" s="15"/>
      <c r="J20" s="15"/>
      <c r="K20" s="15"/>
      <c r="L20" s="15"/>
      <c r="M20" s="15"/>
      <c r="N20" s="15"/>
      <c r="O20" s="15"/>
      <c r="P20" s="37"/>
    </row>
    <row r="21" spans="1:16" ht="15" thickBot="1" x14ac:dyDescent="0.35">
      <c r="D21" s="42"/>
      <c r="E21" s="48" t="s">
        <v>18</v>
      </c>
      <c r="F21" s="45">
        <f t="shared" ref="F21:O21" si="1">SUM(F14:F20)</f>
        <v>15</v>
      </c>
      <c r="G21" s="46">
        <f t="shared" si="1"/>
        <v>2</v>
      </c>
      <c r="H21" s="46">
        <f t="shared" si="1"/>
        <v>0</v>
      </c>
      <c r="I21" s="46">
        <f t="shared" si="1"/>
        <v>0</v>
      </c>
      <c r="J21" s="46">
        <f t="shared" si="1"/>
        <v>0</v>
      </c>
      <c r="K21" s="46">
        <f t="shared" si="1"/>
        <v>0</v>
      </c>
      <c r="L21" s="46">
        <f t="shared" si="1"/>
        <v>0</v>
      </c>
      <c r="M21" s="46">
        <f t="shared" si="1"/>
        <v>0</v>
      </c>
      <c r="N21" s="46">
        <f t="shared" si="1"/>
        <v>0</v>
      </c>
      <c r="O21" s="47">
        <f t="shared" si="1"/>
        <v>0</v>
      </c>
      <c r="P21" s="37"/>
    </row>
    <row r="22" spans="1:16" ht="23.1" customHeight="1" x14ac:dyDescent="0.3">
      <c r="A22" s="58" t="s">
        <v>74</v>
      </c>
      <c r="D22" s="42"/>
      <c r="E22" s="72" t="str">
        <f ca="1">TEXT(DATEVALUE(February[[#Headers],[February]]&amp;"  "&amp;YEAR(TODAY())),"mmm.")&amp;" total: Regular hours"</f>
        <v>Feb. total: Regular hours</v>
      </c>
      <c r="F22" s="50">
        <f>SUM(February[Week 1],February[Week 2],February[Week 3],February[Week 4],February[Week 5])</f>
        <v>15</v>
      </c>
      <c r="G22" s="79" t="str">
        <f ca="1">TEXT(DATEVALUE(February[[#Headers],[February]]&amp;" "&amp;YEAR(TODAY())),"mmm.")&amp;" total: Overtime"</f>
        <v>Feb. total: Overtime</v>
      </c>
      <c r="H22" s="79"/>
      <c r="I22" s="51">
        <f>SUM(February[Overtime],February[[Overtime  ]],February[[Overtime   ]],February[[Overtime    ]],February[[Overtime     ]])</f>
        <v>2</v>
      </c>
      <c r="J22" s="16"/>
      <c r="K22" s="16"/>
      <c r="L22" s="16"/>
      <c r="M22" s="16"/>
      <c r="N22" s="16"/>
      <c r="O22" s="20"/>
      <c r="P22" s="37"/>
    </row>
    <row r="23" spans="1:16" s="3" customFormat="1" x14ac:dyDescent="0.2">
      <c r="A23" s="58"/>
      <c r="B23" s="32"/>
      <c r="C23" s="32"/>
      <c r="D23" s="37"/>
      <c r="E23" s="37"/>
      <c r="F23" s="37"/>
      <c r="G23" s="73"/>
      <c r="H23" s="73"/>
      <c r="I23" s="73"/>
      <c r="J23" s="73"/>
      <c r="K23" s="73"/>
      <c r="L23" s="73"/>
      <c r="M23" s="73"/>
      <c r="N23" s="73"/>
      <c r="O23" s="74"/>
      <c r="P23" s="37"/>
    </row>
    <row r="24" spans="1:16" ht="30" customHeight="1" thickBot="1" x14ac:dyDescent="0.25">
      <c r="A24" s="58" t="s">
        <v>45</v>
      </c>
      <c r="D24" s="37"/>
      <c r="E24" s="49" t="s">
        <v>20</v>
      </c>
      <c r="F24" s="1" t="s">
        <v>5</v>
      </c>
      <c r="G24" s="12" t="s">
        <v>6</v>
      </c>
      <c r="H24" s="12" t="s">
        <v>7</v>
      </c>
      <c r="I24" s="12" t="s">
        <v>39</v>
      </c>
      <c r="J24" s="12" t="s">
        <v>8</v>
      </c>
      <c r="K24" s="12" t="s">
        <v>40</v>
      </c>
      <c r="L24" s="12" t="s">
        <v>9</v>
      </c>
      <c r="M24" s="12" t="s">
        <v>37</v>
      </c>
      <c r="N24" s="12" t="s">
        <v>10</v>
      </c>
      <c r="O24" s="23" t="s">
        <v>36</v>
      </c>
      <c r="P24" s="37"/>
    </row>
    <row r="25" spans="1:16" ht="14.25" x14ac:dyDescent="0.3">
      <c r="D25" s="37"/>
      <c r="E25" s="5" t="s">
        <v>11</v>
      </c>
      <c r="F25" s="6"/>
      <c r="G25" s="13"/>
      <c r="H25" s="13"/>
      <c r="I25" s="13"/>
      <c r="J25" s="13"/>
      <c r="K25" s="13"/>
      <c r="L25" s="13"/>
      <c r="M25" s="13"/>
      <c r="N25" s="13"/>
      <c r="O25" s="15"/>
      <c r="P25" s="37"/>
    </row>
    <row r="26" spans="1:16" ht="14.25" x14ac:dyDescent="0.3">
      <c r="D26" s="37"/>
      <c r="E26" s="4" t="s">
        <v>12</v>
      </c>
      <c r="F26" s="2"/>
      <c r="G26" s="14"/>
      <c r="H26" s="14"/>
      <c r="I26" s="14"/>
      <c r="J26" s="14"/>
      <c r="K26" s="14"/>
      <c r="L26" s="14"/>
      <c r="M26" s="14"/>
      <c r="N26" s="14"/>
      <c r="O26" s="24"/>
      <c r="P26" s="37"/>
    </row>
    <row r="27" spans="1:16" ht="14.25" x14ac:dyDescent="0.3">
      <c r="D27" s="37"/>
      <c r="E27" s="5" t="s">
        <v>13</v>
      </c>
      <c r="F27" s="6"/>
      <c r="G27" s="13"/>
      <c r="H27" s="13"/>
      <c r="I27" s="13"/>
      <c r="J27" s="13"/>
      <c r="K27" s="13"/>
      <c r="L27" s="13"/>
      <c r="M27" s="13"/>
      <c r="N27" s="13"/>
      <c r="O27" s="15"/>
      <c r="P27" s="37"/>
    </row>
    <row r="28" spans="1:16" ht="14.25" x14ac:dyDescent="0.3">
      <c r="D28" s="37"/>
      <c r="E28" s="4" t="s">
        <v>14</v>
      </c>
      <c r="F28" s="2"/>
      <c r="G28" s="14"/>
      <c r="H28" s="14"/>
      <c r="I28" s="14"/>
      <c r="J28" s="14"/>
      <c r="K28" s="14"/>
      <c r="L28" s="14"/>
      <c r="M28" s="14"/>
      <c r="N28" s="14"/>
      <c r="O28" s="24"/>
      <c r="P28" s="37"/>
    </row>
    <row r="29" spans="1:16" ht="14.25" x14ac:dyDescent="0.3">
      <c r="D29" s="37"/>
      <c r="E29" s="5" t="s">
        <v>15</v>
      </c>
      <c r="F29" s="6"/>
      <c r="G29" s="13"/>
      <c r="H29" s="13"/>
      <c r="I29" s="13"/>
      <c r="J29" s="13"/>
      <c r="K29" s="13"/>
      <c r="L29" s="13"/>
      <c r="M29" s="13"/>
      <c r="N29" s="13"/>
      <c r="O29" s="15"/>
      <c r="P29" s="37"/>
    </row>
    <row r="30" spans="1:16" ht="14.25" x14ac:dyDescent="0.3">
      <c r="D30" s="37"/>
      <c r="E30" s="4" t="s">
        <v>16</v>
      </c>
      <c r="F30" s="2"/>
      <c r="G30" s="14"/>
      <c r="H30" s="14"/>
      <c r="I30" s="14"/>
      <c r="J30" s="14"/>
      <c r="K30" s="14"/>
      <c r="L30" s="14"/>
      <c r="M30" s="14"/>
      <c r="N30" s="14"/>
      <c r="O30" s="24"/>
      <c r="P30" s="37"/>
    </row>
    <row r="31" spans="1:16" ht="14.25" x14ac:dyDescent="0.3">
      <c r="D31" s="37"/>
      <c r="E31" s="7" t="s">
        <v>17</v>
      </c>
      <c r="F31" s="8"/>
      <c r="G31" s="15"/>
      <c r="H31" s="15"/>
      <c r="I31" s="15"/>
      <c r="J31" s="15"/>
      <c r="K31" s="15"/>
      <c r="L31" s="15"/>
      <c r="M31" s="15"/>
      <c r="N31" s="15"/>
      <c r="O31" s="15"/>
      <c r="P31" s="37"/>
    </row>
    <row r="32" spans="1:16" ht="15" thickBot="1" x14ac:dyDescent="0.35">
      <c r="D32" s="37"/>
      <c r="E32" s="48" t="s">
        <v>18</v>
      </c>
      <c r="F32" s="45">
        <f t="shared" ref="F32:O32" si="2">SUM(F25:F31)</f>
        <v>0</v>
      </c>
      <c r="G32" s="46">
        <f t="shared" si="2"/>
        <v>0</v>
      </c>
      <c r="H32" s="46">
        <f t="shared" si="2"/>
        <v>0</v>
      </c>
      <c r="I32" s="46">
        <f t="shared" si="2"/>
        <v>0</v>
      </c>
      <c r="J32" s="46">
        <f t="shared" si="2"/>
        <v>0</v>
      </c>
      <c r="K32" s="46">
        <f t="shared" si="2"/>
        <v>0</v>
      </c>
      <c r="L32" s="46">
        <f t="shared" si="2"/>
        <v>0</v>
      </c>
      <c r="M32" s="46">
        <f t="shared" si="2"/>
        <v>0</v>
      </c>
      <c r="N32" s="46">
        <f t="shared" si="2"/>
        <v>0</v>
      </c>
      <c r="O32" s="47">
        <f t="shared" si="2"/>
        <v>0</v>
      </c>
      <c r="P32" s="37"/>
    </row>
    <row r="33" spans="1:16" ht="23.1" customHeight="1" x14ac:dyDescent="0.3">
      <c r="A33" s="58" t="s">
        <v>75</v>
      </c>
      <c r="D33" s="42"/>
      <c r="E33" s="56" t="str">
        <f ca="1">TEXT(DATEVALUE(March[[#Headers],[March]]&amp;" "&amp;YEAR(TODAY())),"mmm.")&amp;" total: Regular hours"</f>
        <v>Mar. total: Regular hours</v>
      </c>
      <c r="F33" s="54">
        <f>SUM(March[Week 1],March[Week 2],March[Week 3],March[Week 4],March[Week 5])</f>
        <v>0</v>
      </c>
      <c r="G33" s="79" t="str">
        <f ca="1">TEXT(DATEVALUE(March[[#Headers],[March]]&amp;" "&amp;YEAR(TODAY())),"mmm.")&amp;" total: Overtime"</f>
        <v>Mar. total: Overtime</v>
      </c>
      <c r="H33" s="79"/>
      <c r="I33" s="55">
        <f>SUM(March[Overtime],March[[Overtime  ]],March[Overtime  2],March[[Overtime    ]],March[[Overtime     ]])</f>
        <v>0</v>
      </c>
      <c r="J33" s="16"/>
      <c r="K33" s="16"/>
      <c r="L33" s="16"/>
      <c r="M33" s="16"/>
      <c r="N33" s="16"/>
      <c r="O33" s="20"/>
      <c r="P33" s="37"/>
    </row>
    <row r="34" spans="1:16" ht="42" customHeight="1" thickBot="1" x14ac:dyDescent="0.45">
      <c r="A34" s="58" t="s">
        <v>42</v>
      </c>
      <c r="D34" s="42"/>
      <c r="E34" s="86" t="s">
        <v>32</v>
      </c>
      <c r="F34" s="86"/>
      <c r="G34" s="86"/>
      <c r="H34" s="86"/>
      <c r="I34" s="86"/>
      <c r="J34" s="86"/>
      <c r="K34" s="86"/>
      <c r="L34" s="86"/>
      <c r="M34" s="86"/>
      <c r="N34" s="86"/>
      <c r="O34" s="86"/>
      <c r="P34" s="37"/>
    </row>
    <row r="35" spans="1:16" ht="30" customHeight="1" thickTop="1" thickBot="1" x14ac:dyDescent="0.25">
      <c r="A35" s="58" t="s">
        <v>46</v>
      </c>
      <c r="D35" s="37"/>
      <c r="E35" s="49" t="s">
        <v>21</v>
      </c>
      <c r="F35" s="1" t="s">
        <v>5</v>
      </c>
      <c r="G35" s="12" t="s">
        <v>6</v>
      </c>
      <c r="H35" s="12" t="s">
        <v>7</v>
      </c>
      <c r="I35" s="12" t="s">
        <v>39</v>
      </c>
      <c r="J35" s="12" t="s">
        <v>8</v>
      </c>
      <c r="K35" s="12" t="s">
        <v>38</v>
      </c>
      <c r="L35" s="12" t="s">
        <v>9</v>
      </c>
      <c r="M35" s="12" t="s">
        <v>37</v>
      </c>
      <c r="N35" s="12" t="s">
        <v>10</v>
      </c>
      <c r="O35" s="23" t="s">
        <v>36</v>
      </c>
      <c r="P35" s="37"/>
    </row>
    <row r="36" spans="1:16" ht="14.25" x14ac:dyDescent="0.3">
      <c r="D36" s="37"/>
      <c r="E36" s="5" t="s">
        <v>11</v>
      </c>
      <c r="F36" s="6"/>
      <c r="G36" s="13"/>
      <c r="H36" s="13"/>
      <c r="I36" s="13"/>
      <c r="J36" s="13"/>
      <c r="K36" s="13"/>
      <c r="L36" s="13"/>
      <c r="M36" s="13"/>
      <c r="N36" s="13"/>
      <c r="O36" s="15"/>
      <c r="P36" s="37"/>
    </row>
    <row r="37" spans="1:16" ht="14.25" x14ac:dyDescent="0.3">
      <c r="D37" s="37"/>
      <c r="E37" s="4" t="s">
        <v>12</v>
      </c>
      <c r="F37" s="2"/>
      <c r="G37" s="14"/>
      <c r="H37" s="14"/>
      <c r="I37" s="14"/>
      <c r="J37" s="14"/>
      <c r="K37" s="14"/>
      <c r="L37" s="14"/>
      <c r="M37" s="14"/>
      <c r="N37" s="14"/>
      <c r="O37" s="24"/>
      <c r="P37" s="37"/>
    </row>
    <row r="38" spans="1:16" ht="14.25" x14ac:dyDescent="0.3">
      <c r="D38" s="37"/>
      <c r="E38" s="5" t="s">
        <v>13</v>
      </c>
      <c r="F38" s="6"/>
      <c r="G38" s="13"/>
      <c r="H38" s="13"/>
      <c r="I38" s="13"/>
      <c r="J38" s="13"/>
      <c r="K38" s="13"/>
      <c r="L38" s="13"/>
      <c r="M38" s="13"/>
      <c r="N38" s="13"/>
      <c r="O38" s="15"/>
      <c r="P38" s="37"/>
    </row>
    <row r="39" spans="1:16" ht="14.25" x14ac:dyDescent="0.3">
      <c r="D39" s="37"/>
      <c r="E39" s="4" t="s">
        <v>14</v>
      </c>
      <c r="F39" s="2"/>
      <c r="G39" s="14"/>
      <c r="H39" s="14"/>
      <c r="I39" s="14"/>
      <c r="J39" s="14"/>
      <c r="K39" s="14"/>
      <c r="L39" s="14"/>
      <c r="M39" s="14"/>
      <c r="N39" s="14"/>
      <c r="O39" s="24"/>
      <c r="P39" s="37"/>
    </row>
    <row r="40" spans="1:16" ht="14.25" x14ac:dyDescent="0.3">
      <c r="D40" s="37"/>
      <c r="E40" s="5" t="s">
        <v>15</v>
      </c>
      <c r="F40" s="6"/>
      <c r="G40" s="13"/>
      <c r="H40" s="13"/>
      <c r="I40" s="13"/>
      <c r="J40" s="13"/>
      <c r="K40" s="13"/>
      <c r="L40" s="13"/>
      <c r="M40" s="13"/>
      <c r="N40" s="13"/>
      <c r="O40" s="15"/>
      <c r="P40" s="37"/>
    </row>
    <row r="41" spans="1:16" ht="14.25" x14ac:dyDescent="0.3">
      <c r="D41" s="37"/>
      <c r="E41" s="4" t="s">
        <v>16</v>
      </c>
      <c r="F41" s="2"/>
      <c r="G41" s="14"/>
      <c r="H41" s="14"/>
      <c r="I41" s="14"/>
      <c r="J41" s="14"/>
      <c r="K41" s="14"/>
      <c r="L41" s="14"/>
      <c r="M41" s="14"/>
      <c r="N41" s="14"/>
      <c r="O41" s="24"/>
      <c r="P41" s="37"/>
    </row>
    <row r="42" spans="1:16" ht="14.25" x14ac:dyDescent="0.3">
      <c r="D42" s="37"/>
      <c r="E42" s="7" t="s">
        <v>17</v>
      </c>
      <c r="F42" s="8"/>
      <c r="G42" s="15"/>
      <c r="H42" s="15"/>
      <c r="I42" s="15"/>
      <c r="J42" s="15"/>
      <c r="K42" s="15"/>
      <c r="L42" s="15"/>
      <c r="M42" s="15"/>
      <c r="N42" s="15"/>
      <c r="O42" s="15"/>
      <c r="P42" s="37"/>
    </row>
    <row r="43" spans="1:16" ht="15" customHeight="1" thickBot="1" x14ac:dyDescent="0.35">
      <c r="D43" s="42"/>
      <c r="E43" s="48" t="s">
        <v>18</v>
      </c>
      <c r="F43" s="45">
        <f t="shared" ref="F43:O43" si="3">SUM(F36:F42)</f>
        <v>0</v>
      </c>
      <c r="G43" s="46">
        <f t="shared" si="3"/>
        <v>0</v>
      </c>
      <c r="H43" s="46">
        <f t="shared" si="3"/>
        <v>0</v>
      </c>
      <c r="I43" s="46">
        <f t="shared" si="3"/>
        <v>0</v>
      </c>
      <c r="J43" s="46">
        <f t="shared" si="3"/>
        <v>0</v>
      </c>
      <c r="K43" s="46">
        <f t="shared" si="3"/>
        <v>0</v>
      </c>
      <c r="L43" s="46">
        <f t="shared" si="3"/>
        <v>0</v>
      </c>
      <c r="M43" s="46">
        <f t="shared" si="3"/>
        <v>0</v>
      </c>
      <c r="N43" s="46">
        <f t="shared" si="3"/>
        <v>0</v>
      </c>
      <c r="O43" s="47">
        <f t="shared" si="3"/>
        <v>0</v>
      </c>
      <c r="P43" s="37"/>
    </row>
    <row r="44" spans="1:16" ht="21.95" customHeight="1" x14ac:dyDescent="0.3">
      <c r="A44" s="58" t="s">
        <v>76</v>
      </c>
      <c r="D44" s="42"/>
      <c r="E44" s="10" t="str">
        <f ca="1">TEXT(DATEVALUE(April[[#Headers],[April]]&amp;" "&amp;YEAR(TODAY())),"mmm.")&amp;" total: Regular hours"</f>
        <v>Apr. total: Regular hours</v>
      </c>
      <c r="F44" s="54">
        <f>SUM(April[Week 1],April[Week 2],April[Week 3],April[Week 4],April[Week 5])</f>
        <v>0</v>
      </c>
      <c r="G44" s="79" t="str">
        <f ca="1">TEXT(DATEVALUE(April[[#Headers],[April]]&amp;" "&amp;YEAR(TODAY())),"mmm.")&amp;" total: Overtime"</f>
        <v>Apr. total: Overtime</v>
      </c>
      <c r="H44" s="79"/>
      <c r="I44" s="55">
        <f>SUM(April[Overtime],April[[Overtime  ]],April[[Overtime   ]],April[[Overtime    ]],April[[Overtime     ]])</f>
        <v>0</v>
      </c>
      <c r="J44" s="16"/>
      <c r="K44" s="16"/>
      <c r="L44" s="16"/>
      <c r="M44" s="16"/>
      <c r="N44" s="16"/>
      <c r="O44" s="20"/>
      <c r="P44" s="37"/>
    </row>
    <row r="45" spans="1:16" x14ac:dyDescent="0.2">
      <c r="D45" s="37"/>
      <c r="E45" s="37"/>
      <c r="F45" s="37"/>
      <c r="G45" s="73"/>
      <c r="H45" s="73"/>
      <c r="I45" s="73"/>
      <c r="J45" s="73"/>
      <c r="K45" s="73"/>
      <c r="L45" s="73"/>
      <c r="M45" s="73"/>
      <c r="N45" s="73"/>
      <c r="O45" s="73"/>
      <c r="P45" s="37"/>
    </row>
    <row r="46" spans="1:16" ht="30" customHeight="1" thickBot="1" x14ac:dyDescent="0.25">
      <c r="A46" s="58" t="s">
        <v>47</v>
      </c>
      <c r="D46" s="37"/>
      <c r="E46" s="49" t="s">
        <v>22</v>
      </c>
      <c r="F46" s="1" t="s">
        <v>5</v>
      </c>
      <c r="G46" s="12" t="s">
        <v>6</v>
      </c>
      <c r="H46" s="12" t="s">
        <v>7</v>
      </c>
      <c r="I46" s="12" t="s">
        <v>39</v>
      </c>
      <c r="J46" s="12" t="s">
        <v>8</v>
      </c>
      <c r="K46" s="12" t="s">
        <v>38</v>
      </c>
      <c r="L46" s="12" t="s">
        <v>9</v>
      </c>
      <c r="M46" s="12" t="s">
        <v>37</v>
      </c>
      <c r="N46" s="12" t="s">
        <v>10</v>
      </c>
      <c r="O46" s="23" t="s">
        <v>36</v>
      </c>
      <c r="P46" s="37"/>
    </row>
    <row r="47" spans="1:16" ht="14.25" x14ac:dyDescent="0.3">
      <c r="D47" s="37"/>
      <c r="E47" s="5" t="s">
        <v>11</v>
      </c>
      <c r="F47" s="6"/>
      <c r="G47" s="13"/>
      <c r="H47" s="13"/>
      <c r="I47" s="13"/>
      <c r="J47" s="13"/>
      <c r="K47" s="13"/>
      <c r="L47" s="13"/>
      <c r="M47" s="13"/>
      <c r="N47" s="13"/>
      <c r="O47" s="15"/>
      <c r="P47" s="37"/>
    </row>
    <row r="48" spans="1:16" ht="14.25" x14ac:dyDescent="0.3">
      <c r="D48" s="37"/>
      <c r="E48" s="4" t="s">
        <v>12</v>
      </c>
      <c r="F48" s="2"/>
      <c r="G48" s="14"/>
      <c r="H48" s="14"/>
      <c r="I48" s="14"/>
      <c r="J48" s="14"/>
      <c r="K48" s="14"/>
      <c r="L48" s="14"/>
      <c r="M48" s="14"/>
      <c r="N48" s="14"/>
      <c r="O48" s="24"/>
      <c r="P48" s="37"/>
    </row>
    <row r="49" spans="1:16" ht="14.25" x14ac:dyDescent="0.3">
      <c r="D49" s="37"/>
      <c r="E49" s="5" t="s">
        <v>13</v>
      </c>
      <c r="F49" s="6"/>
      <c r="G49" s="13"/>
      <c r="H49" s="13"/>
      <c r="I49" s="13"/>
      <c r="J49" s="13"/>
      <c r="K49" s="13"/>
      <c r="L49" s="13"/>
      <c r="M49" s="13"/>
      <c r="N49" s="13"/>
      <c r="O49" s="15"/>
      <c r="P49" s="37"/>
    </row>
    <row r="50" spans="1:16" ht="14.25" x14ac:dyDescent="0.3">
      <c r="D50" s="37"/>
      <c r="E50" s="4" t="s">
        <v>14</v>
      </c>
      <c r="F50" s="2"/>
      <c r="G50" s="14"/>
      <c r="H50" s="14"/>
      <c r="I50" s="14"/>
      <c r="J50" s="14"/>
      <c r="K50" s="14"/>
      <c r="L50" s="14"/>
      <c r="M50" s="14"/>
      <c r="N50" s="14"/>
      <c r="O50" s="24"/>
      <c r="P50" s="37"/>
    </row>
    <row r="51" spans="1:16" ht="14.25" x14ac:dyDescent="0.3">
      <c r="D51" s="37"/>
      <c r="E51" s="5" t="s">
        <v>15</v>
      </c>
      <c r="F51" s="6"/>
      <c r="G51" s="13"/>
      <c r="H51" s="13"/>
      <c r="I51" s="13"/>
      <c r="J51" s="13"/>
      <c r="K51" s="13"/>
      <c r="L51" s="13"/>
      <c r="M51" s="13"/>
      <c r="N51" s="13"/>
      <c r="O51" s="15"/>
      <c r="P51" s="37"/>
    </row>
    <row r="52" spans="1:16" ht="14.25" x14ac:dyDescent="0.3">
      <c r="D52" s="37"/>
      <c r="E52" s="4" t="s">
        <v>16</v>
      </c>
      <c r="F52" s="2"/>
      <c r="G52" s="14"/>
      <c r="H52" s="14"/>
      <c r="I52" s="14"/>
      <c r="J52" s="14"/>
      <c r="K52" s="14"/>
      <c r="L52" s="14"/>
      <c r="M52" s="14"/>
      <c r="N52" s="14"/>
      <c r="O52" s="24"/>
      <c r="P52" s="37"/>
    </row>
    <row r="53" spans="1:16" ht="15" customHeight="1" x14ac:dyDescent="0.3">
      <c r="D53" s="37"/>
      <c r="E53" s="7" t="s">
        <v>17</v>
      </c>
      <c r="F53" s="8"/>
      <c r="G53" s="15"/>
      <c r="H53" s="15"/>
      <c r="I53" s="15"/>
      <c r="J53" s="15"/>
      <c r="K53" s="15"/>
      <c r="L53" s="15"/>
      <c r="M53" s="15"/>
      <c r="N53" s="15"/>
      <c r="O53" s="15"/>
      <c r="P53" s="37"/>
    </row>
    <row r="54" spans="1:16" ht="15" thickBot="1" x14ac:dyDescent="0.35">
      <c r="D54" s="42"/>
      <c r="E54" s="48" t="s">
        <v>18</v>
      </c>
      <c r="F54" s="45">
        <f t="shared" ref="F54:O54" si="4">SUM(F47:F53)</f>
        <v>0</v>
      </c>
      <c r="G54" s="46">
        <f t="shared" si="4"/>
        <v>0</v>
      </c>
      <c r="H54" s="46">
        <f t="shared" si="4"/>
        <v>0</v>
      </c>
      <c r="I54" s="46">
        <f t="shared" si="4"/>
        <v>0</v>
      </c>
      <c r="J54" s="46">
        <f t="shared" si="4"/>
        <v>0</v>
      </c>
      <c r="K54" s="46">
        <f t="shared" si="4"/>
        <v>0</v>
      </c>
      <c r="L54" s="46">
        <f t="shared" si="4"/>
        <v>0</v>
      </c>
      <c r="M54" s="46">
        <f t="shared" si="4"/>
        <v>0</v>
      </c>
      <c r="N54" s="46">
        <f t="shared" si="4"/>
        <v>0</v>
      </c>
      <c r="O54" s="47">
        <f t="shared" si="4"/>
        <v>0</v>
      </c>
      <c r="P54" s="37"/>
    </row>
    <row r="55" spans="1:16" ht="21.95" customHeight="1" x14ac:dyDescent="0.3">
      <c r="A55" s="58" t="s">
        <v>77</v>
      </c>
      <c r="D55" s="42"/>
      <c r="E55" s="10" t="str">
        <f ca="1">TEXT(DATEVALUE(May[[#Headers],[May]]&amp;" "&amp;YEAR(TODAY())),"mmm.")&amp;" total: Regular hours"</f>
        <v>May. total: Regular hours</v>
      </c>
      <c r="F55" s="54">
        <f>SUM(May[Week 1],May[Week 2],May[Week 3],May[Week 4],May[Week 5])</f>
        <v>0</v>
      </c>
      <c r="G55" s="79" t="str">
        <f ca="1">TEXT(DATEVALUE(May[[#Headers],[May]]&amp;" "&amp;YEAR(TODAY())),"mmm.")&amp;" total: Overtime"</f>
        <v>May. total: Overtime</v>
      </c>
      <c r="H55" s="79"/>
      <c r="I55" s="55">
        <f>SUM(May[Overtime],May[[Overtime  ]],May[[Overtime   ]],May[[Overtime    ]],May[[Overtime     ]])</f>
        <v>0</v>
      </c>
      <c r="J55" s="16"/>
      <c r="K55" s="16"/>
      <c r="L55" s="16"/>
      <c r="M55" s="16"/>
      <c r="N55" s="16"/>
      <c r="O55" s="20"/>
      <c r="P55" s="37"/>
    </row>
    <row r="56" spans="1:16" x14ac:dyDescent="0.2">
      <c r="D56" s="37"/>
      <c r="E56" s="37"/>
      <c r="F56" s="37"/>
      <c r="G56" s="73"/>
      <c r="H56" s="73"/>
      <c r="I56" s="73"/>
      <c r="J56" s="73"/>
      <c r="K56" s="73"/>
      <c r="L56" s="73"/>
      <c r="M56" s="73"/>
      <c r="N56" s="73"/>
      <c r="O56" s="73"/>
      <c r="P56" s="37"/>
    </row>
    <row r="57" spans="1:16" ht="30" customHeight="1" thickBot="1" x14ac:dyDescent="0.25">
      <c r="A57" s="58" t="s">
        <v>57</v>
      </c>
      <c r="D57" s="37"/>
      <c r="E57" s="49" t="s">
        <v>23</v>
      </c>
      <c r="F57" s="1" t="s">
        <v>5</v>
      </c>
      <c r="G57" s="12" t="s">
        <v>6</v>
      </c>
      <c r="H57" s="12" t="s">
        <v>7</v>
      </c>
      <c r="I57" s="12" t="s">
        <v>39</v>
      </c>
      <c r="J57" s="12" t="s">
        <v>8</v>
      </c>
      <c r="K57" s="12" t="s">
        <v>38</v>
      </c>
      <c r="L57" s="12" t="s">
        <v>9</v>
      </c>
      <c r="M57" s="12" t="s">
        <v>37</v>
      </c>
      <c r="N57" s="12" t="s">
        <v>10</v>
      </c>
      <c r="O57" s="23" t="s">
        <v>36</v>
      </c>
      <c r="P57" s="37"/>
    </row>
    <row r="58" spans="1:16" ht="14.25" x14ac:dyDescent="0.3">
      <c r="D58" s="37"/>
      <c r="E58" s="5" t="s">
        <v>11</v>
      </c>
      <c r="F58" s="6"/>
      <c r="G58" s="13"/>
      <c r="H58" s="13"/>
      <c r="I58" s="13"/>
      <c r="J58" s="13"/>
      <c r="K58" s="13"/>
      <c r="L58" s="13"/>
      <c r="M58" s="13"/>
      <c r="N58" s="13"/>
      <c r="O58" s="15"/>
      <c r="P58" s="37"/>
    </row>
    <row r="59" spans="1:16" ht="14.25" x14ac:dyDescent="0.3">
      <c r="D59" s="37"/>
      <c r="E59" s="4" t="s">
        <v>12</v>
      </c>
      <c r="F59" s="2"/>
      <c r="G59" s="14"/>
      <c r="H59" s="14"/>
      <c r="I59" s="14"/>
      <c r="J59" s="14"/>
      <c r="K59" s="14"/>
      <c r="L59" s="14"/>
      <c r="M59" s="14"/>
      <c r="N59" s="14"/>
      <c r="O59" s="24"/>
      <c r="P59" s="37"/>
    </row>
    <row r="60" spans="1:16" ht="14.25" x14ac:dyDescent="0.3">
      <c r="D60" s="37"/>
      <c r="E60" s="5" t="s">
        <v>13</v>
      </c>
      <c r="F60" s="6"/>
      <c r="G60" s="13"/>
      <c r="H60" s="13"/>
      <c r="I60" s="13"/>
      <c r="J60" s="13"/>
      <c r="K60" s="13"/>
      <c r="L60" s="13"/>
      <c r="M60" s="13"/>
      <c r="N60" s="13"/>
      <c r="O60" s="15"/>
      <c r="P60" s="37"/>
    </row>
    <row r="61" spans="1:16" ht="14.25" x14ac:dyDescent="0.3">
      <c r="D61" s="37"/>
      <c r="E61" s="4" t="s">
        <v>14</v>
      </c>
      <c r="F61" s="2"/>
      <c r="G61" s="14"/>
      <c r="H61" s="14"/>
      <c r="I61" s="14"/>
      <c r="J61" s="14"/>
      <c r="K61" s="14"/>
      <c r="L61" s="14"/>
      <c r="M61" s="14"/>
      <c r="N61" s="14"/>
      <c r="O61" s="24"/>
      <c r="P61" s="37"/>
    </row>
    <row r="62" spans="1:16" ht="14.25" x14ac:dyDescent="0.3">
      <c r="D62" s="37"/>
      <c r="E62" s="5" t="s">
        <v>15</v>
      </c>
      <c r="F62" s="6"/>
      <c r="G62" s="13"/>
      <c r="H62" s="13"/>
      <c r="I62" s="13"/>
      <c r="J62" s="13"/>
      <c r="K62" s="13"/>
      <c r="L62" s="13"/>
      <c r="M62" s="13"/>
      <c r="N62" s="13"/>
      <c r="O62" s="15"/>
      <c r="P62" s="37"/>
    </row>
    <row r="63" spans="1:16" ht="15" customHeight="1" x14ac:dyDescent="0.3">
      <c r="D63" s="37"/>
      <c r="E63" s="4" t="s">
        <v>16</v>
      </c>
      <c r="F63" s="2"/>
      <c r="G63" s="14"/>
      <c r="H63" s="14"/>
      <c r="I63" s="14"/>
      <c r="J63" s="14"/>
      <c r="K63" s="14"/>
      <c r="L63" s="14"/>
      <c r="M63" s="14"/>
      <c r="N63" s="14"/>
      <c r="O63" s="24"/>
      <c r="P63" s="37"/>
    </row>
    <row r="64" spans="1:16" ht="15" customHeight="1" x14ac:dyDescent="0.3">
      <c r="D64" s="37"/>
      <c r="E64" s="7" t="s">
        <v>17</v>
      </c>
      <c r="F64" s="8"/>
      <c r="G64" s="15"/>
      <c r="H64" s="15"/>
      <c r="I64" s="15"/>
      <c r="J64" s="15"/>
      <c r="K64" s="15"/>
      <c r="L64" s="15"/>
      <c r="M64" s="15"/>
      <c r="N64" s="15"/>
      <c r="O64" s="15"/>
      <c r="P64" s="37"/>
    </row>
    <row r="65" spans="1:16" ht="15" customHeight="1" thickBot="1" x14ac:dyDescent="0.35">
      <c r="D65" s="42"/>
      <c r="E65" s="48" t="s">
        <v>18</v>
      </c>
      <c r="F65" s="45">
        <f t="shared" ref="F65:O65" si="5">SUM(F58:F64)</f>
        <v>0</v>
      </c>
      <c r="G65" s="46">
        <f t="shared" si="5"/>
        <v>0</v>
      </c>
      <c r="H65" s="46">
        <f t="shared" si="5"/>
        <v>0</v>
      </c>
      <c r="I65" s="46">
        <f t="shared" si="5"/>
        <v>0</v>
      </c>
      <c r="J65" s="46">
        <f t="shared" si="5"/>
        <v>0</v>
      </c>
      <c r="K65" s="46">
        <f t="shared" si="5"/>
        <v>0</v>
      </c>
      <c r="L65" s="46">
        <f t="shared" si="5"/>
        <v>0</v>
      </c>
      <c r="M65" s="46">
        <f t="shared" si="5"/>
        <v>0</v>
      </c>
      <c r="N65" s="46">
        <f t="shared" si="5"/>
        <v>0</v>
      </c>
      <c r="O65" s="47">
        <f t="shared" si="5"/>
        <v>0</v>
      </c>
      <c r="P65" s="37"/>
    </row>
    <row r="66" spans="1:16" ht="21.95" customHeight="1" x14ac:dyDescent="0.3">
      <c r="A66" s="58" t="s">
        <v>78</v>
      </c>
      <c r="D66" s="42"/>
      <c r="E66" s="10" t="str">
        <f ca="1">TEXT(DATEVALUE(June[[#Headers],[June]]&amp;" "&amp;YEAR(TODAY())),"mmm.")&amp;" total: Regular hours"</f>
        <v>Jun. total: Regular hours</v>
      </c>
      <c r="F66" s="54">
        <f>SUM(June[Week 1],June[Week 2],June[Week 3],June[Week 4],June[Week 5])</f>
        <v>0</v>
      </c>
      <c r="G66" s="79" t="str">
        <f ca="1">TEXT(DATEVALUE(June[[#Headers],[June]]&amp;" "&amp;YEAR(TODAY())),"mmm.")&amp;" total: Overtime"</f>
        <v>Jun. total: Overtime</v>
      </c>
      <c r="H66" s="79"/>
      <c r="I66" s="55">
        <f>SUM(June[Overtime],June[[Overtime  ]],June[[Overtime   ]],June[[Overtime    ]],June[[Overtime     ]])</f>
        <v>0</v>
      </c>
      <c r="J66" s="16"/>
      <c r="K66" s="16"/>
      <c r="L66" s="16"/>
      <c r="M66" s="16"/>
      <c r="N66" s="16"/>
      <c r="O66" s="20"/>
      <c r="P66" s="37"/>
    </row>
    <row r="67" spans="1:16" ht="42" customHeight="1" x14ac:dyDescent="0.4">
      <c r="A67" s="58" t="s">
        <v>63</v>
      </c>
      <c r="D67" s="42"/>
      <c r="E67" s="83" t="s">
        <v>33</v>
      </c>
      <c r="F67" s="83"/>
      <c r="G67" s="83"/>
      <c r="H67" s="83"/>
      <c r="I67" s="83"/>
      <c r="J67" s="83"/>
      <c r="K67" s="83"/>
      <c r="L67" s="83"/>
      <c r="M67" s="83"/>
      <c r="N67" s="83"/>
      <c r="O67" s="83"/>
      <c r="P67" s="37"/>
    </row>
    <row r="68" spans="1:16" ht="30" customHeight="1" thickBot="1" x14ac:dyDescent="0.25">
      <c r="A68" s="58" t="s">
        <v>56</v>
      </c>
      <c r="D68" s="37"/>
      <c r="E68" s="49" t="s">
        <v>24</v>
      </c>
      <c r="F68" s="1" t="s">
        <v>5</v>
      </c>
      <c r="G68" s="12" t="s">
        <v>6</v>
      </c>
      <c r="H68" s="12" t="s">
        <v>7</v>
      </c>
      <c r="I68" s="12" t="s">
        <v>55</v>
      </c>
      <c r="J68" s="12" t="s">
        <v>8</v>
      </c>
      <c r="K68" s="12" t="s">
        <v>39</v>
      </c>
      <c r="L68" s="12" t="s">
        <v>9</v>
      </c>
      <c r="M68" s="12" t="s">
        <v>38</v>
      </c>
      <c r="N68" s="12" t="s">
        <v>10</v>
      </c>
      <c r="O68" s="23" t="s">
        <v>36</v>
      </c>
      <c r="P68" s="37"/>
    </row>
    <row r="69" spans="1:16" ht="14.25" customHeight="1" x14ac:dyDescent="0.3">
      <c r="D69" s="37"/>
      <c r="E69" s="5" t="s">
        <v>11</v>
      </c>
      <c r="F69" s="6"/>
      <c r="G69" s="13"/>
      <c r="H69" s="13"/>
      <c r="I69" s="13"/>
      <c r="J69" s="13"/>
      <c r="K69" s="13"/>
      <c r="L69" s="13"/>
      <c r="M69" s="13"/>
      <c r="N69" s="13"/>
      <c r="O69" s="15"/>
      <c r="P69" s="37"/>
    </row>
    <row r="70" spans="1:16" ht="14.25" customHeight="1" x14ac:dyDescent="0.3">
      <c r="D70" s="37"/>
      <c r="E70" s="4" t="s">
        <v>12</v>
      </c>
      <c r="F70" s="2"/>
      <c r="G70" s="14"/>
      <c r="H70" s="14"/>
      <c r="I70" s="14"/>
      <c r="J70" s="14"/>
      <c r="K70" s="14"/>
      <c r="L70" s="14"/>
      <c r="M70" s="14"/>
      <c r="N70" s="14"/>
      <c r="O70" s="24"/>
      <c r="P70" s="37"/>
    </row>
    <row r="71" spans="1:16" ht="14.25" customHeight="1" x14ac:dyDescent="0.3">
      <c r="D71" s="37"/>
      <c r="E71" s="5" t="s">
        <v>13</v>
      </c>
      <c r="F71" s="6"/>
      <c r="G71" s="13"/>
      <c r="H71" s="13"/>
      <c r="I71" s="13"/>
      <c r="J71" s="13"/>
      <c r="K71" s="13"/>
      <c r="L71" s="13"/>
      <c r="M71" s="13"/>
      <c r="N71" s="13"/>
      <c r="O71" s="15"/>
      <c r="P71" s="37"/>
    </row>
    <row r="72" spans="1:16" ht="14.25" customHeight="1" x14ac:dyDescent="0.3">
      <c r="D72" s="37"/>
      <c r="E72" s="4" t="s">
        <v>14</v>
      </c>
      <c r="F72" s="2"/>
      <c r="G72" s="14"/>
      <c r="H72" s="14"/>
      <c r="I72" s="14"/>
      <c r="J72" s="14"/>
      <c r="K72" s="14"/>
      <c r="L72" s="14"/>
      <c r="M72" s="14"/>
      <c r="N72" s="14"/>
      <c r="O72" s="24"/>
      <c r="P72" s="37"/>
    </row>
    <row r="73" spans="1:16" ht="14.25" customHeight="1" x14ac:dyDescent="0.3">
      <c r="D73" s="37"/>
      <c r="E73" s="5" t="s">
        <v>15</v>
      </c>
      <c r="F73" s="6"/>
      <c r="G73" s="13"/>
      <c r="H73" s="13"/>
      <c r="I73" s="13"/>
      <c r="J73" s="13"/>
      <c r="K73" s="13"/>
      <c r="L73" s="13"/>
      <c r="M73" s="13"/>
      <c r="N73" s="13"/>
      <c r="O73" s="15"/>
      <c r="P73" s="37"/>
    </row>
    <row r="74" spans="1:16" ht="14.25" customHeight="1" x14ac:dyDescent="0.3">
      <c r="D74" s="37"/>
      <c r="E74" s="4" t="s">
        <v>16</v>
      </c>
      <c r="F74" s="2"/>
      <c r="G74" s="14"/>
      <c r="H74" s="14"/>
      <c r="I74" s="14"/>
      <c r="J74" s="14"/>
      <c r="K74" s="14"/>
      <c r="L74" s="14"/>
      <c r="M74" s="14"/>
      <c r="N74" s="14"/>
      <c r="O74" s="24"/>
      <c r="P74" s="37"/>
    </row>
    <row r="75" spans="1:16" ht="14.25" customHeight="1" x14ac:dyDescent="0.3">
      <c r="D75" s="37"/>
      <c r="E75" s="7" t="s">
        <v>17</v>
      </c>
      <c r="F75" s="8"/>
      <c r="G75" s="15"/>
      <c r="H75" s="15"/>
      <c r="I75" s="15"/>
      <c r="J75" s="15"/>
      <c r="K75" s="15"/>
      <c r="L75" s="15"/>
      <c r="M75" s="15"/>
      <c r="N75" s="15"/>
      <c r="O75" s="15"/>
      <c r="P75" s="37"/>
    </row>
    <row r="76" spans="1:16" ht="15" thickBot="1" x14ac:dyDescent="0.35">
      <c r="D76" s="42"/>
      <c r="E76" s="48" t="s">
        <v>18</v>
      </c>
      <c r="F76" s="45">
        <f t="shared" ref="F76:O76" si="6">SUM(F69:F75)</f>
        <v>0</v>
      </c>
      <c r="G76" s="46">
        <f t="shared" si="6"/>
        <v>0</v>
      </c>
      <c r="H76" s="46">
        <f t="shared" si="6"/>
        <v>0</v>
      </c>
      <c r="I76" s="46">
        <f t="shared" si="6"/>
        <v>0</v>
      </c>
      <c r="J76" s="46">
        <f t="shared" si="6"/>
        <v>0</v>
      </c>
      <c r="K76" s="46">
        <f t="shared" si="6"/>
        <v>0</v>
      </c>
      <c r="L76" s="46">
        <f t="shared" si="6"/>
        <v>0</v>
      </c>
      <c r="M76" s="46">
        <f t="shared" si="6"/>
        <v>0</v>
      </c>
      <c r="N76" s="46">
        <f t="shared" si="6"/>
        <v>0</v>
      </c>
      <c r="O76" s="47">
        <f t="shared" si="6"/>
        <v>0</v>
      </c>
      <c r="P76" s="37"/>
    </row>
    <row r="77" spans="1:16" ht="21.95" customHeight="1" x14ac:dyDescent="0.3">
      <c r="A77" s="58" t="s">
        <v>79</v>
      </c>
      <c r="D77" s="42"/>
      <c r="E77" s="10" t="str">
        <f ca="1">TEXT(DATEVALUE(July[[#Headers],[July]]&amp;" "&amp;YEAR(TODAY())),"mmm.")&amp;" total: Regular hours"</f>
        <v>Jul. total: Regular hours</v>
      </c>
      <c r="F77" s="54">
        <f>SUM(July[Week 1],July[Week 2],July[Week 3],July[Week 4],July[Week 5])</f>
        <v>0</v>
      </c>
      <c r="G77" s="79" t="str">
        <f ca="1">TEXT(DATEVALUE(July[[#Headers],[July]]&amp;" "&amp;YEAR(TODAY())),"mmm.")&amp;" total: Overtime"</f>
        <v>Jul. total: Overtime</v>
      </c>
      <c r="H77" s="79"/>
      <c r="I77" s="55">
        <f>SUM(July[Overtime],July[[Overtime ]],July[[Overtime  ]],July[[Overtime   ]],July[[Overtime     ]])</f>
        <v>0</v>
      </c>
      <c r="J77" s="16"/>
      <c r="K77" s="16"/>
      <c r="L77" s="16"/>
      <c r="M77" s="16"/>
      <c r="N77" s="16"/>
      <c r="O77" s="20"/>
      <c r="P77" s="37"/>
    </row>
    <row r="78" spans="1:16" x14ac:dyDescent="0.2">
      <c r="D78" s="37"/>
      <c r="E78" s="37"/>
      <c r="F78" s="37"/>
      <c r="G78" s="73"/>
      <c r="H78" s="73"/>
      <c r="I78" s="73"/>
      <c r="J78" s="73"/>
      <c r="K78" s="73"/>
      <c r="L78" s="73"/>
      <c r="M78" s="73"/>
      <c r="N78" s="73"/>
      <c r="O78" s="73"/>
      <c r="P78" s="37"/>
    </row>
    <row r="79" spans="1:16" s="68" customFormat="1" ht="30" customHeight="1" thickBot="1" x14ac:dyDescent="0.25">
      <c r="A79" s="65" t="s">
        <v>59</v>
      </c>
      <c r="B79" s="66"/>
      <c r="C79" s="66"/>
      <c r="D79" s="67"/>
      <c r="E79" s="49" t="s">
        <v>25</v>
      </c>
      <c r="F79" s="12" t="s">
        <v>5</v>
      </c>
      <c r="G79" s="12" t="s">
        <v>6</v>
      </c>
      <c r="H79" s="12" t="s">
        <v>7</v>
      </c>
      <c r="I79" s="12" t="s">
        <v>55</v>
      </c>
      <c r="J79" s="12" t="s">
        <v>8</v>
      </c>
      <c r="K79" s="12" t="s">
        <v>38</v>
      </c>
      <c r="L79" s="12" t="s">
        <v>9</v>
      </c>
      <c r="M79" s="12" t="s">
        <v>39</v>
      </c>
      <c r="N79" s="12" t="s">
        <v>10</v>
      </c>
      <c r="O79" s="23" t="s">
        <v>37</v>
      </c>
      <c r="P79" s="67"/>
    </row>
    <row r="80" spans="1:16" ht="14.25" customHeight="1" x14ac:dyDescent="0.3">
      <c r="D80" s="37"/>
      <c r="E80" s="5" t="s">
        <v>11</v>
      </c>
      <c r="F80" s="6"/>
      <c r="G80" s="13"/>
      <c r="H80" s="13"/>
      <c r="I80" s="13"/>
      <c r="J80" s="13"/>
      <c r="K80" s="13"/>
      <c r="L80" s="13"/>
      <c r="M80" s="13"/>
      <c r="N80" s="13"/>
      <c r="O80" s="15"/>
      <c r="P80" s="37"/>
    </row>
    <row r="81" spans="1:16" ht="14.25" customHeight="1" x14ac:dyDescent="0.3">
      <c r="D81" s="37"/>
      <c r="E81" s="4" t="s">
        <v>12</v>
      </c>
      <c r="F81" s="2"/>
      <c r="G81" s="14"/>
      <c r="H81" s="14"/>
      <c r="I81" s="14"/>
      <c r="J81" s="14"/>
      <c r="K81" s="14"/>
      <c r="L81" s="14"/>
      <c r="M81" s="14"/>
      <c r="N81" s="14"/>
      <c r="O81" s="24"/>
      <c r="P81" s="37"/>
    </row>
    <row r="82" spans="1:16" ht="14.25" customHeight="1" x14ac:dyDescent="0.3">
      <c r="D82" s="37"/>
      <c r="E82" s="5" t="s">
        <v>13</v>
      </c>
      <c r="F82" s="6"/>
      <c r="G82" s="13"/>
      <c r="H82" s="13"/>
      <c r="I82" s="13"/>
      <c r="J82" s="13"/>
      <c r="K82" s="13"/>
      <c r="L82" s="13"/>
      <c r="M82" s="13"/>
      <c r="N82" s="13"/>
      <c r="O82" s="15"/>
      <c r="P82" s="37"/>
    </row>
    <row r="83" spans="1:16" ht="14.25" customHeight="1" x14ac:dyDescent="0.3">
      <c r="D83" s="37"/>
      <c r="E83" s="4" t="s">
        <v>14</v>
      </c>
      <c r="F83" s="2"/>
      <c r="G83" s="14"/>
      <c r="H83" s="14"/>
      <c r="I83" s="14"/>
      <c r="J83" s="14"/>
      <c r="K83" s="14"/>
      <c r="L83" s="14"/>
      <c r="M83" s="14"/>
      <c r="N83" s="14"/>
      <c r="O83" s="24"/>
      <c r="P83" s="37"/>
    </row>
    <row r="84" spans="1:16" ht="14.25" customHeight="1" x14ac:dyDescent="0.3">
      <c r="D84" s="37"/>
      <c r="E84" s="5" t="s">
        <v>15</v>
      </c>
      <c r="F84" s="6"/>
      <c r="G84" s="13"/>
      <c r="H84" s="13"/>
      <c r="I84" s="13"/>
      <c r="J84" s="13"/>
      <c r="K84" s="13"/>
      <c r="L84" s="13"/>
      <c r="M84" s="13"/>
      <c r="N84" s="13"/>
      <c r="O84" s="15"/>
      <c r="P84" s="37"/>
    </row>
    <row r="85" spans="1:16" ht="14.25" customHeight="1" x14ac:dyDescent="0.3">
      <c r="D85" s="37"/>
      <c r="E85" s="4" t="s">
        <v>16</v>
      </c>
      <c r="F85" s="2"/>
      <c r="G85" s="14"/>
      <c r="H85" s="14"/>
      <c r="I85" s="14"/>
      <c r="J85" s="14"/>
      <c r="K85" s="14"/>
      <c r="L85" s="14"/>
      <c r="M85" s="14"/>
      <c r="N85" s="14"/>
      <c r="O85" s="24"/>
      <c r="P85" s="37"/>
    </row>
    <row r="86" spans="1:16" ht="14.25" customHeight="1" thickBot="1" x14ac:dyDescent="0.35">
      <c r="D86" s="37"/>
      <c r="E86" s="7" t="s">
        <v>17</v>
      </c>
      <c r="F86" s="8"/>
      <c r="G86" s="15"/>
      <c r="H86" s="15"/>
      <c r="I86" s="15"/>
      <c r="J86" s="15"/>
      <c r="K86" s="15"/>
      <c r="L86" s="15"/>
      <c r="M86" s="15"/>
      <c r="N86" s="15"/>
      <c r="O86" s="15"/>
      <c r="P86" s="37"/>
    </row>
    <row r="87" spans="1:16" ht="15" thickBot="1" x14ac:dyDescent="0.35">
      <c r="D87" s="37"/>
      <c r="E87" s="63" t="s">
        <v>18</v>
      </c>
      <c r="F87" s="2">
        <f>SUBTOTAL(109,August[Week 1])</f>
        <v>0</v>
      </c>
      <c r="G87" s="2">
        <f>SUBTOTAL(109,August[Overtime])</f>
        <v>0</v>
      </c>
      <c r="H87" s="2">
        <f>SUBTOTAL(109,August[Week 2])</f>
        <v>0</v>
      </c>
      <c r="I87" s="2">
        <f>SUBTOTAL(109,August[[Overtime ]])</f>
        <v>0</v>
      </c>
      <c r="J87" s="2">
        <f>SUBTOTAL(109,August[Week 3])</f>
        <v>0</v>
      </c>
      <c r="K87" s="2">
        <f>SUBTOTAL(109,August[[Overtime   ]])</f>
        <v>0</v>
      </c>
      <c r="L87" s="2">
        <f>SUBTOTAL(109,August[Week 4])</f>
        <v>0</v>
      </c>
      <c r="M87" s="2">
        <f>SUBTOTAL(109,August[[Overtime  ]])</f>
        <v>0</v>
      </c>
      <c r="N87" s="2">
        <f>SUBTOTAL(109,August[Week 5])</f>
        <v>0</v>
      </c>
      <c r="O87" s="2">
        <f>SUBTOTAL(109,August[[Overtime    ]])</f>
        <v>0</v>
      </c>
      <c r="P87" s="37"/>
    </row>
    <row r="88" spans="1:16" ht="21.95" customHeight="1" x14ac:dyDescent="0.3">
      <c r="A88" s="58" t="s">
        <v>84</v>
      </c>
      <c r="D88" s="42"/>
      <c r="E88" s="10" t="str">
        <f ca="1">TEXT(DATEVALUE(August[[#Headers],[August]]&amp;" "&amp;YEAR(TODAY())),"mmm.")&amp;" total: Regular hours"</f>
        <v>Aug. total: Regular hours</v>
      </c>
      <c r="F88" s="70">
        <f>SUM(August[Week 1],August[Week 2],August[Week 3],August[Week 4],August[Week 5])</f>
        <v>0</v>
      </c>
      <c r="G88" s="79" t="str">
        <f ca="1">TEXT(DATEVALUE(August[[#Headers],[August]]&amp;" "&amp;YEAR(TODAY())),"mmm.")&amp;" total: Overtime"</f>
        <v>Aug. total: Overtime</v>
      </c>
      <c r="H88" s="79"/>
      <c r="I88" s="71">
        <f>SUM(August[Overtime],August[[Overtime ]],August[[Overtime   ]],August[[Overtime  ]],August[[Overtime    ]])</f>
        <v>0</v>
      </c>
      <c r="J88" s="16"/>
      <c r="K88" s="16"/>
      <c r="L88" s="16"/>
      <c r="M88" s="16"/>
      <c r="N88" s="16"/>
      <c r="O88" s="20"/>
      <c r="P88" s="37"/>
    </row>
    <row r="89" spans="1:16" x14ac:dyDescent="0.2">
      <c r="D89" s="37"/>
      <c r="E89" s="37"/>
      <c r="F89" s="37"/>
      <c r="G89" s="73"/>
      <c r="H89" s="73"/>
      <c r="I89" s="73"/>
      <c r="J89" s="73"/>
      <c r="K89" s="73"/>
      <c r="L89" s="73"/>
      <c r="M89" s="73"/>
      <c r="N89" s="73"/>
      <c r="O89" s="73"/>
      <c r="P89" s="37"/>
    </row>
    <row r="90" spans="1:16" s="68" customFormat="1" ht="30" customHeight="1" thickBot="1" x14ac:dyDescent="0.25">
      <c r="A90" s="65" t="s">
        <v>58</v>
      </c>
      <c r="B90" s="66"/>
      <c r="C90" s="66"/>
      <c r="D90" s="67"/>
      <c r="E90" s="49" t="s">
        <v>26</v>
      </c>
      <c r="F90" s="12" t="s">
        <v>5</v>
      </c>
      <c r="G90" s="12" t="s">
        <v>6</v>
      </c>
      <c r="H90" s="12" t="s">
        <v>7</v>
      </c>
      <c r="I90" s="12" t="s">
        <v>55</v>
      </c>
      <c r="J90" s="12" t="s">
        <v>8</v>
      </c>
      <c r="K90" s="12" t="s">
        <v>39</v>
      </c>
      <c r="L90" s="12" t="s">
        <v>9</v>
      </c>
      <c r="M90" s="12" t="s">
        <v>38</v>
      </c>
      <c r="N90" s="12" t="s">
        <v>10</v>
      </c>
      <c r="O90" s="23" t="s">
        <v>37</v>
      </c>
      <c r="P90" s="67"/>
    </row>
    <row r="91" spans="1:16" ht="14.25" customHeight="1" x14ac:dyDescent="0.3">
      <c r="D91" s="37"/>
      <c r="E91" s="5" t="s">
        <v>11</v>
      </c>
      <c r="F91" s="6"/>
      <c r="G91" s="13"/>
      <c r="H91" s="13"/>
      <c r="I91" s="13"/>
      <c r="J91" s="13"/>
      <c r="K91" s="13"/>
      <c r="L91" s="13"/>
      <c r="M91" s="13"/>
      <c r="N91" s="13"/>
      <c r="O91" s="15"/>
      <c r="P91" s="37"/>
    </row>
    <row r="92" spans="1:16" ht="14.25" customHeight="1" x14ac:dyDescent="0.3">
      <c r="D92" s="37"/>
      <c r="E92" s="4" t="s">
        <v>12</v>
      </c>
      <c r="F92" s="2"/>
      <c r="G92" s="14"/>
      <c r="H92" s="14"/>
      <c r="I92" s="14"/>
      <c r="J92" s="14"/>
      <c r="K92" s="14"/>
      <c r="L92" s="14"/>
      <c r="M92" s="14"/>
      <c r="N92" s="14"/>
      <c r="O92" s="24"/>
      <c r="P92" s="37"/>
    </row>
    <row r="93" spans="1:16" ht="14.25" customHeight="1" x14ac:dyDescent="0.3">
      <c r="D93" s="37"/>
      <c r="E93" s="5" t="s">
        <v>13</v>
      </c>
      <c r="F93" s="6"/>
      <c r="G93" s="13"/>
      <c r="H93" s="13"/>
      <c r="I93" s="13"/>
      <c r="J93" s="13"/>
      <c r="K93" s="13"/>
      <c r="L93" s="13"/>
      <c r="M93" s="13"/>
      <c r="N93" s="13"/>
      <c r="O93" s="15"/>
      <c r="P93" s="37"/>
    </row>
    <row r="94" spans="1:16" ht="14.25" customHeight="1" x14ac:dyDescent="0.3">
      <c r="D94" s="37"/>
      <c r="E94" s="4" t="s">
        <v>14</v>
      </c>
      <c r="F94" s="2"/>
      <c r="G94" s="14"/>
      <c r="H94" s="14"/>
      <c r="I94" s="14"/>
      <c r="J94" s="14"/>
      <c r="K94" s="14"/>
      <c r="L94" s="14"/>
      <c r="M94" s="14"/>
      <c r="N94" s="14"/>
      <c r="O94" s="24"/>
      <c r="P94" s="37"/>
    </row>
    <row r="95" spans="1:16" ht="14.25" customHeight="1" x14ac:dyDescent="0.3">
      <c r="D95" s="37"/>
      <c r="E95" s="5" t="s">
        <v>15</v>
      </c>
      <c r="F95" s="6"/>
      <c r="G95" s="13"/>
      <c r="H95" s="13"/>
      <c r="I95" s="13"/>
      <c r="J95" s="13"/>
      <c r="K95" s="13"/>
      <c r="L95" s="13"/>
      <c r="M95" s="13"/>
      <c r="N95" s="13"/>
      <c r="O95" s="15"/>
      <c r="P95" s="37"/>
    </row>
    <row r="96" spans="1:16" ht="14.25" customHeight="1" x14ac:dyDescent="0.3">
      <c r="D96" s="37"/>
      <c r="E96" s="4" t="s">
        <v>16</v>
      </c>
      <c r="F96" s="2"/>
      <c r="G96" s="14"/>
      <c r="H96" s="14"/>
      <c r="I96" s="14"/>
      <c r="J96" s="14"/>
      <c r="K96" s="14"/>
      <c r="L96" s="14"/>
      <c r="M96" s="14"/>
      <c r="N96" s="14"/>
      <c r="O96" s="24"/>
      <c r="P96" s="37"/>
    </row>
    <row r="97" spans="1:16" ht="14.25" customHeight="1" thickBot="1" x14ac:dyDescent="0.35">
      <c r="D97" s="37"/>
      <c r="E97" s="7" t="s">
        <v>17</v>
      </c>
      <c r="F97" s="8"/>
      <c r="G97" s="15"/>
      <c r="H97" s="15"/>
      <c r="I97" s="15"/>
      <c r="J97" s="15"/>
      <c r="K97" s="15"/>
      <c r="L97" s="15"/>
      <c r="M97" s="15"/>
      <c r="N97" s="15"/>
      <c r="O97" s="15"/>
      <c r="P97" s="37"/>
    </row>
    <row r="98" spans="1:16" ht="15" thickBot="1" x14ac:dyDescent="0.35">
      <c r="D98" s="37"/>
      <c r="E98" s="63" t="s">
        <v>18</v>
      </c>
      <c r="F98" s="2">
        <f>SUBTOTAL(109,September[Week 1])</f>
        <v>0</v>
      </c>
      <c r="G98" s="2">
        <f>SUBTOTAL(109,September[Overtime])</f>
        <v>0</v>
      </c>
      <c r="H98" s="2">
        <f>SUBTOTAL(109,September[Week 2])</f>
        <v>0</v>
      </c>
      <c r="I98" s="2">
        <f>SUBTOTAL(109,September[[Overtime ]])</f>
        <v>0</v>
      </c>
      <c r="J98" s="2">
        <f>SUBTOTAL(109,September[Week 3])</f>
        <v>0</v>
      </c>
      <c r="K98" s="2">
        <f>SUBTOTAL(109,September[[Overtime  ]])</f>
        <v>0</v>
      </c>
      <c r="L98" s="2">
        <f>SUBTOTAL(109,September[Week 4])</f>
        <v>0</v>
      </c>
      <c r="M98" s="2">
        <f>SUBTOTAL(109,September[[Overtime   ]])</f>
        <v>0</v>
      </c>
      <c r="N98" s="2">
        <f>SUBTOTAL(109,September[Week 5])</f>
        <v>0</v>
      </c>
      <c r="O98" s="2">
        <f>SUBTOTAL(109,September[[Overtime    ]])</f>
        <v>0</v>
      </c>
      <c r="P98" s="37"/>
    </row>
    <row r="99" spans="1:16" ht="21.95" customHeight="1" x14ac:dyDescent="0.3">
      <c r="A99" s="58" t="s">
        <v>83</v>
      </c>
      <c r="D99" s="42"/>
      <c r="E99" s="10" t="str">
        <f ca="1">TEXT(DATEVALUE(September[[#Headers],[September]]&amp;" "&amp;YEAR(TODAY())),"mmm.")&amp;" total: Regular hours"</f>
        <v>Sep. total: Regular hours</v>
      </c>
      <c r="F99" s="70">
        <f>SUM(September[Week 1],September[Week 2],September[Week 3],September[Week 4],September[Week 5])</f>
        <v>0</v>
      </c>
      <c r="G99" s="79" t="str">
        <f ca="1">TEXT(DATEVALUE(September[[#Headers],[September]]&amp;" "&amp;YEAR(TODAY())),"mmm.")&amp;" total: Overtime"</f>
        <v>Sep. total: Overtime</v>
      </c>
      <c r="H99" s="79"/>
      <c r="I99" s="71">
        <f>SUM(September[Overtime],September[[Overtime ]],September[[Overtime  ]],September[[Overtime   ]],September[[Overtime    ]])</f>
        <v>0</v>
      </c>
      <c r="J99" s="16"/>
      <c r="K99" s="16"/>
      <c r="L99" s="16"/>
      <c r="M99" s="16"/>
      <c r="N99" s="16"/>
      <c r="O99" s="20"/>
      <c r="P99" s="37"/>
    </row>
    <row r="100" spans="1:16" ht="42" customHeight="1" thickBot="1" x14ac:dyDescent="0.25">
      <c r="A100" s="58" t="s">
        <v>64</v>
      </c>
      <c r="D100" s="37"/>
      <c r="E100" s="80" t="s">
        <v>34</v>
      </c>
      <c r="F100" s="81"/>
      <c r="G100" s="81"/>
      <c r="H100" s="81"/>
      <c r="I100" s="81"/>
      <c r="J100" s="81"/>
      <c r="K100" s="81"/>
      <c r="L100" s="81"/>
      <c r="M100" s="81"/>
      <c r="N100" s="81"/>
      <c r="O100" s="82"/>
      <c r="P100" s="37"/>
    </row>
    <row r="101" spans="1:16" ht="30" customHeight="1" thickTop="1" thickBot="1" x14ac:dyDescent="0.25">
      <c r="A101" s="58" t="s">
        <v>60</v>
      </c>
      <c r="D101" s="37"/>
      <c r="E101" s="49" t="s">
        <v>27</v>
      </c>
      <c r="F101" s="1" t="s">
        <v>5</v>
      </c>
      <c r="G101" s="12" t="s">
        <v>6</v>
      </c>
      <c r="H101" s="12" t="s">
        <v>7</v>
      </c>
      <c r="I101" s="12" t="s">
        <v>55</v>
      </c>
      <c r="J101" s="12" t="s">
        <v>8</v>
      </c>
      <c r="K101" s="12" t="s">
        <v>39</v>
      </c>
      <c r="L101" s="12" t="s">
        <v>9</v>
      </c>
      <c r="M101" s="12" t="s">
        <v>38</v>
      </c>
      <c r="N101" s="12" t="s">
        <v>10</v>
      </c>
      <c r="O101" s="23" t="s">
        <v>37</v>
      </c>
      <c r="P101" s="37"/>
    </row>
    <row r="102" spans="1:16" ht="14.25" customHeight="1" x14ac:dyDescent="0.3">
      <c r="D102" s="37"/>
      <c r="E102" s="5" t="s">
        <v>11</v>
      </c>
      <c r="F102" s="6"/>
      <c r="G102" s="13"/>
      <c r="H102" s="13"/>
      <c r="I102" s="13"/>
      <c r="J102" s="13"/>
      <c r="K102" s="13"/>
      <c r="L102" s="13"/>
      <c r="M102" s="13"/>
      <c r="N102" s="13"/>
      <c r="O102" s="15"/>
      <c r="P102" s="37"/>
    </row>
    <row r="103" spans="1:16" ht="14.25" customHeight="1" x14ac:dyDescent="0.3">
      <c r="D103" s="37"/>
      <c r="E103" s="4" t="s">
        <v>12</v>
      </c>
      <c r="F103" s="2"/>
      <c r="G103" s="14"/>
      <c r="H103" s="14"/>
      <c r="I103" s="14"/>
      <c r="J103" s="14"/>
      <c r="K103" s="14"/>
      <c r="L103" s="14"/>
      <c r="M103" s="14"/>
      <c r="N103" s="14"/>
      <c r="O103" s="24"/>
      <c r="P103" s="37"/>
    </row>
    <row r="104" spans="1:16" ht="14.25" customHeight="1" x14ac:dyDescent="0.3">
      <c r="D104" s="37"/>
      <c r="E104" s="5" t="s">
        <v>13</v>
      </c>
      <c r="F104" s="6"/>
      <c r="G104" s="13"/>
      <c r="H104" s="13"/>
      <c r="I104" s="13"/>
      <c r="J104" s="13"/>
      <c r="K104" s="13"/>
      <c r="L104" s="13"/>
      <c r="M104" s="13"/>
      <c r="N104" s="13"/>
      <c r="O104" s="15"/>
      <c r="P104" s="37"/>
    </row>
    <row r="105" spans="1:16" ht="14.25" customHeight="1" x14ac:dyDescent="0.3">
      <c r="D105" s="37"/>
      <c r="E105" s="4" t="s">
        <v>14</v>
      </c>
      <c r="F105" s="2"/>
      <c r="G105" s="14"/>
      <c r="H105" s="14"/>
      <c r="I105" s="14"/>
      <c r="J105" s="14"/>
      <c r="K105" s="14"/>
      <c r="L105" s="14"/>
      <c r="M105" s="14"/>
      <c r="N105" s="14"/>
      <c r="O105" s="24"/>
      <c r="P105" s="37"/>
    </row>
    <row r="106" spans="1:16" ht="14.25" customHeight="1" x14ac:dyDescent="0.3">
      <c r="D106" s="37"/>
      <c r="E106" s="5" t="s">
        <v>15</v>
      </c>
      <c r="F106" s="6"/>
      <c r="G106" s="13"/>
      <c r="H106" s="13"/>
      <c r="I106" s="13"/>
      <c r="J106" s="13"/>
      <c r="K106" s="13"/>
      <c r="L106" s="13"/>
      <c r="M106" s="13"/>
      <c r="N106" s="13"/>
      <c r="O106" s="15"/>
      <c r="P106" s="37"/>
    </row>
    <row r="107" spans="1:16" ht="14.25" customHeight="1" x14ac:dyDescent="0.3">
      <c r="D107" s="37"/>
      <c r="E107" s="4" t="s">
        <v>16</v>
      </c>
      <c r="F107" s="2"/>
      <c r="G107" s="14"/>
      <c r="H107" s="14"/>
      <c r="I107" s="14"/>
      <c r="J107" s="14"/>
      <c r="K107" s="14"/>
      <c r="L107" s="14"/>
      <c r="M107" s="14"/>
      <c r="N107" s="14"/>
      <c r="O107" s="24"/>
      <c r="P107" s="37"/>
    </row>
    <row r="108" spans="1:16" ht="14.25" customHeight="1" thickBot="1" x14ac:dyDescent="0.35">
      <c r="D108" s="37"/>
      <c r="E108" s="7" t="s">
        <v>17</v>
      </c>
      <c r="F108" s="8"/>
      <c r="G108" s="15"/>
      <c r="H108" s="15"/>
      <c r="I108" s="15"/>
      <c r="J108" s="15"/>
      <c r="K108" s="15"/>
      <c r="L108" s="15"/>
      <c r="M108" s="15"/>
      <c r="N108" s="15"/>
      <c r="O108" s="15"/>
      <c r="P108" s="37"/>
    </row>
    <row r="109" spans="1:16" ht="15" thickBot="1" x14ac:dyDescent="0.35">
      <c r="D109" s="37"/>
      <c r="E109" s="63" t="s">
        <v>18</v>
      </c>
      <c r="F109" s="2">
        <f>SUBTOTAL(109,October[Week 1])</f>
        <v>0</v>
      </c>
      <c r="G109" s="2">
        <f>SUBTOTAL(109,October[Overtime])</f>
        <v>0</v>
      </c>
      <c r="H109" s="2">
        <f>SUBTOTAL(109,October[Week 2])</f>
        <v>0</v>
      </c>
      <c r="I109" s="2">
        <f>SUBTOTAL(109,October[[Overtime ]])</f>
        <v>0</v>
      </c>
      <c r="J109" s="2">
        <f>SUBTOTAL(109,October[Week 3])</f>
        <v>0</v>
      </c>
      <c r="K109" s="2">
        <f>SUBTOTAL(109,October[[Overtime  ]])</f>
        <v>0</v>
      </c>
      <c r="L109" s="2">
        <f>SUBTOTAL(109,October[Week 4])</f>
        <v>0</v>
      </c>
      <c r="M109" s="2">
        <f>SUBTOTAL(109,October[[Overtime   ]])</f>
        <v>0</v>
      </c>
      <c r="N109" s="2">
        <f>SUBTOTAL(109,October[Week 5])</f>
        <v>0</v>
      </c>
      <c r="O109" s="2">
        <f>SUBTOTAL(109,October[[Overtime    ]])</f>
        <v>0</v>
      </c>
      <c r="P109" s="37"/>
    </row>
    <row r="110" spans="1:16" ht="21.95" customHeight="1" x14ac:dyDescent="0.3">
      <c r="A110" s="58" t="s">
        <v>82</v>
      </c>
      <c r="D110" s="42"/>
      <c r="E110" s="10" t="str">
        <f ca="1">TEXT(DATEVALUE(October[[#Headers],[October]]&amp;" "&amp;YEAR(TODAY())),"mmm.")&amp;" total: Regular hours"</f>
        <v>Oct. total: Regular hours</v>
      </c>
      <c r="F110" s="70">
        <f>SUM(October[Week 1],October[Week 2],October[Week 3],October[Week 4],October[Week 5])</f>
        <v>0</v>
      </c>
      <c r="G110" s="79" t="str">
        <f ca="1">TEXT(DATEVALUE(October[[#Headers],[October]]&amp;" "&amp;YEAR(TODAY())),"mmm.")&amp;" total: Overtime"</f>
        <v>Oct. total: Overtime</v>
      </c>
      <c r="H110" s="79"/>
      <c r="I110" s="71">
        <f>SUM(October[Overtime],October[[Overtime ]],October[[Overtime  ]],October[[Overtime   ]],October[[Overtime    ]])</f>
        <v>0</v>
      </c>
      <c r="J110" s="16"/>
      <c r="K110" s="16"/>
      <c r="L110" s="16"/>
      <c r="M110" s="16"/>
      <c r="N110" s="16"/>
      <c r="O110" s="20"/>
      <c r="P110" s="37"/>
    </row>
    <row r="111" spans="1:16" x14ac:dyDescent="0.2">
      <c r="D111" s="37"/>
      <c r="E111" s="37"/>
      <c r="F111" s="37"/>
      <c r="G111" s="73"/>
      <c r="H111" s="73"/>
      <c r="I111" s="73"/>
      <c r="J111" s="73"/>
      <c r="K111" s="73"/>
      <c r="L111" s="73"/>
      <c r="M111" s="73"/>
      <c r="N111" s="73"/>
      <c r="O111" s="73"/>
      <c r="P111" s="37"/>
    </row>
    <row r="112" spans="1:16" s="68" customFormat="1" ht="30" customHeight="1" thickBot="1" x14ac:dyDescent="0.25">
      <c r="A112" s="65" t="s">
        <v>61</v>
      </c>
      <c r="B112" s="66"/>
      <c r="C112" s="66"/>
      <c r="D112" s="67"/>
      <c r="E112" s="49" t="s">
        <v>28</v>
      </c>
      <c r="F112" s="12" t="s">
        <v>5</v>
      </c>
      <c r="G112" s="12" t="s">
        <v>6</v>
      </c>
      <c r="H112" s="12" t="s">
        <v>7</v>
      </c>
      <c r="I112" s="12" t="s">
        <v>55</v>
      </c>
      <c r="J112" s="12" t="s">
        <v>8</v>
      </c>
      <c r="K112" s="12" t="s">
        <v>39</v>
      </c>
      <c r="L112" s="12" t="s">
        <v>9</v>
      </c>
      <c r="M112" s="12" t="s">
        <v>37</v>
      </c>
      <c r="N112" s="12" t="s">
        <v>10</v>
      </c>
      <c r="O112" s="23" t="s">
        <v>36</v>
      </c>
      <c r="P112" s="67"/>
    </row>
    <row r="113" spans="1:16" ht="14.25" customHeight="1" x14ac:dyDescent="0.3">
      <c r="D113" s="37"/>
      <c r="E113" s="5" t="s">
        <v>11</v>
      </c>
      <c r="F113" s="6"/>
      <c r="G113" s="13"/>
      <c r="H113" s="13"/>
      <c r="I113" s="13"/>
      <c r="J113" s="13"/>
      <c r="K113" s="13"/>
      <c r="L113" s="13"/>
      <c r="M113" s="13"/>
      <c r="N113" s="13"/>
      <c r="O113" s="15"/>
      <c r="P113" s="37"/>
    </row>
    <row r="114" spans="1:16" ht="14.25" customHeight="1" x14ac:dyDescent="0.3">
      <c r="D114" s="37"/>
      <c r="E114" s="4" t="s">
        <v>12</v>
      </c>
      <c r="F114" s="2"/>
      <c r="G114" s="14"/>
      <c r="H114" s="14"/>
      <c r="I114" s="14"/>
      <c r="J114" s="14"/>
      <c r="K114" s="14"/>
      <c r="L114" s="14"/>
      <c r="M114" s="14"/>
      <c r="N114" s="14"/>
      <c r="O114" s="24"/>
      <c r="P114" s="37"/>
    </row>
    <row r="115" spans="1:16" ht="14.25" customHeight="1" x14ac:dyDescent="0.3">
      <c r="D115" s="37"/>
      <c r="E115" s="5" t="s">
        <v>13</v>
      </c>
      <c r="F115" s="6"/>
      <c r="G115" s="13"/>
      <c r="H115" s="13"/>
      <c r="I115" s="13"/>
      <c r="J115" s="13"/>
      <c r="K115" s="13"/>
      <c r="L115" s="13"/>
      <c r="M115" s="13"/>
      <c r="N115" s="13"/>
      <c r="O115" s="15"/>
      <c r="P115" s="37"/>
    </row>
    <row r="116" spans="1:16" ht="14.25" customHeight="1" x14ac:dyDescent="0.3">
      <c r="D116" s="37"/>
      <c r="E116" s="4" t="s">
        <v>14</v>
      </c>
      <c r="F116" s="11"/>
      <c r="G116" s="17"/>
      <c r="H116" s="17"/>
      <c r="I116" s="17"/>
      <c r="J116" s="17"/>
      <c r="K116" s="17"/>
      <c r="L116" s="17"/>
      <c r="M116" s="17"/>
      <c r="N116" s="17"/>
      <c r="O116" s="64"/>
      <c r="P116" s="37"/>
    </row>
    <row r="117" spans="1:16" ht="14.25" customHeight="1" x14ac:dyDescent="0.3">
      <c r="D117" s="37"/>
      <c r="E117" s="5" t="s">
        <v>15</v>
      </c>
      <c r="F117" s="6"/>
      <c r="G117" s="13"/>
      <c r="H117" s="13"/>
      <c r="I117" s="13"/>
      <c r="J117" s="13"/>
      <c r="K117" s="13"/>
      <c r="L117" s="13"/>
      <c r="M117" s="13"/>
      <c r="N117" s="13"/>
      <c r="O117" s="15"/>
      <c r="P117" s="37"/>
    </row>
    <row r="118" spans="1:16" ht="14.25" customHeight="1" x14ac:dyDescent="0.3">
      <c r="D118" s="37"/>
      <c r="E118" s="4" t="s">
        <v>16</v>
      </c>
      <c r="F118" s="11"/>
      <c r="G118" s="17"/>
      <c r="H118" s="17"/>
      <c r="I118" s="17"/>
      <c r="J118" s="17"/>
      <c r="K118" s="17"/>
      <c r="L118" s="17"/>
      <c r="M118" s="17"/>
      <c r="N118" s="17"/>
      <c r="O118" s="64"/>
      <c r="P118" s="37"/>
    </row>
    <row r="119" spans="1:16" ht="14.25" customHeight="1" thickBot="1" x14ac:dyDescent="0.35">
      <c r="D119" s="37"/>
      <c r="E119" s="7" t="s">
        <v>17</v>
      </c>
      <c r="F119" s="8"/>
      <c r="G119" s="15"/>
      <c r="H119" s="15"/>
      <c r="I119" s="15"/>
      <c r="J119" s="15"/>
      <c r="K119" s="15"/>
      <c r="L119" s="15"/>
      <c r="M119" s="15"/>
      <c r="N119" s="15"/>
      <c r="O119" s="15"/>
      <c r="P119" s="37"/>
    </row>
    <row r="120" spans="1:16" ht="15" thickBot="1" x14ac:dyDescent="0.35">
      <c r="D120" s="37"/>
      <c r="E120" s="63" t="s">
        <v>18</v>
      </c>
      <c r="F120" s="2">
        <f>SUBTOTAL(109,November[Week 1])</f>
        <v>0</v>
      </c>
      <c r="G120" s="2">
        <f>SUBTOTAL(109,November[Overtime])</f>
        <v>0</v>
      </c>
      <c r="H120" s="2">
        <f>SUBTOTAL(109,November[Week 2])</f>
        <v>0</v>
      </c>
      <c r="I120" s="2">
        <f>SUBTOTAL(109,November[[Overtime ]])</f>
        <v>0</v>
      </c>
      <c r="J120" s="2">
        <f>SUBTOTAL(109,November[Week 3])</f>
        <v>0</v>
      </c>
      <c r="K120" s="2">
        <f>SUBTOTAL(109,November[[Overtime  ]])</f>
        <v>0</v>
      </c>
      <c r="L120" s="2">
        <f>SUBTOTAL(109,November[Week 4])</f>
        <v>0</v>
      </c>
      <c r="M120" s="2">
        <f>SUBTOTAL(109,November[[Overtime    ]])</f>
        <v>0</v>
      </c>
      <c r="N120" s="2">
        <f>SUBTOTAL(109,November[Week 5])</f>
        <v>0</v>
      </c>
      <c r="O120" s="2">
        <f>SUBTOTAL(109,November[[Overtime     ]])</f>
        <v>0</v>
      </c>
      <c r="P120" s="37"/>
    </row>
    <row r="121" spans="1:16" ht="21.95" customHeight="1" x14ac:dyDescent="0.3">
      <c r="A121" s="58" t="s">
        <v>81</v>
      </c>
      <c r="D121" s="42"/>
      <c r="E121" s="10" t="str">
        <f ca="1">TEXT(DATEVALUE(November[[#Headers],[November]]&amp;" "&amp;YEAR(TODAY())),"mmm.")&amp;" total: Regular hours"</f>
        <v>Nov. total: Regular hours</v>
      </c>
      <c r="F121" s="70">
        <f>SUM(November[Week 1],November[Week 2],November[Week 3],November[Week 4],November[Week 5])</f>
        <v>0</v>
      </c>
      <c r="G121" s="79" t="str">
        <f ca="1">TEXT(DATEVALUE(November[[#Headers],[November]]&amp;" "&amp;YEAR(TODAY())),"mmm.")&amp;" total: Overtime"</f>
        <v>Nov. total: Overtime</v>
      </c>
      <c r="H121" s="79"/>
      <c r="I121" s="71">
        <f>SUM(November[Overtime],November[[Overtime ]],November[[Overtime  ]],November[[Overtime    ]],November[[Overtime     ]])</f>
        <v>0</v>
      </c>
      <c r="J121" s="16"/>
      <c r="K121" s="16"/>
      <c r="L121" s="16"/>
      <c r="M121" s="16"/>
      <c r="N121" s="16"/>
      <c r="O121" s="20"/>
      <c r="P121" s="37"/>
    </row>
    <row r="122" spans="1:16" x14ac:dyDescent="0.2">
      <c r="D122" s="37"/>
      <c r="E122" s="37"/>
      <c r="F122" s="37"/>
      <c r="G122" s="73"/>
      <c r="H122" s="73"/>
      <c r="I122" s="73"/>
      <c r="J122" s="73"/>
      <c r="K122" s="73"/>
      <c r="L122" s="73"/>
      <c r="M122" s="73"/>
      <c r="N122" s="73"/>
      <c r="O122" s="73"/>
      <c r="P122" s="37"/>
    </row>
    <row r="123" spans="1:16" s="68" customFormat="1" ht="30" customHeight="1" thickBot="1" x14ac:dyDescent="0.25">
      <c r="A123" s="65" t="s">
        <v>62</v>
      </c>
      <c r="B123" s="66"/>
      <c r="C123" s="66"/>
      <c r="D123" s="69"/>
      <c r="E123" s="49" t="s">
        <v>29</v>
      </c>
      <c r="F123" s="12" t="s">
        <v>5</v>
      </c>
      <c r="G123" s="12" t="s">
        <v>6</v>
      </c>
      <c r="H123" s="12" t="s">
        <v>7</v>
      </c>
      <c r="I123" s="12" t="s">
        <v>55</v>
      </c>
      <c r="J123" s="12" t="s">
        <v>8</v>
      </c>
      <c r="K123" s="12" t="s">
        <v>39</v>
      </c>
      <c r="L123" s="12" t="s">
        <v>9</v>
      </c>
      <c r="M123" s="12" t="s">
        <v>38</v>
      </c>
      <c r="N123" s="12" t="s">
        <v>10</v>
      </c>
      <c r="O123" s="23" t="s">
        <v>37</v>
      </c>
      <c r="P123" s="67"/>
    </row>
    <row r="124" spans="1:16" ht="14.25" customHeight="1" x14ac:dyDescent="0.3">
      <c r="D124" s="42"/>
      <c r="E124" s="5" t="s">
        <v>11</v>
      </c>
      <c r="F124" s="6"/>
      <c r="G124" s="13"/>
      <c r="H124" s="13"/>
      <c r="I124" s="13"/>
      <c r="J124" s="13"/>
      <c r="K124" s="13"/>
      <c r="L124" s="13"/>
      <c r="M124" s="13"/>
      <c r="N124" s="13"/>
      <c r="O124" s="15"/>
      <c r="P124" s="37"/>
    </row>
    <row r="125" spans="1:16" ht="14.25" customHeight="1" x14ac:dyDescent="0.3">
      <c r="D125" s="42"/>
      <c r="E125" s="4" t="s">
        <v>12</v>
      </c>
      <c r="F125" s="2"/>
      <c r="G125" s="14"/>
      <c r="H125" s="14"/>
      <c r="I125" s="14"/>
      <c r="J125" s="14"/>
      <c r="K125" s="14"/>
      <c r="L125" s="14"/>
      <c r="M125" s="14"/>
      <c r="N125" s="14"/>
      <c r="O125" s="24"/>
      <c r="P125" s="37"/>
    </row>
    <row r="126" spans="1:16" ht="14.25" customHeight="1" x14ac:dyDescent="0.3">
      <c r="D126" s="42"/>
      <c r="E126" s="5" t="s">
        <v>13</v>
      </c>
      <c r="F126" s="6"/>
      <c r="G126" s="13"/>
      <c r="H126" s="13"/>
      <c r="I126" s="13"/>
      <c r="J126" s="13"/>
      <c r="K126" s="13"/>
      <c r="L126" s="13"/>
      <c r="M126" s="13"/>
      <c r="N126" s="13"/>
      <c r="O126" s="15"/>
      <c r="P126" s="37"/>
    </row>
    <row r="127" spans="1:16" ht="14.25" customHeight="1" x14ac:dyDescent="0.3">
      <c r="E127" s="4" t="s">
        <v>14</v>
      </c>
      <c r="F127" s="2"/>
      <c r="G127" s="14"/>
      <c r="H127" s="14"/>
      <c r="I127" s="14"/>
      <c r="J127" s="14"/>
      <c r="K127" s="14"/>
      <c r="L127" s="14"/>
      <c r="M127" s="14"/>
      <c r="N127" s="14"/>
      <c r="O127" s="24"/>
    </row>
    <row r="128" spans="1:16" ht="14.25" customHeight="1" x14ac:dyDescent="0.3">
      <c r="E128" s="5" t="s">
        <v>15</v>
      </c>
      <c r="F128" s="6"/>
      <c r="G128" s="13"/>
      <c r="H128" s="13"/>
      <c r="I128" s="13"/>
      <c r="J128" s="13"/>
      <c r="K128" s="13"/>
      <c r="L128" s="13"/>
      <c r="M128" s="13"/>
      <c r="N128" s="13"/>
      <c r="O128" s="15"/>
    </row>
    <row r="129" spans="1:15" ht="14.25" customHeight="1" x14ac:dyDescent="0.3">
      <c r="E129" s="4" t="s">
        <v>16</v>
      </c>
      <c r="F129" s="2"/>
      <c r="G129" s="14"/>
      <c r="H129" s="14"/>
      <c r="I129" s="14"/>
      <c r="J129" s="14"/>
      <c r="K129" s="14"/>
      <c r="L129" s="14"/>
      <c r="M129" s="14"/>
      <c r="N129" s="14"/>
      <c r="O129" s="24"/>
    </row>
    <row r="130" spans="1:15" ht="14.25" customHeight="1" thickBot="1" x14ac:dyDescent="0.35">
      <c r="E130" s="7" t="s">
        <v>17</v>
      </c>
      <c r="F130" s="8"/>
      <c r="G130" s="15"/>
      <c r="H130" s="15"/>
      <c r="I130" s="15"/>
      <c r="J130" s="15"/>
      <c r="K130" s="15"/>
      <c r="L130" s="15"/>
      <c r="M130" s="15"/>
      <c r="N130" s="15"/>
      <c r="O130" s="15"/>
    </row>
    <row r="131" spans="1:15" ht="15" thickBot="1" x14ac:dyDescent="0.35">
      <c r="E131" s="63" t="s">
        <v>18</v>
      </c>
      <c r="F131" s="2">
        <f>SUBTOTAL(109,December[Week 1])</f>
        <v>0</v>
      </c>
      <c r="G131" s="2">
        <f>SUBTOTAL(109,December[Overtime])</f>
        <v>0</v>
      </c>
      <c r="H131" s="2">
        <f>SUBTOTAL(109,December[Week 2])</f>
        <v>0</v>
      </c>
      <c r="I131" s="2">
        <f>SUBTOTAL(109,December[[Overtime ]])</f>
        <v>0</v>
      </c>
      <c r="J131" s="2">
        <f>SUBTOTAL(109,December[Week 3])</f>
        <v>0</v>
      </c>
      <c r="K131" s="2">
        <f>SUBTOTAL(109,December[[Overtime  ]])</f>
        <v>0</v>
      </c>
      <c r="L131" s="2">
        <f>SUBTOTAL(109,December[Week 4])</f>
        <v>0</v>
      </c>
      <c r="M131" s="2">
        <f>SUBTOTAL(109,December[[Overtime   ]])</f>
        <v>0</v>
      </c>
      <c r="N131" s="2">
        <f>SUBTOTAL(109,December[Week 5])</f>
        <v>0</v>
      </c>
      <c r="O131" s="2">
        <f>SUBTOTAL(109,December[[Overtime    ]])</f>
        <v>0</v>
      </c>
    </row>
    <row r="132" spans="1:15" ht="21.95" customHeight="1" x14ac:dyDescent="0.3">
      <c r="A132" s="58" t="s">
        <v>80</v>
      </c>
      <c r="E132" s="10" t="str">
        <f ca="1">TEXT(DATEVALUE(December[[#Headers],[December]]&amp;" "&amp;YEAR(TODAY())),"mmm.")&amp;" total: Regular hours"</f>
        <v>Dec. total: Regular hours</v>
      </c>
      <c r="F132" s="70">
        <f>SUM(December[Week 1],December[Week 2],December[Week 3],December[Week 4],December[Week 5])</f>
        <v>0</v>
      </c>
      <c r="G132" s="79" t="str">
        <f ca="1">TEXT(DATEVALUE(December[[#Headers],[December]]&amp;" "&amp;YEAR(TODAY())),"mmm.")&amp;" total: Overtime"</f>
        <v>Dec. total: Overtime</v>
      </c>
      <c r="H132" s="79"/>
      <c r="I132" s="71">
        <f>SUM(G124:G130,I124:I130,K124:K130,M124:M130,O124:O130)</f>
        <v>0</v>
      </c>
      <c r="J132" s="16"/>
      <c r="K132" s="16"/>
      <c r="L132" s="16"/>
      <c r="M132" s="16"/>
      <c r="N132" s="16"/>
      <c r="O132" s="20"/>
    </row>
    <row r="133" spans="1:15" x14ac:dyDescent="0.2">
      <c r="E133" s="37"/>
      <c r="F133" s="37"/>
      <c r="G133" s="73"/>
      <c r="H133" s="73"/>
      <c r="I133" s="73"/>
      <c r="J133" s="73"/>
      <c r="K133" s="73"/>
      <c r="L133" s="73"/>
      <c r="M133" s="73"/>
      <c r="N133" s="73"/>
      <c r="O133" s="73"/>
    </row>
  </sheetData>
  <mergeCells count="17">
    <mergeCell ref="G33:H33"/>
    <mergeCell ref="G44:H44"/>
    <mergeCell ref="B1:C1"/>
    <mergeCell ref="G55:H55"/>
    <mergeCell ref="G121:H121"/>
    <mergeCell ref="E1:O1"/>
    <mergeCell ref="E34:O34"/>
    <mergeCell ref="G11:H11"/>
    <mergeCell ref="G22:H22"/>
    <mergeCell ref="G132:H132"/>
    <mergeCell ref="G66:H66"/>
    <mergeCell ref="G77:H77"/>
    <mergeCell ref="G88:H88"/>
    <mergeCell ref="G99:H99"/>
    <mergeCell ref="G110:H110"/>
    <mergeCell ref="E100:O100"/>
    <mergeCell ref="E67:O67"/>
  </mergeCells>
  <printOptions horizontalCentered="1"/>
  <pageMargins left="0.4" right="0.4" top="0.4" bottom="0.5" header="0.3" footer="0.3"/>
  <pageSetup scale="52" fitToHeight="0" orientation="landscape" horizontalDpi="4294967293" verticalDpi="200" r:id="rId1"/>
  <headerFooter differentFirst="1">
    <oddFooter>Page &amp;P of &amp;N</oddFooter>
  </headerFooter>
  <ignoredErrors>
    <ignoredError sqref="C11 F132 I132 F121 I121 F11 I11 F22 I22 F33 I33 F44 I44 F55 I55 F66 I66 F77 I77 F88 I88 F99 I99 F110 I110" emptyCellReference="1"/>
  </ignoredErrors>
  <tableParts count="12">
    <tablePart r:id="rId2"/>
    <tablePart r:id="rId3"/>
    <tablePart r:id="rId4"/>
    <tablePart r:id="rId5"/>
    <tablePart r:id="rId6"/>
    <tablePart r:id="rId7"/>
    <tablePart r:id="rId8"/>
    <tablePart r:id="rId9"/>
    <tablePart r:id="rId10"/>
    <tablePart r:id="rId11"/>
    <tablePart r:id="rId12"/>
    <tablePart r:id="rId1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START</vt:lpstr>
      <vt:lpstr>YEARLY 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Uladzislau Loputs</dc:creator>
  <cp:lastModifiedBy>Uladzislau Loputs</cp:lastModifiedBy>
  <dcterms:created xsi:type="dcterms:W3CDTF">2018-05-25T08:57:01Z</dcterms:created>
  <dcterms:modified xsi:type="dcterms:W3CDTF">2018-12-04T09:00:20Z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2018-05-25T08:57:08.1139983Z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