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ter\Backup Papers\Human Mutation\GitHUB\"/>
    </mc:Choice>
  </mc:AlternateContent>
  <xr:revisionPtr revIDLastSave="0" documentId="8_{F55A1A6D-8980-4623-AF04-0C572A23E461}" xr6:coauthVersionLast="45" xr6:coauthVersionMax="45" xr10:uidLastSave="{00000000-0000-0000-0000-000000000000}"/>
  <bookViews>
    <workbookView xWindow="-120" yWindow="-120" windowWidth="25440" windowHeight="15390" xr2:uid="{4F122224-CD4B-4753-AB73-631FE055CDBC}"/>
  </bookViews>
  <sheets>
    <sheet name="no Glu" sheetId="1" r:id="rId1"/>
    <sheet name="mit Glu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Q3" i="1"/>
  <c r="Q4" i="1"/>
  <c r="Q5" i="1"/>
  <c r="Q6" i="1"/>
  <c r="Q7" i="1"/>
  <c r="Q8" i="1"/>
  <c r="Q9" i="1"/>
  <c r="Q10" i="1"/>
  <c r="Q11" i="1"/>
  <c r="Q12" i="1"/>
  <c r="Q2" i="1"/>
  <c r="P3" i="2"/>
  <c r="P4" i="2"/>
  <c r="P5" i="2"/>
  <c r="P6" i="2"/>
  <c r="P7" i="2"/>
  <c r="P8" i="2"/>
  <c r="P9" i="2"/>
  <c r="P10" i="2"/>
  <c r="P11" i="2"/>
  <c r="P12" i="2"/>
  <c r="P13" i="2"/>
  <c r="P2" i="2"/>
  <c r="Q3" i="2"/>
  <c r="Q4" i="2"/>
  <c r="Q5" i="2"/>
  <c r="Q6" i="2"/>
  <c r="Q7" i="2"/>
  <c r="Q8" i="2"/>
  <c r="Q9" i="2"/>
  <c r="Q10" i="2"/>
  <c r="Q11" i="2"/>
  <c r="Q12" i="2"/>
  <c r="Q13" i="2"/>
  <c r="Q2" i="2"/>
  <c r="M3" i="1" l="1"/>
  <c r="M4" i="1"/>
  <c r="M5" i="1"/>
  <c r="M6" i="1"/>
  <c r="N6" i="1" s="1"/>
  <c r="M7" i="1"/>
  <c r="M8" i="1"/>
  <c r="M9" i="1"/>
  <c r="M10" i="1"/>
  <c r="N10" i="1" s="1"/>
  <c r="M11" i="1"/>
  <c r="M12" i="1"/>
  <c r="M13" i="1"/>
  <c r="M3" i="2"/>
  <c r="M4" i="2"/>
  <c r="M5" i="2"/>
  <c r="N5" i="2" s="1"/>
  <c r="M6" i="2"/>
  <c r="N6" i="2" s="1"/>
  <c r="M7" i="2"/>
  <c r="M8" i="2"/>
  <c r="M9" i="2"/>
  <c r="N9" i="2" s="1"/>
  <c r="M10" i="2"/>
  <c r="N10" i="2" s="1"/>
  <c r="M11" i="2"/>
  <c r="M12" i="2"/>
  <c r="M13" i="2"/>
  <c r="N13" i="2" s="1"/>
  <c r="I3" i="2"/>
  <c r="I7" i="2"/>
  <c r="I11" i="2"/>
  <c r="H3" i="2"/>
  <c r="H4" i="2"/>
  <c r="I4" i="2" s="1"/>
  <c r="H5" i="2"/>
  <c r="H6" i="2"/>
  <c r="H7" i="2"/>
  <c r="H8" i="2"/>
  <c r="I8" i="2" s="1"/>
  <c r="H9" i="2"/>
  <c r="H10" i="2"/>
  <c r="H11" i="2"/>
  <c r="H12" i="2"/>
  <c r="I12" i="2" s="1"/>
  <c r="H13" i="2"/>
  <c r="H3" i="1"/>
  <c r="H4" i="1"/>
  <c r="H5" i="1"/>
  <c r="H6" i="1"/>
  <c r="H7" i="1"/>
  <c r="H8" i="1"/>
  <c r="H9" i="1"/>
  <c r="H10" i="1"/>
  <c r="H11" i="1"/>
  <c r="H12" i="1"/>
  <c r="H13" i="1"/>
  <c r="C3" i="1"/>
  <c r="C4" i="1"/>
  <c r="C5" i="1"/>
  <c r="C6" i="1"/>
  <c r="C7" i="1"/>
  <c r="C8" i="1"/>
  <c r="C9" i="1"/>
  <c r="C10" i="1"/>
  <c r="C11" i="1"/>
  <c r="C12" i="1"/>
  <c r="C13" i="1"/>
  <c r="C3" i="2"/>
  <c r="C4" i="2"/>
  <c r="D4" i="2" s="1"/>
  <c r="C5" i="2"/>
  <c r="C6" i="2"/>
  <c r="C7" i="2"/>
  <c r="C8" i="2"/>
  <c r="D8" i="2" s="1"/>
  <c r="C9" i="2"/>
  <c r="C10" i="2"/>
  <c r="C11" i="2"/>
  <c r="C12" i="2"/>
  <c r="D12" i="2" s="1"/>
  <c r="C13" i="2"/>
  <c r="M2" i="2"/>
  <c r="N2" i="2" s="1"/>
  <c r="H2" i="2"/>
  <c r="I5" i="2" s="1"/>
  <c r="C2" i="2"/>
  <c r="D2" i="2" s="1"/>
  <c r="M2" i="1"/>
  <c r="H2" i="1"/>
  <c r="C2" i="1"/>
  <c r="D11" i="2" l="1"/>
  <c r="D7" i="2"/>
  <c r="D3" i="2"/>
  <c r="D10" i="1"/>
  <c r="D6" i="1"/>
  <c r="D2" i="1"/>
  <c r="D10" i="2"/>
  <c r="D6" i="2"/>
  <c r="D13" i="1"/>
  <c r="D9" i="1"/>
  <c r="D5" i="1"/>
  <c r="I10" i="2"/>
  <c r="I6" i="2"/>
  <c r="P6" i="1"/>
  <c r="I2" i="1"/>
  <c r="D13" i="2"/>
  <c r="D9" i="2"/>
  <c r="D5" i="2"/>
  <c r="D12" i="1"/>
  <c r="D8" i="1"/>
  <c r="D4" i="1"/>
  <c r="I13" i="2"/>
  <c r="I9" i="2"/>
  <c r="N12" i="2"/>
  <c r="N8" i="2"/>
  <c r="N4" i="2"/>
  <c r="D11" i="1"/>
  <c r="D7" i="1"/>
  <c r="D3" i="1"/>
  <c r="N11" i="2"/>
  <c r="N7" i="2"/>
  <c r="N3" i="2"/>
  <c r="I3" i="1"/>
  <c r="N13" i="1"/>
  <c r="N9" i="1"/>
  <c r="N5" i="1"/>
  <c r="N12" i="1"/>
  <c r="N8" i="1"/>
  <c r="N4" i="1"/>
  <c r="N11" i="1"/>
  <c r="N7" i="1"/>
  <c r="N3" i="1"/>
  <c r="N2" i="1"/>
  <c r="I13" i="1"/>
  <c r="I5" i="1"/>
  <c r="I12" i="1"/>
  <c r="I8" i="1"/>
  <c r="I4" i="1"/>
  <c r="I10" i="1"/>
  <c r="R10" i="1" s="1"/>
  <c r="I6" i="1"/>
  <c r="R6" i="1" s="1"/>
  <c r="I2" i="2"/>
  <c r="I9" i="1"/>
  <c r="I11" i="1"/>
  <c r="I7" i="1"/>
  <c r="P10" i="1" l="1"/>
  <c r="R7" i="1"/>
  <c r="P7" i="1"/>
  <c r="P12" i="1"/>
  <c r="R12" i="1"/>
  <c r="R11" i="1"/>
  <c r="P11" i="1"/>
  <c r="P5" i="1"/>
  <c r="R5" i="1"/>
  <c r="P2" i="1"/>
  <c r="R2" i="1"/>
  <c r="P4" i="1"/>
  <c r="R4" i="1"/>
  <c r="P9" i="1"/>
  <c r="R9" i="1"/>
  <c r="R3" i="1"/>
  <c r="P3" i="1"/>
  <c r="P8" i="1"/>
  <c r="R8" i="1"/>
</calcChain>
</file>

<file path=xl/sharedStrings.xml><?xml version="1.0" encoding="utf-8"?>
<sst xmlns="http://schemas.openxmlformats.org/spreadsheetml/2006/main" count="20" uniqueCount="7">
  <si>
    <t>curve</t>
  </si>
  <si>
    <t>sqrt^2</t>
  </si>
  <si>
    <t>10_03_20_Z2</t>
  </si>
  <si>
    <t>mean</t>
  </si>
  <si>
    <t>01_08_14_Z1</t>
  </si>
  <si>
    <t>01_08_14_Z4</t>
  </si>
  <si>
    <t>01_08_14_Z2_Z2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</si>
</sst>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WT no Glu normalized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Glu'!$A$2:$A$13</c:f>
              <c:numCache>
                <c:formatCode>General</c:formatCode>
                <c:ptCount val="12"/>
                <c:pt idx="0">
                  <c:v>-150</c:v>
                </c:pt>
                <c:pt idx="1">
                  <c:v>-125</c:v>
                </c:pt>
                <c:pt idx="2">
                  <c:v>-100</c:v>
                </c:pt>
                <c:pt idx="3">
                  <c:v>-75</c:v>
                </c:pt>
                <c:pt idx="4">
                  <c:v>-50</c:v>
                </c:pt>
                <c:pt idx="5">
                  <c:v>-25</c:v>
                </c:pt>
                <c:pt idx="6">
                  <c:v>0</c:v>
                </c:pt>
                <c:pt idx="7">
                  <c:v>25</c:v>
                </c:pt>
                <c:pt idx="8">
                  <c:v>50</c:v>
                </c:pt>
                <c:pt idx="9">
                  <c:v>75</c:v>
                </c:pt>
                <c:pt idx="10">
                  <c:v>100</c:v>
                </c:pt>
                <c:pt idx="11">
                  <c:v>125</c:v>
                </c:pt>
              </c:numCache>
            </c:numRef>
          </c:xVal>
          <c:yVal>
            <c:numRef>
              <c:f>'no Glu'!$D$2:$D$13</c:f>
              <c:numCache>
                <c:formatCode>General</c:formatCode>
                <c:ptCount val="12"/>
                <c:pt idx="0">
                  <c:v>0.25101670275337284</c:v>
                </c:pt>
                <c:pt idx="1">
                  <c:v>0.1594993795535225</c:v>
                </c:pt>
                <c:pt idx="2">
                  <c:v>0.10300760733769228</c:v>
                </c:pt>
                <c:pt idx="3">
                  <c:v>6.7033227870729711E-2</c:v>
                </c:pt>
                <c:pt idx="4">
                  <c:v>4.1722471159362562E-2</c:v>
                </c:pt>
                <c:pt idx="5">
                  <c:v>2.0769959551676796E-2</c:v>
                </c:pt>
                <c:pt idx="6">
                  <c:v>4.8516146158952269E-3</c:v>
                </c:pt>
                <c:pt idx="7">
                  <c:v>1.0787151763782634E-2</c:v>
                </c:pt>
                <c:pt idx="8">
                  <c:v>2.8451009604839549E-2</c:v>
                </c:pt>
                <c:pt idx="9">
                  <c:v>5.101267489432533E-2</c:v>
                </c:pt>
                <c:pt idx="10">
                  <c:v>8.6579719356168774E-2</c:v>
                </c:pt>
                <c:pt idx="11">
                  <c:v>0.14122840499265504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2-4396-ADAD-E0F70A303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246664"/>
        <c:axId val="137373288"/>
      </c:scatterChart>
      <c:valAx>
        <c:axId val="55324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373288"/>
        <c:crosses val="autoZero"/>
        <c:crossBetween val="midCat"/>
      </c:valAx>
      <c:valAx>
        <c:axId val="13737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24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WT with Glu normalized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'mit Glu'!$A$2:$A$13</c:f>
              <c:numCache>
                <c:formatCode>General</c:formatCode>
                <c:ptCount val="12"/>
                <c:pt idx="0">
                  <c:v>-150</c:v>
                </c:pt>
                <c:pt idx="1">
                  <c:v>-125</c:v>
                </c:pt>
                <c:pt idx="2">
                  <c:v>-100</c:v>
                </c:pt>
                <c:pt idx="3">
                  <c:v>-75</c:v>
                </c:pt>
                <c:pt idx="4">
                  <c:v>-50</c:v>
                </c:pt>
                <c:pt idx="5">
                  <c:v>-25</c:v>
                </c:pt>
                <c:pt idx="6">
                  <c:v>0</c:v>
                </c:pt>
                <c:pt idx="7">
                  <c:v>25</c:v>
                </c:pt>
                <c:pt idx="8">
                  <c:v>50</c:v>
                </c:pt>
                <c:pt idx="9">
                  <c:v>75</c:v>
                </c:pt>
                <c:pt idx="10">
                  <c:v>100</c:v>
                </c:pt>
                <c:pt idx="11">
                  <c:v>125</c:v>
                </c:pt>
              </c:numCache>
            </c:numRef>
          </c:xVal>
          <c:yVal>
            <c:numRef>
              <c:f>'mit Glu'!$D$2:$D$13</c:f>
              <c:numCache>
                <c:formatCode>General</c:formatCode>
                <c:ptCount val="12"/>
                <c:pt idx="0">
                  <c:v>1</c:v>
                </c:pt>
                <c:pt idx="1">
                  <c:v>0.65862753295035192</c:v>
                </c:pt>
                <c:pt idx="2">
                  <c:v>0.41905062731858289</c:v>
                </c:pt>
                <c:pt idx="3">
                  <c:v>0.25585568473641379</c:v>
                </c:pt>
                <c:pt idx="4">
                  <c:v>0.14605890974840835</c:v>
                </c:pt>
                <c:pt idx="5">
                  <c:v>7.168075247519981E-2</c:v>
                </c:pt>
                <c:pt idx="6">
                  <c:v>2.3262654835003886E-2</c:v>
                </c:pt>
                <c:pt idx="7">
                  <c:v>1.4330083538229394E-2</c:v>
                </c:pt>
                <c:pt idx="8">
                  <c:v>4.7390523148607443E-2</c:v>
                </c:pt>
                <c:pt idx="9">
                  <c:v>9.1521641787337474E-2</c:v>
                </c:pt>
                <c:pt idx="10">
                  <c:v>0.14592699995197789</c:v>
                </c:pt>
                <c:pt idx="11">
                  <c:v>0.22352286243279701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5-44E2-A88C-8AC4328B2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517480"/>
        <c:axId val="506512560"/>
      </c:scatterChart>
      <c:valAx>
        <c:axId val="506517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6512560"/>
        <c:crosses val="autoZero"/>
        <c:crossBetween val="midCat"/>
      </c:valAx>
      <c:valAx>
        <c:axId val="50651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6517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16</xdr:row>
      <xdr:rowOff>100012</xdr:rowOff>
    </xdr:from>
    <xdr:to>
      <xdr:col>12</xdr:col>
      <xdr:colOff>295275</xdr:colOff>
      <xdr:row>30</xdr:row>
      <xdr:rowOff>176212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D11C11E-5F13-4597-A7B3-DB922C25F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16</xdr:row>
      <xdr:rowOff>90487</xdr:rowOff>
    </xdr:from>
    <xdr:to>
      <xdr:col>11</xdr:col>
      <xdr:colOff>447675</xdr:colOff>
      <xdr:row>30</xdr:row>
      <xdr:rowOff>166687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F4FE871-B392-4BB0-A9CD-656B7E3A9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1413F-5501-4006-B2D9-6402F0D86E6F}">
  <dimension ref="A1:R13"/>
  <sheetViews>
    <sheetView tabSelected="1" workbookViewId="0">
      <selection activeCell="N23" sqref="N23"/>
    </sheetView>
  </sheetViews>
  <sheetFormatPr baseColWidth="10" defaultRowHeight="15" x14ac:dyDescent="0.25"/>
  <sheetData>
    <row r="1" spans="1:18" x14ac:dyDescent="0.25">
      <c r="B1" t="s">
        <v>4</v>
      </c>
      <c r="C1" t="s">
        <v>1</v>
      </c>
      <c r="D1" t="s">
        <v>0</v>
      </c>
      <c r="F1" t="s">
        <v>2</v>
      </c>
      <c r="G1" t="s">
        <v>1</v>
      </c>
      <c r="H1" t="s">
        <v>0</v>
      </c>
      <c r="K1" t="s">
        <v>5</v>
      </c>
      <c r="L1" t="s">
        <v>1</v>
      </c>
      <c r="M1" t="s">
        <v>0</v>
      </c>
      <c r="P1" t="s">
        <v>3</v>
      </c>
    </row>
    <row r="2" spans="1:18" x14ac:dyDescent="0.25">
      <c r="A2">
        <v>-150</v>
      </c>
      <c r="B2">
        <v>-203.54650878906199</v>
      </c>
      <c r="C2">
        <f>SQRT((B2)^2)</f>
        <v>203.54650878906199</v>
      </c>
      <c r="D2">
        <f>C2/'mit Glu'!$C$2</f>
        <v>0.25101670275337284</v>
      </c>
      <c r="F2">
        <v>-150</v>
      </c>
      <c r="G2">
        <v>-284.25738525390602</v>
      </c>
      <c r="H2">
        <f>SQRT((G2)^2)</f>
        <v>284.25738525390602</v>
      </c>
      <c r="I2">
        <f>H2/'mit Glu'!$H$2</f>
        <v>0.19825240764435562</v>
      </c>
      <c r="K2">
        <v>-150</v>
      </c>
      <c r="L2">
        <v>-71.551795959472599</v>
      </c>
      <c r="M2">
        <f>SQRT((L2)^2)</f>
        <v>71.551795959472599</v>
      </c>
      <c r="N2">
        <f>M2/'mit Glu'!$M$2</f>
        <v>0.24675941420392336</v>
      </c>
      <c r="P2">
        <f>AVERAGE(N2,I2,D2)</f>
        <v>0.23200950820055058</v>
      </c>
      <c r="Q2">
        <f>STDEV(N2,I2,D2)</f>
        <v>2.9311900397605263E-2</v>
      </c>
      <c r="R2">
        <f>CONFIDENCE(0.05,Q2,3)</f>
        <v>3.3168928328591779E-2</v>
      </c>
    </row>
    <row r="3" spans="1:18" x14ac:dyDescent="0.25">
      <c r="A3">
        <v>-125</v>
      </c>
      <c r="B3">
        <v>-129.336181640625</v>
      </c>
      <c r="C3">
        <f t="shared" ref="C3:C13" si="0">SQRT((B3)^2)</f>
        <v>129.336181640625</v>
      </c>
      <c r="D3">
        <f>C3/'mit Glu'!$C$2</f>
        <v>0.1594993795535225</v>
      </c>
      <c r="F3">
        <v>-125</v>
      </c>
      <c r="G3">
        <v>-185.805084228515</v>
      </c>
      <c r="H3">
        <f t="shared" ref="H3:H13" si="1">SQRT((G3)^2)</f>
        <v>185.805084228515</v>
      </c>
      <c r="I3">
        <f>H3/'mit Glu'!$H$2</f>
        <v>0.12958785668123363</v>
      </c>
      <c r="K3">
        <v>-125</v>
      </c>
      <c r="L3">
        <v>-46.930774688720703</v>
      </c>
      <c r="M3">
        <f t="shared" ref="M3:M13" si="2">SQRT((L3)^2)</f>
        <v>46.930774688720703</v>
      </c>
      <c r="N3">
        <f>M3/'mit Glu'!$M$2</f>
        <v>0.16184933327018608</v>
      </c>
      <c r="P3">
        <f t="shared" ref="P3:P12" si="3">AVERAGE(N3,I3,D3)</f>
        <v>0.15031218983498074</v>
      </c>
      <c r="Q3">
        <f t="shared" ref="Q3:Q12" si="4">STDEV(N3,I3,D3)</f>
        <v>1.7986218588637286E-2</v>
      </c>
      <c r="R3">
        <f t="shared" ref="R3:R12" si="5">CONFIDENCE(0.05,Q3,3)</f>
        <v>2.0352948364877603E-2</v>
      </c>
    </row>
    <row r="4" spans="1:18" x14ac:dyDescent="0.25">
      <c r="A4">
        <v>-100</v>
      </c>
      <c r="B4">
        <v>-83.527664184570298</v>
      </c>
      <c r="C4">
        <f t="shared" si="0"/>
        <v>83.527664184570298</v>
      </c>
      <c r="D4">
        <f>C4/'mit Glu'!$C$2</f>
        <v>0.10300760733769228</v>
      </c>
      <c r="F4">
        <v>-100</v>
      </c>
      <c r="G4">
        <v>-116.299827575683</v>
      </c>
      <c r="H4">
        <f t="shared" si="1"/>
        <v>116.299827575683</v>
      </c>
      <c r="I4">
        <f>H4/'mit Glu'!$H$2</f>
        <v>8.1112125916826122E-2</v>
      </c>
      <c r="K4">
        <v>-100</v>
      </c>
      <c r="L4">
        <v>-33.615089416503899</v>
      </c>
      <c r="M4">
        <f t="shared" si="2"/>
        <v>33.615089416503899</v>
      </c>
      <c r="N4">
        <f>M4/'mit Glu'!$M$2</f>
        <v>0.11592776479750776</v>
      </c>
      <c r="P4">
        <f t="shared" si="3"/>
        <v>0.10001583268400871</v>
      </c>
      <c r="Q4">
        <f t="shared" si="4"/>
        <v>1.759957994815009E-2</v>
      </c>
      <c r="R4">
        <f t="shared" si="5"/>
        <v>1.9915433595059689E-2</v>
      </c>
    </row>
    <row r="5" spans="1:18" x14ac:dyDescent="0.25">
      <c r="A5">
        <v>-75</v>
      </c>
      <c r="B5">
        <v>-54.356460571288999</v>
      </c>
      <c r="C5">
        <f t="shared" si="0"/>
        <v>54.356460571288999</v>
      </c>
      <c r="D5">
        <f>C5/'mit Glu'!$C$2</f>
        <v>6.7033227870729711E-2</v>
      </c>
      <c r="F5">
        <v>-75</v>
      </c>
      <c r="G5">
        <v>-72.123405456542898</v>
      </c>
      <c r="H5">
        <f t="shared" si="1"/>
        <v>72.123405456542898</v>
      </c>
      <c r="I5">
        <f>H5/'mit Glu'!$H$2</f>
        <v>5.0301731884636075E-2</v>
      </c>
      <c r="K5">
        <v>-75</v>
      </c>
      <c r="L5">
        <v>-22.605094909667901</v>
      </c>
      <c r="M5">
        <f t="shared" si="2"/>
        <v>22.605094909667901</v>
      </c>
      <c r="N5">
        <f>M5/'mit Glu'!$M$2</f>
        <v>7.7957791319356512E-2</v>
      </c>
      <c r="P5">
        <f t="shared" si="3"/>
        <v>6.5097583691574104E-2</v>
      </c>
      <c r="Q5">
        <f t="shared" si="4"/>
        <v>1.3929265761533232E-2</v>
      </c>
      <c r="R5">
        <f t="shared" si="5"/>
        <v>1.5762158421906668E-2</v>
      </c>
    </row>
    <row r="6" spans="1:18" x14ac:dyDescent="0.25">
      <c r="A6">
        <v>-50</v>
      </c>
      <c r="B6">
        <v>-33.832263946533203</v>
      </c>
      <c r="C6">
        <f t="shared" si="0"/>
        <v>33.832263946533203</v>
      </c>
      <c r="D6">
        <f>C6/'mit Glu'!$C$2</f>
        <v>4.1722471159362562E-2</v>
      </c>
      <c r="F6">
        <v>-50</v>
      </c>
      <c r="G6">
        <v>-43.661720275878899</v>
      </c>
      <c r="H6">
        <f t="shared" si="1"/>
        <v>43.661720275878899</v>
      </c>
      <c r="I6">
        <f>H6/'mit Glu'!$H$2</f>
        <v>3.0451420492929572E-2</v>
      </c>
      <c r="K6">
        <v>-50</v>
      </c>
      <c r="L6">
        <v>-14.275154113769499</v>
      </c>
      <c r="M6">
        <f t="shared" si="2"/>
        <v>14.275154113769499</v>
      </c>
      <c r="N6">
        <f>M6/'mit Glu'!$M$2</f>
        <v>4.9230471710027673E-2</v>
      </c>
      <c r="P6">
        <f t="shared" si="3"/>
        <v>4.0468121120773269E-2</v>
      </c>
      <c r="Q6">
        <f t="shared" si="4"/>
        <v>9.4521551335174613E-3</v>
      </c>
      <c r="R6">
        <f t="shared" si="5"/>
        <v>1.0695923905363209E-2</v>
      </c>
    </row>
    <row r="7" spans="1:18" x14ac:dyDescent="0.25">
      <c r="A7">
        <v>-25</v>
      </c>
      <c r="B7">
        <v>-16.842117309570298</v>
      </c>
      <c r="C7">
        <f t="shared" si="0"/>
        <v>16.842117309570298</v>
      </c>
      <c r="D7">
        <f>C7/'mit Glu'!$C$2</f>
        <v>2.0769959551676796E-2</v>
      </c>
      <c r="F7">
        <v>-25</v>
      </c>
      <c r="G7">
        <v>-20.740022659301701</v>
      </c>
      <c r="H7">
        <f t="shared" si="1"/>
        <v>20.740022659301701</v>
      </c>
      <c r="I7">
        <f>H7/'mit Glu'!$H$2</f>
        <v>1.4464916797613978E-2</v>
      </c>
      <c r="K7">
        <v>-25</v>
      </c>
      <c r="L7">
        <v>-7.2912101745605398</v>
      </c>
      <c r="M7">
        <f t="shared" si="2"/>
        <v>7.2912101745605398</v>
      </c>
      <c r="N7">
        <f>M7/'mit Glu'!$M$2</f>
        <v>2.5145067672812976E-2</v>
      </c>
      <c r="P7">
        <f t="shared" si="3"/>
        <v>2.0126648007367919E-2</v>
      </c>
      <c r="Q7">
        <f t="shared" si="4"/>
        <v>5.3690588548212254E-3</v>
      </c>
      <c r="R7">
        <f t="shared" si="5"/>
        <v>6.0755504055310453E-3</v>
      </c>
    </row>
    <row r="8" spans="1:18" x14ac:dyDescent="0.25">
      <c r="A8">
        <v>0</v>
      </c>
      <c r="B8">
        <v>-3.9341175556182799</v>
      </c>
      <c r="C8">
        <f t="shared" si="0"/>
        <v>3.9341175556182799</v>
      </c>
      <c r="D8">
        <f>C8/'mit Glu'!$C$2</f>
        <v>4.8516146158952269E-3</v>
      </c>
      <c r="F8">
        <v>0</v>
      </c>
      <c r="G8">
        <v>-1.13025474548339</v>
      </c>
      <c r="H8">
        <f t="shared" si="1"/>
        <v>1.13025474548339</v>
      </c>
      <c r="I8">
        <f>H8/'mit Glu'!$H$2</f>
        <v>7.8828461868594979E-4</v>
      </c>
      <c r="K8">
        <v>0</v>
      </c>
      <c r="L8">
        <v>-1.8487309217453001</v>
      </c>
      <c r="M8">
        <f t="shared" si="2"/>
        <v>1.8487309217453001</v>
      </c>
      <c r="N8">
        <f>M8/'mit Glu'!$M$2</f>
        <v>6.3756856575471494E-3</v>
      </c>
      <c r="P8">
        <f t="shared" si="3"/>
        <v>4.0051949640427754E-3</v>
      </c>
      <c r="Q8">
        <f t="shared" si="4"/>
        <v>2.8882663074149386E-3</v>
      </c>
      <c r="R8">
        <f t="shared" si="5"/>
        <v>3.2683209496836068E-3</v>
      </c>
    </row>
    <row r="9" spans="1:18" x14ac:dyDescent="0.25">
      <c r="A9">
        <v>25</v>
      </c>
      <c r="B9">
        <v>8.7471752166747994</v>
      </c>
      <c r="C9">
        <f t="shared" si="0"/>
        <v>8.7471752166747994</v>
      </c>
      <c r="D9">
        <f>C9/'mit Glu'!$C$2</f>
        <v>1.0787151763782634E-2</v>
      </c>
      <c r="F9">
        <v>25</v>
      </c>
      <c r="G9">
        <v>16.962774276733299</v>
      </c>
      <c r="H9">
        <f t="shared" si="1"/>
        <v>16.962774276733299</v>
      </c>
      <c r="I9">
        <f>H9/'mit Glu'!$H$2</f>
        <v>1.1830513524516808E-2</v>
      </c>
      <c r="K9">
        <v>25</v>
      </c>
      <c r="L9">
        <v>3.4580523967742902</v>
      </c>
      <c r="M9">
        <f t="shared" si="2"/>
        <v>3.4580523967742902</v>
      </c>
      <c r="N9">
        <f>M9/'mit Glu'!$M$2</f>
        <v>1.1925724187242142E-2</v>
      </c>
      <c r="P9">
        <f t="shared" si="3"/>
        <v>1.1514463158513863E-2</v>
      </c>
      <c r="Q9">
        <f t="shared" si="4"/>
        <v>6.3166657838891664E-4</v>
      </c>
      <c r="R9">
        <f t="shared" si="5"/>
        <v>7.1478488879760582E-4</v>
      </c>
    </row>
    <row r="10" spans="1:18" x14ac:dyDescent="0.25">
      <c r="A10">
        <v>50</v>
      </c>
      <c r="B10">
        <v>23.070590972900298</v>
      </c>
      <c r="C10">
        <f t="shared" si="0"/>
        <v>23.070590972900298</v>
      </c>
      <c r="D10">
        <f>C10/'mit Glu'!$C$2</f>
        <v>2.8451009604839549E-2</v>
      </c>
      <c r="F10">
        <v>50</v>
      </c>
      <c r="G10">
        <v>35.8975219726562</v>
      </c>
      <c r="H10">
        <f t="shared" si="1"/>
        <v>35.8975219726562</v>
      </c>
      <c r="I10">
        <f>H10/'mit Glu'!$H$2</f>
        <v>2.5036359752582567E-2</v>
      </c>
      <c r="K10">
        <v>50</v>
      </c>
      <c r="L10">
        <v>11.2064971923828</v>
      </c>
      <c r="M10">
        <f t="shared" si="2"/>
        <v>11.2064971923828</v>
      </c>
      <c r="N10">
        <f>M10/'mit Glu'!$M$2</f>
        <v>3.8647648817041295E-2</v>
      </c>
      <c r="P10">
        <f t="shared" si="3"/>
        <v>3.0711672724821139E-2</v>
      </c>
      <c r="Q10">
        <f t="shared" si="4"/>
        <v>7.0816485231616211E-3</v>
      </c>
      <c r="R10">
        <f t="shared" si="5"/>
        <v>8.0134924425512791E-3</v>
      </c>
    </row>
    <row r="11" spans="1:18" x14ac:dyDescent="0.25">
      <c r="A11">
        <v>75</v>
      </c>
      <c r="B11">
        <v>41.365581512451101</v>
      </c>
      <c r="C11">
        <f t="shared" si="0"/>
        <v>41.365581512451101</v>
      </c>
      <c r="D11">
        <f>C11/'mit Glu'!$C$2</f>
        <v>5.101267489432533E-2</v>
      </c>
      <c r="F11">
        <v>75</v>
      </c>
      <c r="G11">
        <v>59.955673217773402</v>
      </c>
      <c r="H11">
        <f t="shared" si="1"/>
        <v>59.955673217773402</v>
      </c>
      <c r="I11">
        <f>H11/'mit Glu'!$H$2</f>
        <v>4.1815471414206482E-2</v>
      </c>
      <c r="K11">
        <v>75</v>
      </c>
      <c r="L11">
        <v>18.0531902313232</v>
      </c>
      <c r="M11">
        <f t="shared" si="2"/>
        <v>18.0531902313232</v>
      </c>
      <c r="N11">
        <f>M11/'mit Glu'!$M$2</f>
        <v>6.2259718100109308E-2</v>
      </c>
      <c r="P11">
        <f t="shared" si="3"/>
        <v>5.1695954802880383E-2</v>
      </c>
      <c r="Q11">
        <f t="shared" si="4"/>
        <v>1.023923626124466E-2</v>
      </c>
      <c r="R11">
        <f t="shared" si="5"/>
        <v>1.1586573681059894E-2</v>
      </c>
    </row>
    <row r="12" spans="1:18" x14ac:dyDescent="0.25">
      <c r="A12">
        <v>100</v>
      </c>
      <c r="B12">
        <v>70.206481933593693</v>
      </c>
      <c r="C12">
        <f t="shared" si="0"/>
        <v>70.206481933593693</v>
      </c>
      <c r="D12">
        <f>C12/'mit Glu'!$C$2</f>
        <v>8.6579719356168774E-2</v>
      </c>
      <c r="F12">
        <v>100</v>
      </c>
      <c r="G12">
        <v>97.531608581542898</v>
      </c>
      <c r="H12">
        <f t="shared" si="1"/>
        <v>97.531608581542898</v>
      </c>
      <c r="I12">
        <f>H12/'mit Glu'!$H$2</f>
        <v>6.8022423429549506E-2</v>
      </c>
      <c r="K12">
        <v>100</v>
      </c>
      <c r="L12">
        <v>27.837802886962798</v>
      </c>
      <c r="M12">
        <f t="shared" si="2"/>
        <v>27.837802886962798</v>
      </c>
      <c r="N12">
        <f>M12/'mit Glu'!$M$2</f>
        <v>9.6003738843983846E-2</v>
      </c>
      <c r="P12">
        <f t="shared" si="3"/>
        <v>8.3535293876567371E-2</v>
      </c>
      <c r="Q12">
        <f t="shared" si="4"/>
        <v>1.4236920241265475E-2</v>
      </c>
      <c r="R12">
        <f t="shared" si="5"/>
        <v>1.6110295842196299E-2</v>
      </c>
    </row>
    <row r="13" spans="1:18" x14ac:dyDescent="0.25">
      <c r="A13">
        <v>125</v>
      </c>
      <c r="B13">
        <v>114.520462036132</v>
      </c>
      <c r="C13">
        <f t="shared" si="0"/>
        <v>114.520462036132</v>
      </c>
      <c r="D13">
        <f>C13/'mit Glu'!$C$2</f>
        <v>0.14122840499265504</v>
      </c>
      <c r="F13">
        <v>125</v>
      </c>
      <c r="G13">
        <v>146.93406677246</v>
      </c>
      <c r="H13">
        <f t="shared" si="1"/>
        <v>146.93406677246</v>
      </c>
      <c r="I13">
        <f>H13/'mit Glu'!$H$2</f>
        <v>0.10247766289905542</v>
      </c>
      <c r="K13">
        <v>125</v>
      </c>
      <c r="L13">
        <v>51.242473602294901</v>
      </c>
      <c r="M13">
        <f t="shared" si="2"/>
        <v>51.242473602294901</v>
      </c>
      <c r="N13">
        <f>M13/'mit Glu'!$M$2</f>
        <v>0.17671901311358079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0CD34-1A4C-4C0A-B636-E049815ACC07}">
  <dimension ref="A1:R13"/>
  <sheetViews>
    <sheetView workbookViewId="0">
      <selection activeCell="C24" sqref="C24"/>
    </sheetView>
  </sheetViews>
  <sheetFormatPr baseColWidth="10" defaultRowHeight="15" x14ac:dyDescent="0.25"/>
  <sheetData>
    <row r="1" spans="1:18" x14ac:dyDescent="0.25">
      <c r="B1" t="s">
        <v>4</v>
      </c>
      <c r="C1" t="s">
        <v>1</v>
      </c>
      <c r="D1" t="s">
        <v>0</v>
      </c>
      <c r="G1" t="s">
        <v>6</v>
      </c>
      <c r="H1" t="s">
        <v>1</v>
      </c>
      <c r="I1" t="s">
        <v>0</v>
      </c>
      <c r="L1" t="s">
        <v>5</v>
      </c>
      <c r="M1" t="s">
        <v>1</v>
      </c>
      <c r="N1" t="s">
        <v>0</v>
      </c>
      <c r="P1" t="s">
        <v>3</v>
      </c>
    </row>
    <row r="2" spans="1:18" x14ac:dyDescent="0.25">
      <c r="A2">
        <v>-150</v>
      </c>
      <c r="B2">
        <v>-810.88830566406205</v>
      </c>
      <c r="C2">
        <f>SQRT((B2)^2)</f>
        <v>810.88830566406205</v>
      </c>
      <c r="D2">
        <f>C2/$C$2</f>
        <v>1</v>
      </c>
      <c r="F2">
        <v>-150</v>
      </c>
      <c r="G2">
        <v>-1433.81555175781</v>
      </c>
      <c r="H2">
        <f>SQRT((G2)^2)</f>
        <v>1433.81555175781</v>
      </c>
      <c r="I2">
        <f>H2/$H$2</f>
        <v>1</v>
      </c>
      <c r="K2">
        <v>-150</v>
      </c>
      <c r="L2">
        <v>-289.9658203125</v>
      </c>
      <c r="M2">
        <f>SQRT((L2)^2)</f>
        <v>289.9658203125</v>
      </c>
      <c r="N2">
        <f>M2/$M$2</f>
        <v>1</v>
      </c>
      <c r="P2">
        <f>AVERAGE(N2,I2,D2)</f>
        <v>1</v>
      </c>
      <c r="Q2">
        <f>STDEV(N2,I2,D2)</f>
        <v>0</v>
      </c>
      <c r="R2">
        <v>0</v>
      </c>
    </row>
    <row r="3" spans="1:18" x14ac:dyDescent="0.25">
      <c r="A3">
        <v>-125</v>
      </c>
      <c r="B3">
        <v>-534.07336425781205</v>
      </c>
      <c r="C3">
        <f t="shared" ref="C3:C13" si="0">SQRT((B3)^2)</f>
        <v>534.07336425781205</v>
      </c>
      <c r="D3">
        <f t="shared" ref="D3:D13" si="1">C3/$C$2</f>
        <v>0.65862753295035192</v>
      </c>
      <c r="F3">
        <v>-125</v>
      </c>
      <c r="G3">
        <v>-1042.47570800781</v>
      </c>
      <c r="H3">
        <f t="shared" ref="H3:H13" si="2">SQRT((G3)^2)</f>
        <v>1042.47570800781</v>
      </c>
      <c r="I3">
        <f t="shared" ref="I3:I13" si="3">H3/$H$2</f>
        <v>0.72706402628271782</v>
      </c>
      <c r="K3">
        <v>-125</v>
      </c>
      <c r="L3">
        <v>-196.75180053710901</v>
      </c>
      <c r="M3">
        <f t="shared" ref="M3:M13" si="4">SQRT((L3)^2)</f>
        <v>196.75180053710901</v>
      </c>
      <c r="N3">
        <f t="shared" ref="N3:N13" si="5">M3/$M$2</f>
        <v>0.67853445735454954</v>
      </c>
      <c r="P3">
        <f t="shared" ref="P3:P13" si="6">AVERAGE(N3,I3,D3)</f>
        <v>0.6880753388625398</v>
      </c>
      <c r="Q3">
        <f t="shared" ref="Q3:Q13" si="7">STDEV(N3,I3,D3)</f>
        <v>3.520170052525691E-2</v>
      </c>
      <c r="R3">
        <f t="shared" ref="R3:R13" si="8">CONFIDENCE(0.05,Q3,3)</f>
        <v>3.983374212960239E-2</v>
      </c>
    </row>
    <row r="4" spans="1:18" x14ac:dyDescent="0.25">
      <c r="A4">
        <v>-100</v>
      </c>
      <c r="B4">
        <v>-339.80325317382801</v>
      </c>
      <c r="C4">
        <f t="shared" si="0"/>
        <v>339.80325317382801</v>
      </c>
      <c r="D4">
        <f t="shared" si="1"/>
        <v>0.41905062731858289</v>
      </c>
      <c r="F4">
        <v>-100</v>
      </c>
      <c r="G4">
        <v>-700.314697265625</v>
      </c>
      <c r="H4">
        <f t="shared" si="2"/>
        <v>700.314697265625</v>
      </c>
      <c r="I4">
        <f t="shared" si="3"/>
        <v>0.48842732693690105</v>
      </c>
      <c r="K4">
        <v>-100</v>
      </c>
      <c r="L4">
        <v>-134.12298583984301</v>
      </c>
      <c r="M4">
        <f t="shared" si="4"/>
        <v>134.12298583984301</v>
      </c>
      <c r="N4">
        <f t="shared" si="5"/>
        <v>0.46254757093541887</v>
      </c>
      <c r="P4">
        <f t="shared" si="6"/>
        <v>0.45667517506363425</v>
      </c>
      <c r="Q4">
        <f t="shared" si="7"/>
        <v>3.5059169805327695E-2</v>
      </c>
      <c r="R4">
        <f t="shared" si="8"/>
        <v>3.9672456400262887E-2</v>
      </c>
    </row>
    <row r="5" spans="1:18" x14ac:dyDescent="0.25">
      <c r="A5">
        <v>-75</v>
      </c>
      <c r="B5">
        <v>-207.47038269042901</v>
      </c>
      <c r="C5">
        <f t="shared" si="0"/>
        <v>207.47038269042901</v>
      </c>
      <c r="D5">
        <f t="shared" si="1"/>
        <v>0.25585568473641379</v>
      </c>
      <c r="F5">
        <v>-75</v>
      </c>
      <c r="G5">
        <v>-464.90438842773398</v>
      </c>
      <c r="H5">
        <f t="shared" si="2"/>
        <v>464.90438842773398</v>
      </c>
      <c r="I5">
        <f t="shared" si="3"/>
        <v>0.32424281342030131</v>
      </c>
      <c r="K5">
        <v>-75</v>
      </c>
      <c r="L5">
        <v>-87.014579772949205</v>
      </c>
      <c r="M5">
        <f t="shared" si="4"/>
        <v>87.014579772949205</v>
      </c>
      <c r="N5">
        <f t="shared" si="5"/>
        <v>0.30008564347057332</v>
      </c>
      <c r="P5">
        <f t="shared" si="6"/>
        <v>0.29339471387576282</v>
      </c>
      <c r="Q5">
        <f t="shared" si="7"/>
        <v>3.46810646684712E-2</v>
      </c>
      <c r="R5">
        <f t="shared" si="8"/>
        <v>3.924459802141516E-2</v>
      </c>
    </row>
    <row r="6" spans="1:18" x14ac:dyDescent="0.25">
      <c r="A6">
        <v>-50</v>
      </c>
      <c r="B6">
        <v>-118.437461853027</v>
      </c>
      <c r="C6">
        <f t="shared" si="0"/>
        <v>118.437461853027</v>
      </c>
      <c r="D6">
        <f t="shared" si="1"/>
        <v>0.14605890974840835</v>
      </c>
      <c r="F6">
        <v>-50</v>
      </c>
      <c r="G6">
        <v>-294.89474487304602</v>
      </c>
      <c r="H6">
        <f t="shared" si="2"/>
        <v>294.89474487304602</v>
      </c>
      <c r="I6">
        <f t="shared" si="3"/>
        <v>0.20567132537481192</v>
      </c>
      <c r="K6">
        <v>-50</v>
      </c>
      <c r="L6">
        <v>-51.713436126708899</v>
      </c>
      <c r="M6">
        <f t="shared" si="4"/>
        <v>51.713436126708899</v>
      </c>
      <c r="N6">
        <f t="shared" si="5"/>
        <v>0.17834321324829472</v>
      </c>
      <c r="P6">
        <f t="shared" si="6"/>
        <v>0.17669114945717168</v>
      </c>
      <c r="Q6">
        <f t="shared" si="7"/>
        <v>2.9840526307041079E-2</v>
      </c>
      <c r="R6">
        <f t="shared" si="8"/>
        <v>3.3767113866372392E-2</v>
      </c>
    </row>
    <row r="7" spans="1:18" x14ac:dyDescent="0.25">
      <c r="A7">
        <v>-25</v>
      </c>
      <c r="B7">
        <v>-58.125083923339801</v>
      </c>
      <c r="C7">
        <f t="shared" si="0"/>
        <v>58.125083923339801</v>
      </c>
      <c r="D7">
        <f t="shared" si="1"/>
        <v>7.168075247519981E-2</v>
      </c>
      <c r="F7">
        <v>-25</v>
      </c>
      <c r="G7">
        <v>-147.60600280761699</v>
      </c>
      <c r="H7">
        <f t="shared" si="2"/>
        <v>147.60600280761699</v>
      </c>
      <c r="I7">
        <f t="shared" si="3"/>
        <v>0.10294629781819353</v>
      </c>
      <c r="K7">
        <v>-25</v>
      </c>
      <c r="L7">
        <v>-25.934043884277301</v>
      </c>
      <c r="M7">
        <f t="shared" si="4"/>
        <v>25.934043884277301</v>
      </c>
      <c r="N7">
        <f t="shared" si="5"/>
        <v>8.9438278816199229E-2</v>
      </c>
      <c r="P7">
        <f t="shared" si="6"/>
        <v>8.8021776369864191E-2</v>
      </c>
      <c r="Q7">
        <f t="shared" si="7"/>
        <v>1.5680830360158115E-2</v>
      </c>
      <c r="R7">
        <f t="shared" si="8"/>
        <v>1.7744203934023439E-2</v>
      </c>
    </row>
    <row r="8" spans="1:18" x14ac:dyDescent="0.25">
      <c r="A8">
        <v>0</v>
      </c>
      <c r="B8">
        <v>-18.863414764404201</v>
      </c>
      <c r="C8">
        <f t="shared" si="0"/>
        <v>18.863414764404201</v>
      </c>
      <c r="D8">
        <f t="shared" si="1"/>
        <v>2.3262654835003886E-2</v>
      </c>
      <c r="F8">
        <v>0</v>
      </c>
      <c r="G8">
        <v>-19.2109069824218</v>
      </c>
      <c r="H8">
        <f t="shared" si="2"/>
        <v>19.2109069824218</v>
      </c>
      <c r="I8">
        <f t="shared" si="3"/>
        <v>1.3398450699512827E-2</v>
      </c>
      <c r="K8">
        <v>0</v>
      </c>
      <c r="L8">
        <v>-9.2486114501953107</v>
      </c>
      <c r="M8">
        <f t="shared" si="4"/>
        <v>9.2486114501953107</v>
      </c>
      <c r="N8">
        <f t="shared" si="5"/>
        <v>3.1895522859307898E-2</v>
      </c>
      <c r="P8">
        <f t="shared" si="6"/>
        <v>2.2852209464608208E-2</v>
      </c>
      <c r="Q8">
        <f t="shared" si="7"/>
        <v>9.2553643187464878E-3</v>
      </c>
      <c r="R8">
        <f t="shared" si="8"/>
        <v>1.047323822677115E-2</v>
      </c>
    </row>
    <row r="9" spans="1:18" x14ac:dyDescent="0.25">
      <c r="A9">
        <v>25</v>
      </c>
      <c r="B9">
        <v>11.6200971603393</v>
      </c>
      <c r="C9">
        <f t="shared" si="0"/>
        <v>11.6200971603393</v>
      </c>
      <c r="D9">
        <f t="shared" si="1"/>
        <v>1.4330083538229394E-2</v>
      </c>
      <c r="F9">
        <v>25</v>
      </c>
      <c r="G9">
        <v>116.33632659912099</v>
      </c>
      <c r="H9">
        <f t="shared" si="2"/>
        <v>116.33632659912099</v>
      </c>
      <c r="I9">
        <f t="shared" si="3"/>
        <v>8.1137581787627103E-2</v>
      </c>
      <c r="K9">
        <v>25</v>
      </c>
      <c r="L9">
        <v>3.37582182884216</v>
      </c>
      <c r="M9">
        <f t="shared" si="4"/>
        <v>3.37582182884216</v>
      </c>
      <c r="N9">
        <f t="shared" si="5"/>
        <v>1.1642137080860055E-2</v>
      </c>
      <c r="P9">
        <f t="shared" si="6"/>
        <v>3.5703267468905515E-2</v>
      </c>
      <c r="Q9">
        <f t="shared" si="7"/>
        <v>3.9370216563396156E-2</v>
      </c>
      <c r="R9">
        <f t="shared" si="8"/>
        <v>4.4550775410628483E-2</v>
      </c>
    </row>
    <row r="10" spans="1:18" x14ac:dyDescent="0.25">
      <c r="A10">
        <v>50</v>
      </c>
      <c r="B10">
        <v>38.428421020507798</v>
      </c>
      <c r="C10">
        <f t="shared" si="0"/>
        <v>38.428421020507798</v>
      </c>
      <c r="D10">
        <f t="shared" si="1"/>
        <v>4.7390523148607443E-2</v>
      </c>
      <c r="F10">
        <v>50</v>
      </c>
      <c r="G10">
        <v>246.65640258789</v>
      </c>
      <c r="H10">
        <f t="shared" si="2"/>
        <v>246.65640258789</v>
      </c>
      <c r="I10">
        <f t="shared" si="3"/>
        <v>0.17202798664409621</v>
      </c>
      <c r="K10">
        <v>50</v>
      </c>
      <c r="L10">
        <v>16.0237426757812</v>
      </c>
      <c r="M10">
        <f t="shared" si="4"/>
        <v>16.0237426757812</v>
      </c>
      <c r="N10">
        <f t="shared" si="5"/>
        <v>5.5260798181358754E-2</v>
      </c>
      <c r="P10">
        <f t="shared" si="6"/>
        <v>9.1559769324687471E-2</v>
      </c>
      <c r="Q10">
        <f t="shared" si="7"/>
        <v>6.9798537278337569E-2</v>
      </c>
      <c r="R10">
        <f t="shared" si="8"/>
        <v>7.8983029043550645E-2</v>
      </c>
    </row>
    <row r="11" spans="1:18" x14ac:dyDescent="0.25">
      <c r="A11">
        <v>75</v>
      </c>
      <c r="B11">
        <v>74.213829040527301</v>
      </c>
      <c r="C11">
        <f t="shared" si="0"/>
        <v>74.213829040527301</v>
      </c>
      <c r="D11">
        <f t="shared" si="1"/>
        <v>9.1521641787337474E-2</v>
      </c>
      <c r="F11">
        <v>75</v>
      </c>
      <c r="G11">
        <v>381.32629394531199</v>
      </c>
      <c r="H11">
        <f t="shared" si="2"/>
        <v>381.32629394531199</v>
      </c>
      <c r="I11">
        <f t="shared" si="3"/>
        <v>0.26595212576528321</v>
      </c>
      <c r="K11">
        <v>75</v>
      </c>
      <c r="L11">
        <v>29.665388107299801</v>
      </c>
      <c r="M11">
        <f t="shared" si="4"/>
        <v>29.665388107299801</v>
      </c>
      <c r="N11">
        <f t="shared" si="5"/>
        <v>0.10230649969478824</v>
      </c>
      <c r="P11">
        <f t="shared" si="6"/>
        <v>0.15326008908246963</v>
      </c>
      <c r="Q11">
        <f t="shared" si="7"/>
        <v>9.7743028594429307E-2</v>
      </c>
      <c r="R11">
        <f t="shared" si="8"/>
        <v>0.1106046167628555</v>
      </c>
    </row>
    <row r="12" spans="1:18" x14ac:dyDescent="0.25">
      <c r="A12">
        <v>100</v>
      </c>
      <c r="B12">
        <v>118.33049774169901</v>
      </c>
      <c r="C12">
        <f t="shared" si="0"/>
        <v>118.33049774169901</v>
      </c>
      <c r="D12">
        <f t="shared" si="1"/>
        <v>0.14592699995197789</v>
      </c>
      <c r="F12">
        <v>100</v>
      </c>
      <c r="G12">
        <v>563.09765625</v>
      </c>
      <c r="H12">
        <f t="shared" si="2"/>
        <v>563.09765625</v>
      </c>
      <c r="I12">
        <f t="shared" si="3"/>
        <v>0.39272670432376122</v>
      </c>
      <c r="K12">
        <v>100</v>
      </c>
      <c r="L12">
        <v>56.822341918945298</v>
      </c>
      <c r="M12">
        <f t="shared" si="4"/>
        <v>56.822341918945298</v>
      </c>
      <c r="N12">
        <f t="shared" si="5"/>
        <v>0.1959622063652437</v>
      </c>
      <c r="P12">
        <f t="shared" si="6"/>
        <v>0.24487197021366094</v>
      </c>
      <c r="Q12">
        <f t="shared" si="7"/>
        <v>0.13046703518238184</v>
      </c>
      <c r="R12">
        <f t="shared" si="8"/>
        <v>0.14763463577959726</v>
      </c>
    </row>
    <row r="13" spans="1:18" x14ac:dyDescent="0.25">
      <c r="A13">
        <v>125</v>
      </c>
      <c r="B13">
        <v>181.25207519531199</v>
      </c>
      <c r="C13">
        <f t="shared" si="0"/>
        <v>181.25207519531199</v>
      </c>
      <c r="D13">
        <f t="shared" si="1"/>
        <v>0.22352286243279701</v>
      </c>
      <c r="F13">
        <v>125</v>
      </c>
      <c r="G13">
        <v>803.19091796875</v>
      </c>
      <c r="H13">
        <f t="shared" si="2"/>
        <v>803.19091796875</v>
      </c>
      <c r="I13">
        <f t="shared" si="3"/>
        <v>0.56017729545760941</v>
      </c>
      <c r="K13">
        <v>125</v>
      </c>
      <c r="L13">
        <v>82.246170043945298</v>
      </c>
      <c r="M13">
        <f t="shared" si="4"/>
        <v>82.246170043945298</v>
      </c>
      <c r="N13">
        <f t="shared" si="5"/>
        <v>0.28364091310937101</v>
      </c>
      <c r="P13">
        <f t="shared" si="6"/>
        <v>0.35578035699992583</v>
      </c>
      <c r="Q13">
        <f t="shared" si="7"/>
        <v>0.17954700315639735</v>
      </c>
      <c r="R13">
        <f t="shared" si="8"/>
        <v>0.20317282736790857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no Glu</vt:lpstr>
      <vt:lpstr>mit Glu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Kovermann</dc:creator>
  <cp:lastModifiedBy>Kovermann</cp:lastModifiedBy>
  <dcterms:created xsi:type="dcterms:W3CDTF">2020-03-10T14:27:19Z</dcterms:created>
  <dcterms:modified xsi:type="dcterms:W3CDTF">2020-04-20T13:43:38Z</dcterms:modified>
</cp:coreProperties>
</file>