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51EDBDC3-2588-416A-B1C3-6A37F607979E}" xr6:coauthVersionLast="45" xr6:coauthVersionMax="45" xr10:uidLastSave="{00000000-0000-0000-0000-000000000000}"/>
  <bookViews>
    <workbookView xWindow="-120" yWindow="-120" windowWidth="25440" windowHeight="15390" activeTab="1" xr2:uid="{2BCC4B2B-FAC9-41BB-B09F-2B542C29D6DE}"/>
  </bookViews>
  <sheets>
    <sheet name="WT_M128R no Glu" sheetId="1" r:id="rId1"/>
    <sheet name="WT_M128R with Glu" sheetId="2" r:id="rId2"/>
    <sheet name="WT_T318A no Glu" sheetId="3" r:id="rId3"/>
    <sheet name="WT_T318A with Glu" sheetId="4" r:id="rId4"/>
    <sheet name="WT_ClC-4 no Glu" sheetId="5" r:id="rId5"/>
    <sheet name="WT_ClC-4 with Glu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6" l="1"/>
  <c r="N22" i="6" s="1"/>
  <c r="L22" i="6"/>
  <c r="M21" i="6"/>
  <c r="N21" i="6" s="1"/>
  <c r="L21" i="6"/>
  <c r="N20" i="6"/>
  <c r="M20" i="6"/>
  <c r="L20" i="6"/>
  <c r="M19" i="6"/>
  <c r="N19" i="6" s="1"/>
  <c r="L19" i="6"/>
  <c r="M18" i="6"/>
  <c r="N18" i="6" s="1"/>
  <c r="L18" i="6"/>
  <c r="M17" i="6"/>
  <c r="N17" i="6" s="1"/>
  <c r="L17" i="6"/>
  <c r="N16" i="6"/>
  <c r="M16" i="6"/>
  <c r="L16" i="6"/>
  <c r="M15" i="6"/>
  <c r="N15" i="6" s="1"/>
  <c r="L15" i="6"/>
  <c r="M14" i="6"/>
  <c r="N14" i="6" s="1"/>
  <c r="L14" i="6"/>
  <c r="M13" i="6"/>
  <c r="N13" i="6" s="1"/>
  <c r="L13" i="6"/>
  <c r="N12" i="6"/>
  <c r="M12" i="6"/>
  <c r="L12" i="6"/>
  <c r="M11" i="6"/>
  <c r="N11" i="6" s="1"/>
  <c r="L11" i="6"/>
  <c r="M10" i="6"/>
  <c r="N10" i="6" s="1"/>
  <c r="L10" i="6"/>
  <c r="M9" i="6"/>
  <c r="N9" i="6" s="1"/>
  <c r="L9" i="6"/>
  <c r="N8" i="6"/>
  <c r="M8" i="6"/>
  <c r="L8" i="6"/>
  <c r="M7" i="6"/>
  <c r="N7" i="6" s="1"/>
  <c r="L7" i="6"/>
  <c r="M6" i="6"/>
  <c r="N6" i="6" s="1"/>
  <c r="L6" i="6"/>
  <c r="M5" i="6"/>
  <c r="N5" i="6" s="1"/>
  <c r="L5" i="6"/>
  <c r="K6" i="5"/>
  <c r="L6" i="5"/>
  <c r="M6" i="5" s="1"/>
  <c r="K7" i="5"/>
  <c r="L7" i="5"/>
  <c r="M7" i="5" s="1"/>
  <c r="K8" i="5"/>
  <c r="L8" i="5"/>
  <c r="M8" i="5" s="1"/>
  <c r="K9" i="5"/>
  <c r="L9" i="5"/>
  <c r="M9" i="5"/>
  <c r="K10" i="5"/>
  <c r="L10" i="5"/>
  <c r="M10" i="5" s="1"/>
  <c r="K11" i="5"/>
  <c r="L11" i="5"/>
  <c r="M11" i="5"/>
  <c r="K12" i="5"/>
  <c r="L12" i="5"/>
  <c r="M12" i="5" s="1"/>
  <c r="K13" i="5"/>
  <c r="L13" i="5"/>
  <c r="M13" i="5"/>
  <c r="K14" i="5"/>
  <c r="L14" i="5"/>
  <c r="M14" i="5" s="1"/>
  <c r="K15" i="5"/>
  <c r="L15" i="5"/>
  <c r="M15" i="5" s="1"/>
  <c r="K16" i="5"/>
  <c r="L16" i="5"/>
  <c r="M16" i="5" s="1"/>
  <c r="K17" i="5"/>
  <c r="L17" i="5"/>
  <c r="M17" i="5"/>
  <c r="K18" i="5"/>
  <c r="L18" i="5"/>
  <c r="M18" i="5" s="1"/>
  <c r="K19" i="5"/>
  <c r="L19" i="5"/>
  <c r="M19" i="5"/>
  <c r="K20" i="5"/>
  <c r="L20" i="5"/>
  <c r="M20" i="5" s="1"/>
  <c r="K21" i="5"/>
  <c r="L21" i="5"/>
  <c r="M21" i="5"/>
  <c r="K22" i="5"/>
  <c r="L22" i="5"/>
  <c r="M22" i="5" s="1"/>
  <c r="L5" i="5"/>
  <c r="M5" i="5" s="1"/>
  <c r="K5" i="5"/>
  <c r="N6" i="1" l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N13" i="1"/>
  <c r="O13" i="1"/>
  <c r="P13" i="1" s="1"/>
  <c r="N14" i="1"/>
  <c r="O14" i="1"/>
  <c r="P14" i="1" s="1"/>
  <c r="N15" i="1"/>
  <c r="O15" i="1"/>
  <c r="P15" i="1" s="1"/>
  <c r="N16" i="1"/>
  <c r="O16" i="1"/>
  <c r="P16" i="1" s="1"/>
  <c r="N17" i="1"/>
  <c r="O17" i="1"/>
  <c r="P17" i="1" s="1"/>
  <c r="N18" i="1"/>
  <c r="O18" i="1"/>
  <c r="P18" i="1" s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O5" i="1"/>
  <c r="P5" i="1" s="1"/>
  <c r="N6" i="2"/>
  <c r="O6" i="2"/>
  <c r="P6" i="2" s="1"/>
  <c r="N7" i="2"/>
  <c r="O7" i="2"/>
  <c r="P7" i="2" s="1"/>
  <c r="N8" i="2"/>
  <c r="O8" i="2"/>
  <c r="P8" i="2" s="1"/>
  <c r="N9" i="2"/>
  <c r="O9" i="2"/>
  <c r="P9" i="2" s="1"/>
  <c r="N10" i="2"/>
  <c r="O10" i="2"/>
  <c r="P10" i="2" s="1"/>
  <c r="N11" i="2"/>
  <c r="O11" i="2"/>
  <c r="P11" i="2" s="1"/>
  <c r="N12" i="2"/>
  <c r="O12" i="2"/>
  <c r="P12" i="2" s="1"/>
  <c r="N13" i="2"/>
  <c r="O13" i="2"/>
  <c r="P13" i="2" s="1"/>
  <c r="N14" i="2"/>
  <c r="O14" i="2"/>
  <c r="P14" i="2" s="1"/>
  <c r="N15" i="2"/>
  <c r="O15" i="2"/>
  <c r="P15" i="2" s="1"/>
  <c r="N16" i="2"/>
  <c r="O16" i="2"/>
  <c r="P16" i="2" s="1"/>
  <c r="N17" i="2"/>
  <c r="O17" i="2"/>
  <c r="P17" i="2" s="1"/>
  <c r="N18" i="2"/>
  <c r="O18" i="2"/>
  <c r="P18" i="2" s="1"/>
  <c r="N19" i="2"/>
  <c r="O19" i="2"/>
  <c r="P19" i="2" s="1"/>
  <c r="N20" i="2"/>
  <c r="O20" i="2"/>
  <c r="P20" i="2" s="1"/>
  <c r="N21" i="2"/>
  <c r="O21" i="2"/>
  <c r="P21" i="2" s="1"/>
  <c r="N22" i="2"/>
  <c r="O22" i="2"/>
  <c r="P22" i="2" s="1"/>
  <c r="O5" i="2"/>
  <c r="P5" i="2" s="1"/>
  <c r="N5" i="2"/>
  <c r="N5" i="1"/>
  <c r="M6" i="4" l="1"/>
  <c r="N6" i="4"/>
  <c r="O6" i="4" s="1"/>
  <c r="M7" i="4"/>
  <c r="N7" i="4"/>
  <c r="O7" i="4" s="1"/>
  <c r="M8" i="4"/>
  <c r="N8" i="4"/>
  <c r="O8" i="4" s="1"/>
  <c r="M9" i="4"/>
  <c r="N9" i="4"/>
  <c r="O9" i="4" s="1"/>
  <c r="M10" i="4"/>
  <c r="N10" i="4"/>
  <c r="O10" i="4" s="1"/>
  <c r="M11" i="4"/>
  <c r="N11" i="4"/>
  <c r="O11" i="4" s="1"/>
  <c r="M12" i="4"/>
  <c r="N12" i="4"/>
  <c r="O12" i="4" s="1"/>
  <c r="M13" i="4"/>
  <c r="N13" i="4"/>
  <c r="O13" i="4" s="1"/>
  <c r="M14" i="4"/>
  <c r="N14" i="4"/>
  <c r="O14" i="4" s="1"/>
  <c r="M15" i="4"/>
  <c r="N15" i="4"/>
  <c r="O15" i="4" s="1"/>
  <c r="M16" i="4"/>
  <c r="N16" i="4"/>
  <c r="O16" i="4" s="1"/>
  <c r="M17" i="4"/>
  <c r="N17" i="4"/>
  <c r="O17" i="4" s="1"/>
  <c r="M18" i="4"/>
  <c r="N18" i="4"/>
  <c r="O18" i="4" s="1"/>
  <c r="M19" i="4"/>
  <c r="N19" i="4"/>
  <c r="O19" i="4" s="1"/>
  <c r="M20" i="4"/>
  <c r="N20" i="4"/>
  <c r="O20" i="4" s="1"/>
  <c r="M21" i="4"/>
  <c r="N21" i="4"/>
  <c r="O21" i="4" s="1"/>
  <c r="M22" i="4"/>
  <c r="N22" i="4"/>
  <c r="O22" i="4" s="1"/>
  <c r="N5" i="4"/>
  <c r="O5" i="4" s="1"/>
  <c r="M5" i="4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5" i="3"/>
  <c r="O5" i="3" s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5" i="3"/>
</calcChain>
</file>

<file path=xl/sharedStrings.xml><?xml version="1.0" encoding="utf-8"?>
<sst xmlns="http://schemas.openxmlformats.org/spreadsheetml/2006/main" count="117" uniqueCount="40">
  <si>
    <t>18_06_20_Z1</t>
  </si>
  <si>
    <t>18_06_20_Z2</t>
  </si>
  <si>
    <t>18_06_20_Z3</t>
  </si>
  <si>
    <t>18_06_20_Z4</t>
  </si>
  <si>
    <t>18_06_20_Z5</t>
  </si>
  <si>
    <t>18_06_20_Z6</t>
  </si>
  <si>
    <t>18_06_20_Z7</t>
  </si>
  <si>
    <t>18_06_20_Z8</t>
  </si>
  <si>
    <t>18_06_20_Z9</t>
  </si>
  <si>
    <t>18_06_20_Z10</t>
  </si>
  <si>
    <t>19_06_20_Z1</t>
  </si>
  <si>
    <t>19_06_20_Z2</t>
  </si>
  <si>
    <t>NN</t>
  </si>
  <si>
    <t>19_06_20_Z3</t>
  </si>
  <si>
    <t>19_06_20_Z4</t>
  </si>
  <si>
    <t>19_06_20_Z5</t>
  </si>
  <si>
    <t>19_06_20_Z10</t>
  </si>
  <si>
    <t>19_06_20_Z12</t>
  </si>
  <si>
    <t>19_06_20_Z6</t>
  </si>
  <si>
    <t>19_06_20_Z7</t>
  </si>
  <si>
    <t>19_06_20_Z8</t>
  </si>
  <si>
    <t>19_06_20_Z9</t>
  </si>
  <si>
    <t>Voltage (mV)</t>
  </si>
  <si>
    <t>25_06_20_Z2</t>
  </si>
  <si>
    <t>25_06_20_Z3</t>
  </si>
  <si>
    <t>25_06_20_Z4</t>
  </si>
  <si>
    <t>25_06_20_Z7</t>
  </si>
  <si>
    <t>26_06_20_Z3</t>
  </si>
  <si>
    <t>26_06_20_Z4</t>
  </si>
  <si>
    <t>26_06_20_Z5</t>
  </si>
  <si>
    <t>26_06_20_Z7</t>
  </si>
  <si>
    <t>cacitac. (pF)</t>
  </si>
  <si>
    <t>SD</t>
  </si>
  <si>
    <t>95 % conf</t>
  </si>
  <si>
    <r>
      <t>110 KNO</t>
    </r>
    <r>
      <rPr>
        <b/>
        <vertAlign val="subscript"/>
        <sz val="11"/>
        <color theme="1"/>
        <rFont val="Calibri"/>
        <family val="2"/>
        <scheme val="minor"/>
      </rPr>
      <t>3 int</t>
    </r>
  </si>
  <si>
    <r>
      <t>140 NaNO</t>
    </r>
    <r>
      <rPr>
        <b/>
        <vertAlign val="subscript"/>
        <sz val="11"/>
        <color theme="1"/>
        <rFont val="Calibri"/>
        <family val="2"/>
        <scheme val="minor"/>
      </rPr>
      <t>3 ext</t>
    </r>
  </si>
  <si>
    <t>L-Glu</t>
  </si>
  <si>
    <t>mean (pA)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</si>
  <si>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slow</t>
    </r>
    <r>
      <rPr>
        <b/>
        <sz val="11"/>
        <color theme="1"/>
        <rFont val="Calibri"/>
        <family val="2"/>
        <scheme val="minor"/>
      </rPr>
      <t xml:space="preserve"> (pF)</t>
    </r>
  </si>
  <si>
    <t>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</si>
</sst>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2" borderId="7" xfId="0" applyFont="1" applyFill="1" applyBorder="1"/>
    <xf numFmtId="0" fontId="2" fillId="2" borderId="9" xfId="0" applyFont="1" applyFill="1" applyBorder="1"/>
    <xf numFmtId="2" fontId="0" fillId="2" borderId="5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5A43-ECC0-4DD1-B616-10E1F4A1AAD6}">
  <dimension ref="A2:P22"/>
  <sheetViews>
    <sheetView workbookViewId="0">
      <selection sqref="A1:A1048576"/>
    </sheetView>
  </sheetViews>
  <sheetFormatPr baseColWidth="10" defaultRowHeight="15" x14ac:dyDescent="0.25"/>
  <cols>
    <col min="1" max="1" width="13.7109375" style="1" customWidth="1"/>
    <col min="2" max="12" width="11.42578125" style="1"/>
    <col min="13" max="13" width="1.7109375" style="1" customWidth="1"/>
    <col min="14" max="16384" width="11.42578125" style="1"/>
  </cols>
  <sheetData>
    <row r="2" spans="1:16" ht="15.75" thickBot="1" x14ac:dyDescent="0.3"/>
    <row r="3" spans="1:16" ht="18.75" thickBot="1" x14ac:dyDescent="0.4">
      <c r="A3" s="26" t="s">
        <v>35</v>
      </c>
      <c r="B3" s="27" t="s">
        <v>34</v>
      </c>
    </row>
    <row r="4" spans="1:16" ht="15.75" thickBot="1" x14ac:dyDescent="0.3">
      <c r="A4" s="6" t="s">
        <v>22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10</v>
      </c>
      <c r="H4" s="8" t="s">
        <v>11</v>
      </c>
      <c r="I4" s="8" t="s">
        <v>13</v>
      </c>
      <c r="J4" s="8" t="s">
        <v>14</v>
      </c>
      <c r="K4" s="8" t="s">
        <v>16</v>
      </c>
      <c r="L4" s="8" t="s">
        <v>17</v>
      </c>
      <c r="M4" s="22"/>
      <c r="N4" s="8" t="s">
        <v>37</v>
      </c>
      <c r="O4" s="8" t="s">
        <v>32</v>
      </c>
      <c r="P4" s="7" t="s">
        <v>39</v>
      </c>
    </row>
    <row r="5" spans="1:16" x14ac:dyDescent="0.25">
      <c r="A5" s="31">
        <v>-150</v>
      </c>
      <c r="B5" s="25">
        <v>-139.70016479492099</v>
      </c>
      <c r="C5" s="25">
        <v>-181.884765625</v>
      </c>
      <c r="D5" s="25">
        <v>-241.241455078125</v>
      </c>
      <c r="E5" s="25">
        <v>-149.10887145996</v>
      </c>
      <c r="F5" s="25">
        <v>-140.74705505371</v>
      </c>
      <c r="G5" s="25">
        <v>-147.52195739746</v>
      </c>
      <c r="H5" s="25">
        <v>-147.247314453125</v>
      </c>
      <c r="I5" s="25">
        <v>-183.71580505371</v>
      </c>
      <c r="J5" s="25">
        <v>-171.69187927246</v>
      </c>
      <c r="K5" s="25">
        <v>-159.36277770996</v>
      </c>
      <c r="L5" s="25">
        <v>-192.56591796875</v>
      </c>
      <c r="M5" s="25"/>
      <c r="N5" s="25">
        <f>AVERAGE(B5:L5)</f>
        <v>-168.61708762428918</v>
      </c>
      <c r="O5" s="25">
        <f t="shared" ref="O5:O22" si="0">STDEV(B5:L5)</f>
        <v>30.400844939153441</v>
      </c>
      <c r="P5" s="14">
        <f>CONFIDENCE(0.05,O5,11)</f>
        <v>17.965421157556563</v>
      </c>
    </row>
    <row r="6" spans="1:16" x14ac:dyDescent="0.25">
      <c r="A6" s="32">
        <v>-135</v>
      </c>
      <c r="B6" s="25">
        <v>-106.521476745605</v>
      </c>
      <c r="C6" s="25">
        <v>-142.822265625</v>
      </c>
      <c r="D6" s="25">
        <v>-189.8193359375</v>
      </c>
      <c r="E6" s="25">
        <v>-109.130851745605</v>
      </c>
      <c r="F6" s="25">
        <v>-115.783683776855</v>
      </c>
      <c r="G6" s="25">
        <v>-120.605461120605</v>
      </c>
      <c r="H6" s="25">
        <v>-113.983154296875</v>
      </c>
      <c r="I6" s="25">
        <v>-130.06590270996</v>
      </c>
      <c r="J6" s="25">
        <v>-139.16014099121</v>
      </c>
      <c r="K6" s="25">
        <v>-134.03318786621</v>
      </c>
      <c r="L6" s="25">
        <v>-147.552490234375</v>
      </c>
      <c r="M6" s="25"/>
      <c r="N6" s="25">
        <f t="shared" ref="N6:N22" si="1">AVERAGE(B6:L6)</f>
        <v>-131.7707228227091</v>
      </c>
      <c r="O6" s="25">
        <f t="shared" si="0"/>
        <v>23.770160277746818</v>
      </c>
      <c r="P6" s="14">
        <f t="shared" ref="P6:P22" si="2">CONFIDENCE(0.05,O6,11)</f>
        <v>14.047008931069364</v>
      </c>
    </row>
    <row r="7" spans="1:16" x14ac:dyDescent="0.25">
      <c r="A7" s="32">
        <v>-120</v>
      </c>
      <c r="B7" s="25">
        <v>-75.735534667968693</v>
      </c>
      <c r="C7" s="25">
        <v>-113.83056640625</v>
      </c>
      <c r="D7" s="25">
        <v>-155.029296875</v>
      </c>
      <c r="E7" s="25">
        <v>-91.674797058105398</v>
      </c>
      <c r="F7" s="25">
        <v>-107.482902526855</v>
      </c>
      <c r="G7" s="25">
        <v>-96.984855651855398</v>
      </c>
      <c r="H7" s="25">
        <v>-95.062255859375</v>
      </c>
      <c r="I7" s="25">
        <v>-105.102531433105</v>
      </c>
      <c r="J7" s="25">
        <v>-108.276359558105</v>
      </c>
      <c r="K7" s="25">
        <v>-100.769035339355</v>
      </c>
      <c r="L7" s="25">
        <v>-110.4736328125</v>
      </c>
      <c r="M7" s="25"/>
      <c r="N7" s="25">
        <f t="shared" si="1"/>
        <v>-105.49288801713405</v>
      </c>
      <c r="O7" s="25">
        <f t="shared" si="0"/>
        <v>19.59586679420196</v>
      </c>
      <c r="P7" s="14">
        <f t="shared" si="2"/>
        <v>11.580204451877295</v>
      </c>
    </row>
    <row r="8" spans="1:16" x14ac:dyDescent="0.25">
      <c r="A8" s="32">
        <v>-105</v>
      </c>
      <c r="B8" s="25">
        <v>-59.821044921875</v>
      </c>
      <c r="C8" s="25">
        <v>-87.432861328125</v>
      </c>
      <c r="D8" s="25">
        <v>-111.846923828125</v>
      </c>
      <c r="E8" s="25">
        <v>-68.054191589355398</v>
      </c>
      <c r="F8" s="25">
        <v>-80.383293151855398</v>
      </c>
      <c r="G8" s="25">
        <v>-74.584953308105398</v>
      </c>
      <c r="H8" s="25">
        <v>-73.699951171875</v>
      </c>
      <c r="I8" s="25">
        <v>-81.298820495605398</v>
      </c>
      <c r="J8" s="25">
        <v>-74.096672058105398</v>
      </c>
      <c r="K8" s="25">
        <v>-77.514640808105398</v>
      </c>
      <c r="L8" s="25">
        <v>-100.555419921875</v>
      </c>
      <c r="M8" s="25"/>
      <c r="N8" s="25">
        <f t="shared" si="1"/>
        <v>-80.844433871182474</v>
      </c>
      <c r="O8" s="25">
        <f t="shared" si="0"/>
        <v>14.648964368769185</v>
      </c>
      <c r="P8" s="14">
        <f t="shared" si="2"/>
        <v>8.6568256551328169</v>
      </c>
    </row>
    <row r="9" spans="1:16" x14ac:dyDescent="0.25">
      <c r="A9" s="32">
        <v>-90</v>
      </c>
      <c r="B9" s="25">
        <v>-45.605358123779197</v>
      </c>
      <c r="C9" s="25">
        <v>-71.868896484375</v>
      </c>
      <c r="D9" s="25">
        <v>-83.770751953125</v>
      </c>
      <c r="E9" s="25">
        <v>-53.894039154052699</v>
      </c>
      <c r="F9" s="25">
        <v>-61.279293060302699</v>
      </c>
      <c r="G9" s="25">
        <v>-58.166500091552699</v>
      </c>
      <c r="H9" s="25">
        <v>-53.1005859375</v>
      </c>
      <c r="I9" s="25">
        <v>-61.828609466552699</v>
      </c>
      <c r="J9" s="25">
        <v>-63.598628997802699</v>
      </c>
      <c r="K9" s="25">
        <v>-60.180660247802699</v>
      </c>
      <c r="L9" s="25">
        <v>-67.901611328125</v>
      </c>
      <c r="M9" s="25"/>
      <c r="N9" s="25">
        <f t="shared" si="1"/>
        <v>-61.926812258633667</v>
      </c>
      <c r="O9" s="25">
        <f t="shared" si="0"/>
        <v>10.202604738475296</v>
      </c>
      <c r="P9" s="14">
        <f t="shared" si="2"/>
        <v>6.0292433120740441</v>
      </c>
    </row>
    <row r="10" spans="1:16" x14ac:dyDescent="0.25">
      <c r="A10" s="32">
        <v>-75</v>
      </c>
      <c r="B10" s="25">
        <v>-38.690242767333899</v>
      </c>
      <c r="C10" s="25">
        <v>-50.048828125</v>
      </c>
      <c r="D10" s="25">
        <v>-63.018798828125</v>
      </c>
      <c r="E10" s="25">
        <v>-41.503902435302699</v>
      </c>
      <c r="F10" s="25">
        <v>-41.259761810302699</v>
      </c>
      <c r="G10" s="25">
        <v>-48.156734466552699</v>
      </c>
      <c r="H10" s="25">
        <v>-44.5556640625</v>
      </c>
      <c r="I10" s="25">
        <v>-43.762203216552699</v>
      </c>
      <c r="J10" s="25">
        <v>-46.386714935302699</v>
      </c>
      <c r="K10" s="25">
        <v>-55.969234466552699</v>
      </c>
      <c r="L10" s="25">
        <v>-47.30224609375</v>
      </c>
      <c r="M10" s="25"/>
      <c r="N10" s="25">
        <f t="shared" si="1"/>
        <v>-47.332211927934097</v>
      </c>
      <c r="O10" s="25">
        <f t="shared" si="0"/>
        <v>7.0399113886267415</v>
      </c>
      <c r="P10" s="14">
        <f t="shared" si="2"/>
        <v>4.1602453241577617</v>
      </c>
    </row>
    <row r="11" spans="1:16" x14ac:dyDescent="0.25">
      <c r="A11" s="32">
        <v>-60</v>
      </c>
      <c r="B11" s="25">
        <v>-29.5645542144775</v>
      </c>
      <c r="C11" s="25">
        <v>-41.046142578125</v>
      </c>
      <c r="D11" s="25">
        <v>-40.130615234375</v>
      </c>
      <c r="E11" s="25">
        <v>-26.8554668426513</v>
      </c>
      <c r="F11" s="25">
        <v>-42.053218841552699</v>
      </c>
      <c r="G11" s="25">
        <v>-33.752437591552699</v>
      </c>
      <c r="H11" s="25">
        <v>-25.787353515625</v>
      </c>
      <c r="I11" s="25">
        <v>-33.508296966552699</v>
      </c>
      <c r="J11" s="25">
        <v>-40.771480560302699</v>
      </c>
      <c r="K11" s="25">
        <v>-39.062496185302699</v>
      </c>
      <c r="L11" s="25">
        <v>-42.1142578125</v>
      </c>
      <c r="M11" s="25"/>
      <c r="N11" s="25">
        <f t="shared" si="1"/>
        <v>-35.876938213001566</v>
      </c>
      <c r="O11" s="25">
        <f t="shared" si="0"/>
        <v>6.2379979607660898</v>
      </c>
      <c r="P11" s="14">
        <f t="shared" si="2"/>
        <v>3.6863534802879241</v>
      </c>
    </row>
    <row r="12" spans="1:16" x14ac:dyDescent="0.25">
      <c r="A12" s="32">
        <v>-45</v>
      </c>
      <c r="B12" s="25">
        <v>-21.083433151245099</v>
      </c>
      <c r="C12" s="25">
        <v>-22.5830078125</v>
      </c>
      <c r="D12" s="25">
        <v>-34.332275390625</v>
      </c>
      <c r="E12" s="25">
        <v>-17.9443340301513</v>
      </c>
      <c r="F12" s="25">
        <v>-18.4326152801513</v>
      </c>
      <c r="G12" s="25">
        <v>-26.6723613739013</v>
      </c>
      <c r="H12" s="25">
        <v>-20.294189453125</v>
      </c>
      <c r="I12" s="25">
        <v>-27.8320293426513</v>
      </c>
      <c r="J12" s="25">
        <v>-21.6064434051513</v>
      </c>
      <c r="K12" s="25">
        <v>-29.1137676239013</v>
      </c>
      <c r="L12" s="25">
        <v>-26.2451171875</v>
      </c>
      <c r="M12" s="25"/>
      <c r="N12" s="25">
        <f t="shared" si="1"/>
        <v>-24.194506731900265</v>
      </c>
      <c r="O12" s="25">
        <f t="shared" si="0"/>
        <v>5.0695179737909815</v>
      </c>
      <c r="P12" s="14">
        <f t="shared" si="2"/>
        <v>2.9958386238028663</v>
      </c>
    </row>
    <row r="13" spans="1:16" x14ac:dyDescent="0.25">
      <c r="A13" s="32">
        <v>-30</v>
      </c>
      <c r="B13" s="25">
        <v>-13.7684259414672</v>
      </c>
      <c r="C13" s="25">
        <v>-14.95361328125</v>
      </c>
      <c r="D13" s="25">
        <v>-27.4658203125</v>
      </c>
      <c r="E13" s="25">
        <v>-10.7421865463256</v>
      </c>
      <c r="F13" s="25">
        <v>-11.9018545150756</v>
      </c>
      <c r="G13" s="25">
        <v>-18.9208965301513</v>
      </c>
      <c r="H13" s="25">
        <v>-15.716552734375</v>
      </c>
      <c r="I13" s="25">
        <v>-16.0522441864013</v>
      </c>
      <c r="J13" s="25">
        <v>-22.5830059051513</v>
      </c>
      <c r="K13" s="25">
        <v>-17.5781230926513</v>
      </c>
      <c r="L13" s="25">
        <v>-5.4931640625</v>
      </c>
      <c r="M13" s="25"/>
      <c r="N13" s="25">
        <f t="shared" si="1"/>
        <v>-15.925080646168055</v>
      </c>
      <c r="O13" s="25">
        <f t="shared" si="0"/>
        <v>5.8885676451402169</v>
      </c>
      <c r="P13" s="14">
        <f t="shared" si="2"/>
        <v>3.4798571543469405</v>
      </c>
    </row>
    <row r="14" spans="1:16" x14ac:dyDescent="0.25">
      <c r="A14" s="32">
        <v>-15</v>
      </c>
      <c r="B14" s="25">
        <v>-4.4664845466613698</v>
      </c>
      <c r="C14" s="25">
        <v>0.6103515625</v>
      </c>
      <c r="D14" s="25">
        <v>-8.697509765625</v>
      </c>
      <c r="E14" s="25">
        <v>-6.53076124191284</v>
      </c>
      <c r="F14" s="25">
        <v>-2.86865210533142</v>
      </c>
      <c r="G14" s="25">
        <v>-10.6201162338256</v>
      </c>
      <c r="H14" s="25">
        <v>-9.918212890625</v>
      </c>
      <c r="I14" s="25">
        <v>-7.62939405441284</v>
      </c>
      <c r="J14" s="25">
        <v>-14.9536123275756</v>
      </c>
      <c r="K14" s="25">
        <v>-9.21630764007568</v>
      </c>
      <c r="L14" s="25">
        <v>-12.054443359375</v>
      </c>
      <c r="M14" s="25"/>
      <c r="N14" s="25">
        <f t="shared" si="1"/>
        <v>-7.8495584184473053</v>
      </c>
      <c r="O14" s="25">
        <f t="shared" si="0"/>
        <v>4.3852409045982208</v>
      </c>
      <c r="P14" s="14">
        <f t="shared" si="2"/>
        <v>2.5914641479910521</v>
      </c>
    </row>
    <row r="15" spans="1:16" x14ac:dyDescent="0.25">
      <c r="A15" s="32">
        <v>0</v>
      </c>
      <c r="B15" s="25">
        <v>4.2737765312194798</v>
      </c>
      <c r="C15" s="25">
        <v>5.18798828125</v>
      </c>
      <c r="D15" s="25">
        <v>2.13623046875</v>
      </c>
      <c r="E15" s="25">
        <v>-0.671386659145355</v>
      </c>
      <c r="F15" s="25">
        <v>-3.78417944908142</v>
      </c>
      <c r="G15" s="25">
        <v>-4.15039014816284</v>
      </c>
      <c r="H15" s="25">
        <v>4.425048828125</v>
      </c>
      <c r="I15" s="25">
        <v>1.40380847454071</v>
      </c>
      <c r="J15" s="25">
        <v>0.915527284145355</v>
      </c>
      <c r="K15" s="25">
        <v>-2.01415991783142</v>
      </c>
      <c r="L15" s="25">
        <v>5.035400390625</v>
      </c>
      <c r="M15" s="25"/>
      <c r="N15" s="25">
        <f t="shared" si="1"/>
        <v>1.1597876440395007</v>
      </c>
      <c r="O15" s="25">
        <f t="shared" si="0"/>
        <v>3.4459573859926071</v>
      </c>
      <c r="P15" s="14">
        <f t="shared" si="2"/>
        <v>2.0363932599326571</v>
      </c>
    </row>
    <row r="16" spans="1:16" x14ac:dyDescent="0.25">
      <c r="A16" s="32">
        <v>15</v>
      </c>
      <c r="B16" s="25">
        <v>13.127820014953601</v>
      </c>
      <c r="C16" s="25">
        <v>23.49853515625</v>
      </c>
      <c r="D16" s="25">
        <v>6.7138671875</v>
      </c>
      <c r="E16" s="25">
        <v>7.32421827316284</v>
      </c>
      <c r="F16" s="25">
        <v>8.72802639007568</v>
      </c>
      <c r="G16" s="25">
        <v>1.22070300579071</v>
      </c>
      <c r="H16" s="25">
        <v>7.476806640625</v>
      </c>
      <c r="I16" s="25">
        <v>6.77490186691284</v>
      </c>
      <c r="J16" s="25">
        <v>-3.05175757408142</v>
      </c>
      <c r="K16" s="25">
        <v>11.1694326400756</v>
      </c>
      <c r="L16" s="25">
        <v>6.866455078125</v>
      </c>
      <c r="M16" s="25"/>
      <c r="N16" s="25">
        <f t="shared" si="1"/>
        <v>8.1680916981263501</v>
      </c>
      <c r="O16" s="25">
        <f t="shared" si="0"/>
        <v>6.7084588793083011</v>
      </c>
      <c r="P16" s="14">
        <f t="shared" si="2"/>
        <v>3.9643730075970591</v>
      </c>
    </row>
    <row r="17" spans="1:16" x14ac:dyDescent="0.25">
      <c r="A17" s="32">
        <v>30</v>
      </c>
      <c r="B17" s="25">
        <v>24.540336608886701</v>
      </c>
      <c r="C17" s="25">
        <v>27.77099609375</v>
      </c>
      <c r="D17" s="25">
        <v>20.44677734375</v>
      </c>
      <c r="E17" s="25">
        <v>16.9677715301513</v>
      </c>
      <c r="F17" s="25">
        <v>24.5361309051513</v>
      </c>
      <c r="G17" s="25">
        <v>4.02831983566284</v>
      </c>
      <c r="H17" s="25">
        <v>16.4794921875</v>
      </c>
      <c r="I17" s="25">
        <v>18.4326152801513</v>
      </c>
      <c r="J17" s="25">
        <v>20.0805644989013</v>
      </c>
      <c r="K17" s="25">
        <v>21.6064434051513</v>
      </c>
      <c r="L17" s="25">
        <v>15.411376953125</v>
      </c>
      <c r="M17" s="25"/>
      <c r="N17" s="25">
        <f t="shared" si="1"/>
        <v>19.118256785652822</v>
      </c>
      <c r="O17" s="25">
        <f t="shared" si="0"/>
        <v>6.2929262488924129</v>
      </c>
      <c r="P17" s="14">
        <f t="shared" si="2"/>
        <v>3.7188134277541236</v>
      </c>
    </row>
    <row r="18" spans="1:16" x14ac:dyDescent="0.25">
      <c r="A18" s="32">
        <v>45</v>
      </c>
      <c r="B18" s="25">
        <v>32.217098236083899</v>
      </c>
      <c r="C18" s="25">
        <v>45.166015625</v>
      </c>
      <c r="D18" s="25">
        <v>38.4521484375</v>
      </c>
      <c r="E18" s="25">
        <v>23.1933574676513</v>
      </c>
      <c r="F18" s="25">
        <v>30.8227519989013</v>
      </c>
      <c r="G18" s="25">
        <v>10.0097646713256</v>
      </c>
      <c r="H18" s="25">
        <v>18.157958984375</v>
      </c>
      <c r="I18" s="25">
        <v>28.3203105926513</v>
      </c>
      <c r="J18" s="25">
        <v>31.2499980926513</v>
      </c>
      <c r="K18" s="25">
        <v>39.916988372802699</v>
      </c>
      <c r="L18" s="25">
        <v>18.00537109375</v>
      </c>
      <c r="M18" s="25"/>
      <c r="N18" s="25">
        <f t="shared" si="1"/>
        <v>28.682887597517492</v>
      </c>
      <c r="O18" s="25">
        <f t="shared" si="0"/>
        <v>10.58646358278042</v>
      </c>
      <c r="P18" s="14">
        <f t="shared" si="2"/>
        <v>6.2560852244221064</v>
      </c>
    </row>
    <row r="19" spans="1:16" x14ac:dyDescent="0.25">
      <c r="A19" s="32">
        <v>60</v>
      </c>
      <c r="B19" s="25">
        <v>44.553657531738203</v>
      </c>
      <c r="C19" s="25">
        <v>61.187744140625</v>
      </c>
      <c r="D19" s="25">
        <v>47.30224609375</v>
      </c>
      <c r="E19" s="25">
        <v>31.6162090301513</v>
      </c>
      <c r="F19" s="25">
        <v>38.208003997802699</v>
      </c>
      <c r="G19" s="25">
        <v>16.2353496551513</v>
      </c>
      <c r="H19" s="25">
        <v>27.618408203125</v>
      </c>
      <c r="I19" s="25">
        <v>40.649410247802699</v>
      </c>
      <c r="J19" s="25">
        <v>49.804683685302699</v>
      </c>
      <c r="K19" s="25">
        <v>40.283199310302699</v>
      </c>
      <c r="L19" s="25">
        <v>31.280517578125</v>
      </c>
      <c r="M19" s="25"/>
      <c r="N19" s="25">
        <f t="shared" si="1"/>
        <v>38.976311770352417</v>
      </c>
      <c r="O19" s="25">
        <f t="shared" si="0"/>
        <v>12.147742739788443</v>
      </c>
      <c r="P19" s="14">
        <f t="shared" si="2"/>
        <v>7.178725291048659</v>
      </c>
    </row>
    <row r="20" spans="1:16" x14ac:dyDescent="0.25">
      <c r="A20" s="32">
        <v>75</v>
      </c>
      <c r="B20" s="25">
        <v>55.286117553710902</v>
      </c>
      <c r="C20" s="25">
        <v>65.91796875</v>
      </c>
      <c r="D20" s="25">
        <v>62.255859375</v>
      </c>
      <c r="E20" s="25">
        <v>46.020503997802699</v>
      </c>
      <c r="F20" s="25">
        <v>41.809078216552699</v>
      </c>
      <c r="G20" s="25">
        <v>23.6816387176513</v>
      </c>
      <c r="H20" s="25">
        <v>47.149658203125</v>
      </c>
      <c r="I20" s="25">
        <v>44.006343841552699</v>
      </c>
      <c r="J20" s="25">
        <v>67.016593933105398</v>
      </c>
      <c r="K20" s="25">
        <v>61.340328216552699</v>
      </c>
      <c r="L20" s="25">
        <v>45.318603515625</v>
      </c>
      <c r="M20" s="25"/>
      <c r="N20" s="25">
        <f t="shared" si="1"/>
        <v>50.891154029152581</v>
      </c>
      <c r="O20" s="25">
        <f t="shared" si="0"/>
        <v>12.971161180754923</v>
      </c>
      <c r="P20" s="14">
        <f t="shared" si="2"/>
        <v>7.6653255520107928</v>
      </c>
    </row>
    <row r="21" spans="1:16" x14ac:dyDescent="0.25">
      <c r="A21" s="32">
        <v>90</v>
      </c>
      <c r="B21" s="25">
        <v>67.582633972167898</v>
      </c>
      <c r="C21" s="25">
        <v>72.784423828125</v>
      </c>
      <c r="D21" s="25">
        <v>90.33203125</v>
      </c>
      <c r="E21" s="25">
        <v>61.096187591552699</v>
      </c>
      <c r="F21" s="25">
        <v>60.852046966552699</v>
      </c>
      <c r="G21" s="25">
        <v>35.583492279052699</v>
      </c>
      <c r="H21" s="25">
        <v>52.337646484375</v>
      </c>
      <c r="I21" s="25">
        <v>64.819328308105398</v>
      </c>
      <c r="J21" s="25">
        <v>76.843254089355398</v>
      </c>
      <c r="K21" s="25">
        <v>72.937004089355398</v>
      </c>
      <c r="L21" s="25">
        <v>58.441162109375</v>
      </c>
      <c r="M21" s="25"/>
      <c r="N21" s="25">
        <f t="shared" si="1"/>
        <v>64.873564633456098</v>
      </c>
      <c r="O21" s="25">
        <f t="shared" si="0"/>
        <v>14.188813557568842</v>
      </c>
      <c r="P21" s="14">
        <f t="shared" si="2"/>
        <v>8.3848988999471885</v>
      </c>
    </row>
    <row r="22" spans="1:16" ht="15.75" thickBot="1" x14ac:dyDescent="0.3">
      <c r="A22" s="33">
        <v>105</v>
      </c>
      <c r="B22" s="28">
        <v>97.007133483886705</v>
      </c>
      <c r="C22" s="28">
        <v>83.92333984375</v>
      </c>
      <c r="D22" s="28">
        <v>111.38916015625</v>
      </c>
      <c r="E22" s="28">
        <v>77.453605651855398</v>
      </c>
      <c r="F22" s="28">
        <v>85.937492370605398</v>
      </c>
      <c r="G22" s="28">
        <v>46.386714935302699</v>
      </c>
      <c r="H22" s="28">
        <v>70.1904296875</v>
      </c>
      <c r="I22" s="28">
        <v>80.871574401855398</v>
      </c>
      <c r="J22" s="28">
        <v>111.450187683105</v>
      </c>
      <c r="K22" s="28">
        <v>83.190910339355398</v>
      </c>
      <c r="L22" s="28">
        <v>84.075927734375</v>
      </c>
      <c r="M22" s="28"/>
      <c r="N22" s="28">
        <f t="shared" si="1"/>
        <v>84.716043298894633</v>
      </c>
      <c r="O22" s="28">
        <f t="shared" si="0"/>
        <v>18.247603780029245</v>
      </c>
      <c r="P22" s="29">
        <f t="shared" si="2"/>
        <v>10.783446568033952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B33B-806B-4511-BAB2-1F319C756538}">
  <dimension ref="A2:P22"/>
  <sheetViews>
    <sheetView tabSelected="1" workbookViewId="0">
      <selection activeCell="D31" sqref="D31"/>
    </sheetView>
  </sheetViews>
  <sheetFormatPr baseColWidth="10" defaultRowHeight="15" x14ac:dyDescent="0.25"/>
  <cols>
    <col min="1" max="1" width="12.85546875" style="1" customWidth="1"/>
    <col min="2" max="12" width="11.42578125" style="1"/>
    <col min="13" max="13" width="1.42578125" style="1" customWidth="1"/>
    <col min="14" max="16384" width="11.42578125" style="1"/>
  </cols>
  <sheetData>
    <row r="2" spans="1:16" ht="15.75" thickBot="1" x14ac:dyDescent="0.3"/>
    <row r="3" spans="1:16" ht="18.75" thickBot="1" x14ac:dyDescent="0.4">
      <c r="A3" s="26" t="s">
        <v>35</v>
      </c>
      <c r="B3" s="27" t="s">
        <v>34</v>
      </c>
      <c r="C3" s="30" t="s">
        <v>36</v>
      </c>
    </row>
    <row r="4" spans="1:16" ht="15.75" thickBot="1" x14ac:dyDescent="0.3">
      <c r="A4" s="5" t="s">
        <v>22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10</v>
      </c>
      <c r="H4" s="8" t="s">
        <v>11</v>
      </c>
      <c r="I4" s="8" t="s">
        <v>13</v>
      </c>
      <c r="J4" s="8" t="s">
        <v>14</v>
      </c>
      <c r="K4" s="8" t="s">
        <v>16</v>
      </c>
      <c r="L4" s="8" t="s">
        <v>17</v>
      </c>
      <c r="M4" s="22"/>
      <c r="N4" s="8" t="s">
        <v>37</v>
      </c>
      <c r="O4" s="8" t="s">
        <v>32</v>
      </c>
      <c r="P4" s="7" t="s">
        <v>39</v>
      </c>
    </row>
    <row r="5" spans="1:16" x14ac:dyDescent="0.25">
      <c r="A5" s="31">
        <v>-150</v>
      </c>
      <c r="B5" s="25">
        <v>-294.78063964843699</v>
      </c>
      <c r="C5" s="25">
        <v>-430.450439453125</v>
      </c>
      <c r="D5" s="25">
        <v>-608.82568359375</v>
      </c>
      <c r="E5" s="25">
        <v>-361.02291870117102</v>
      </c>
      <c r="F5" s="25">
        <v>-395.87399291992102</v>
      </c>
      <c r="G5" s="25">
        <v>-92.895500183105398</v>
      </c>
      <c r="H5" s="25" t="s">
        <v>12</v>
      </c>
      <c r="I5" s="25">
        <v>-495.97164916992102</v>
      </c>
      <c r="J5" s="25">
        <v>-616.57708740234295</v>
      </c>
      <c r="K5" s="25">
        <v>-315.67379760742102</v>
      </c>
      <c r="L5" s="25">
        <v>-394.8974609375</v>
      </c>
      <c r="M5" s="25"/>
      <c r="N5" s="25">
        <f>AVERAGE(B5:L5)</f>
        <v>-400.69691696166944</v>
      </c>
      <c r="O5" s="25">
        <f t="shared" ref="O5:O22" si="0">STDEV(B5:L5)</f>
        <v>154.4539483352971</v>
      </c>
      <c r="P5" s="14">
        <f>CONFIDENCE(0.05,O5,10)</f>
        <v>95.729789898042512</v>
      </c>
    </row>
    <row r="6" spans="1:16" x14ac:dyDescent="0.25">
      <c r="A6" s="32">
        <v>-135</v>
      </c>
      <c r="B6" s="25">
        <v>-233.69828796386699</v>
      </c>
      <c r="C6" s="25">
        <v>-348.5107421875</v>
      </c>
      <c r="D6" s="25">
        <v>-499.8779296875</v>
      </c>
      <c r="E6" s="25">
        <v>-300.35397338867102</v>
      </c>
      <c r="F6" s="25">
        <v>-323.79147338867102</v>
      </c>
      <c r="G6" s="25">
        <v>-74.279777526855398</v>
      </c>
      <c r="H6" s="25" t="s">
        <v>12</v>
      </c>
      <c r="I6" s="25">
        <v>-395.14157104492102</v>
      </c>
      <c r="J6" s="25">
        <v>-494.26266479492102</v>
      </c>
      <c r="K6" s="25">
        <v>-252.68553161621</v>
      </c>
      <c r="L6" s="25">
        <v>-318.90869140625</v>
      </c>
      <c r="M6" s="25"/>
      <c r="N6" s="25">
        <f t="shared" ref="N6:N22" si="1">AVERAGE(B6:L6)</f>
        <v>-324.15106430053663</v>
      </c>
      <c r="O6" s="25">
        <f t="shared" si="0"/>
        <v>125.50765101685839</v>
      </c>
      <c r="P6" s="14">
        <f t="shared" ref="P6:P22" si="2">CONFIDENCE(0.05,O6,10)</f>
        <v>77.789018616463352</v>
      </c>
    </row>
    <row r="7" spans="1:16" x14ac:dyDescent="0.25">
      <c r="A7" s="32">
        <v>-120</v>
      </c>
      <c r="B7" s="25">
        <v>-177.27491760253901</v>
      </c>
      <c r="C7" s="25">
        <v>-279.388427734375</v>
      </c>
      <c r="D7" s="25">
        <v>-410.15625</v>
      </c>
      <c r="E7" s="25">
        <v>-231.01805114746</v>
      </c>
      <c r="F7" s="25">
        <v>-245.42234802246</v>
      </c>
      <c r="G7" s="25">
        <v>-52.734371185302699</v>
      </c>
      <c r="H7" s="25" t="s">
        <v>12</v>
      </c>
      <c r="I7" s="25">
        <v>-311.58444213867102</v>
      </c>
      <c r="J7" s="25">
        <v>-393.79879760742102</v>
      </c>
      <c r="K7" s="25">
        <v>-207.21434020996</v>
      </c>
      <c r="L7" s="25">
        <v>-255.7373046875</v>
      </c>
      <c r="M7" s="25"/>
      <c r="N7" s="25">
        <f t="shared" si="1"/>
        <v>-256.43292503356889</v>
      </c>
      <c r="O7" s="25">
        <f t="shared" si="0"/>
        <v>103.82575205642857</v>
      </c>
      <c r="P7" s="14">
        <f t="shared" si="2"/>
        <v>64.350685349859532</v>
      </c>
    </row>
    <row r="8" spans="1:16" x14ac:dyDescent="0.25">
      <c r="A8" s="32">
        <v>-105</v>
      </c>
      <c r="B8" s="25">
        <v>-144.15744018554599</v>
      </c>
      <c r="C8" s="25">
        <v>-223.69384765625</v>
      </c>
      <c r="D8" s="25">
        <v>-331.72607421875</v>
      </c>
      <c r="E8" s="25">
        <v>-182.80027770996</v>
      </c>
      <c r="F8" s="25">
        <v>-206.42088317871</v>
      </c>
      <c r="G8" s="25">
        <v>-45.776363372802699</v>
      </c>
      <c r="H8" s="25" t="s">
        <v>12</v>
      </c>
      <c r="I8" s="25">
        <v>-244.56785583496</v>
      </c>
      <c r="J8" s="25">
        <v>-322.20455932617102</v>
      </c>
      <c r="K8" s="25">
        <v>-170.53221130371</v>
      </c>
      <c r="L8" s="25">
        <v>-201.11083984375</v>
      </c>
      <c r="M8" s="25"/>
      <c r="N8" s="25">
        <f t="shared" si="1"/>
        <v>-207.29903526306097</v>
      </c>
      <c r="O8" s="25">
        <f t="shared" si="0"/>
        <v>83.273718867734246</v>
      </c>
      <c r="P8" s="14">
        <f t="shared" si="2"/>
        <v>51.612637275748313</v>
      </c>
    </row>
    <row r="9" spans="1:16" x14ac:dyDescent="0.25">
      <c r="A9" s="32">
        <v>-90</v>
      </c>
      <c r="B9" s="25">
        <v>-111.291145324707</v>
      </c>
      <c r="C9" s="25">
        <v>-174.407958984375</v>
      </c>
      <c r="D9" s="25">
        <v>-265.5029296875</v>
      </c>
      <c r="E9" s="25">
        <v>-140.19773864746</v>
      </c>
      <c r="F9" s="25">
        <v>-153.62547302246</v>
      </c>
      <c r="G9" s="25">
        <v>-33.569332122802699</v>
      </c>
      <c r="H9" s="25" t="s">
        <v>12</v>
      </c>
      <c r="I9" s="25">
        <v>-187.98826599121</v>
      </c>
      <c r="J9" s="25">
        <v>-246.09373474121</v>
      </c>
      <c r="K9" s="25">
        <v>-132.14109802246</v>
      </c>
      <c r="L9" s="25">
        <v>-158.843994140625</v>
      </c>
      <c r="M9" s="25"/>
      <c r="N9" s="25">
        <f t="shared" si="1"/>
        <v>-160.36616706848099</v>
      </c>
      <c r="O9" s="25">
        <f t="shared" si="0"/>
        <v>65.912463909728061</v>
      </c>
      <c r="P9" s="14">
        <f t="shared" si="2"/>
        <v>40.852217698203141</v>
      </c>
    </row>
    <row r="10" spans="1:16" x14ac:dyDescent="0.25">
      <c r="A10" s="32">
        <v>-75</v>
      </c>
      <c r="B10" s="25">
        <v>-85.845146179199205</v>
      </c>
      <c r="C10" s="25">
        <v>-130.157470703125</v>
      </c>
      <c r="D10" s="25">
        <v>-202.789306640625</v>
      </c>
      <c r="E10" s="25">
        <v>-113.708488464355</v>
      </c>
      <c r="F10" s="25">
        <v>-120.788566589355</v>
      </c>
      <c r="G10" s="25">
        <v>-26.1840801239013</v>
      </c>
      <c r="H10" s="25" t="s">
        <v>12</v>
      </c>
      <c r="I10" s="25">
        <v>-141.11326599121</v>
      </c>
      <c r="J10" s="25">
        <v>-195.43455505371</v>
      </c>
      <c r="K10" s="25">
        <v>-109.680168151855</v>
      </c>
      <c r="L10" s="25">
        <v>-117.49267578125</v>
      </c>
      <c r="M10" s="25"/>
      <c r="N10" s="25">
        <f t="shared" si="1"/>
        <v>-124.31937236785855</v>
      </c>
      <c r="O10" s="25">
        <f t="shared" si="0"/>
        <v>50.583031021682707</v>
      </c>
      <c r="P10" s="14">
        <f t="shared" si="2"/>
        <v>31.351111346146464</v>
      </c>
    </row>
    <row r="11" spans="1:16" x14ac:dyDescent="0.25">
      <c r="A11" s="32">
        <v>-60</v>
      </c>
      <c r="B11" s="25">
        <v>-65.838386535644503</v>
      </c>
      <c r="C11" s="25">
        <v>-100.7080078125</v>
      </c>
      <c r="D11" s="25">
        <v>-153.1982421875</v>
      </c>
      <c r="E11" s="25">
        <v>-82.397453308105398</v>
      </c>
      <c r="F11" s="25">
        <v>-89.111320495605398</v>
      </c>
      <c r="G11" s="25">
        <v>-20.4467754364013</v>
      </c>
      <c r="H11" s="25" t="s">
        <v>12</v>
      </c>
      <c r="I11" s="25">
        <v>-107.971183776855</v>
      </c>
      <c r="J11" s="25">
        <v>-147.88816833496</v>
      </c>
      <c r="K11" s="25">
        <v>-89.050285339355398</v>
      </c>
      <c r="L11" s="25">
        <v>-101.62353515625</v>
      </c>
      <c r="M11" s="25"/>
      <c r="N11" s="25">
        <f t="shared" si="1"/>
        <v>-95.823335838317703</v>
      </c>
      <c r="O11" s="25">
        <f t="shared" si="0"/>
        <v>38.092871790003457</v>
      </c>
      <c r="P11" s="14">
        <f t="shared" si="2"/>
        <v>23.609772701658709</v>
      </c>
    </row>
    <row r="12" spans="1:16" x14ac:dyDescent="0.25">
      <c r="A12" s="32">
        <v>-45</v>
      </c>
      <c r="B12" s="25">
        <v>-45.954612731933501</v>
      </c>
      <c r="C12" s="25">
        <v>-67.138671875</v>
      </c>
      <c r="D12" s="25">
        <v>-110.321044921875</v>
      </c>
      <c r="E12" s="25">
        <v>-64.086906433105398</v>
      </c>
      <c r="F12" s="25">
        <v>-68.481437683105398</v>
      </c>
      <c r="G12" s="25">
        <v>-15.3198232650756</v>
      </c>
      <c r="H12" s="25" t="s">
        <v>12</v>
      </c>
      <c r="I12" s="25">
        <v>-78.857414245605398</v>
      </c>
      <c r="J12" s="25">
        <v>-89.599601745605398</v>
      </c>
      <c r="K12" s="25">
        <v>-61.950679779052699</v>
      </c>
      <c r="L12" s="25">
        <v>-59.051513671875</v>
      </c>
      <c r="M12" s="25"/>
      <c r="N12" s="25">
        <f t="shared" si="1"/>
        <v>-66.076170635223349</v>
      </c>
      <c r="O12" s="25">
        <f t="shared" si="0"/>
        <v>25.238070144719469</v>
      </c>
      <c r="P12" s="14">
        <f t="shared" si="2"/>
        <v>15.642430500651189</v>
      </c>
    </row>
    <row r="13" spans="1:16" x14ac:dyDescent="0.25">
      <c r="A13" s="32">
        <v>-30</v>
      </c>
      <c r="B13" s="25">
        <v>-29.563236236572202</v>
      </c>
      <c r="C13" s="25">
        <v>-45.013427734375</v>
      </c>
      <c r="D13" s="25">
        <v>-74.76806640625</v>
      </c>
      <c r="E13" s="25">
        <v>-40.527339935302699</v>
      </c>
      <c r="F13" s="25">
        <v>-42.907711029052699</v>
      </c>
      <c r="G13" s="25">
        <v>-8.48388576507568</v>
      </c>
      <c r="H13" s="25" t="s">
        <v>12</v>
      </c>
      <c r="I13" s="25">
        <v>-50.598140716552699</v>
      </c>
      <c r="J13" s="25">
        <v>-66.162101745605398</v>
      </c>
      <c r="K13" s="25">
        <v>-47.729488372802699</v>
      </c>
      <c r="L13" s="25">
        <v>-51.8798828125</v>
      </c>
      <c r="M13" s="25"/>
      <c r="N13" s="25">
        <f t="shared" si="1"/>
        <v>-45.763328075408907</v>
      </c>
      <c r="O13" s="25">
        <f t="shared" si="0"/>
        <v>18.28894784631408</v>
      </c>
      <c r="P13" s="14">
        <f t="shared" si="2"/>
        <v>11.335399021222674</v>
      </c>
    </row>
    <row r="14" spans="1:16" x14ac:dyDescent="0.25">
      <c r="A14" s="32">
        <v>-15</v>
      </c>
      <c r="B14" s="25">
        <v>-14.326819419860801</v>
      </c>
      <c r="C14" s="25">
        <v>-16.937255859375</v>
      </c>
      <c r="D14" s="25">
        <v>-35.400390625</v>
      </c>
      <c r="E14" s="25">
        <v>-25.6347637176513</v>
      </c>
      <c r="F14" s="25">
        <v>-19.6533184051513</v>
      </c>
      <c r="G14" s="25">
        <v>-6.65283155441284</v>
      </c>
      <c r="H14" s="25" t="s">
        <v>12</v>
      </c>
      <c r="I14" s="25">
        <v>-30.9448223114013</v>
      </c>
      <c r="J14" s="25">
        <v>-42.785640716552699</v>
      </c>
      <c r="K14" s="25">
        <v>-22.2778301239013</v>
      </c>
      <c r="L14" s="25">
        <v>-19.073486328125</v>
      </c>
      <c r="M14" s="25"/>
      <c r="N14" s="25">
        <f t="shared" si="1"/>
        <v>-23.368715906143155</v>
      </c>
      <c r="O14" s="25">
        <f t="shared" si="0"/>
        <v>10.64734757868367</v>
      </c>
      <c r="P14" s="14">
        <f t="shared" si="2"/>
        <v>6.5991731364881385</v>
      </c>
    </row>
    <row r="15" spans="1:16" x14ac:dyDescent="0.25">
      <c r="A15" s="32">
        <v>0</v>
      </c>
      <c r="B15" s="25">
        <v>-3.7969391345977699</v>
      </c>
      <c r="C15" s="25">
        <v>-7.781982421875</v>
      </c>
      <c r="D15" s="25">
        <v>-17.242431640625</v>
      </c>
      <c r="E15" s="25">
        <v>-9.58251857757568</v>
      </c>
      <c r="F15" s="25">
        <v>-8.42285060882568</v>
      </c>
      <c r="G15" s="25">
        <v>-1.83105456829071</v>
      </c>
      <c r="H15" s="25" t="s">
        <v>12</v>
      </c>
      <c r="I15" s="25">
        <v>-7.75146436691284</v>
      </c>
      <c r="J15" s="25">
        <v>-24.9023418426513</v>
      </c>
      <c r="K15" s="25">
        <v>-13.1225576400756</v>
      </c>
      <c r="L15" s="25">
        <v>-7.781982421875</v>
      </c>
      <c r="M15" s="25"/>
      <c r="N15" s="25">
        <f t="shared" si="1"/>
        <v>-10.221612322330458</v>
      </c>
      <c r="O15" s="25">
        <f t="shared" si="0"/>
        <v>6.7210969294797138</v>
      </c>
      <c r="P15" s="14">
        <f t="shared" si="2"/>
        <v>4.165702488528968</v>
      </c>
    </row>
    <row r="16" spans="1:16" x14ac:dyDescent="0.25">
      <c r="A16" s="32">
        <v>15</v>
      </c>
      <c r="B16" s="25">
        <v>7.3150110244750897</v>
      </c>
      <c r="C16" s="25">
        <v>11.138916015625</v>
      </c>
      <c r="D16" s="25">
        <v>12.054443359375</v>
      </c>
      <c r="E16" s="25">
        <v>4.69970655441284</v>
      </c>
      <c r="F16" s="25">
        <v>9.88769435882568</v>
      </c>
      <c r="G16" s="25">
        <v>6.40869092941284</v>
      </c>
      <c r="H16" s="25" t="s">
        <v>12</v>
      </c>
      <c r="I16" s="25">
        <v>8.72802639007568</v>
      </c>
      <c r="J16" s="25">
        <v>16.6015605926513</v>
      </c>
      <c r="K16" s="25">
        <v>7.99560499191284</v>
      </c>
      <c r="L16" s="25">
        <v>8.544921875</v>
      </c>
      <c r="M16" s="25"/>
      <c r="N16" s="25">
        <f t="shared" si="1"/>
        <v>9.3374576091766279</v>
      </c>
      <c r="O16" s="25">
        <f t="shared" si="0"/>
        <v>3.3445478624468827</v>
      </c>
      <c r="P16" s="14">
        <f t="shared" si="2"/>
        <v>2.0729341504494174</v>
      </c>
    </row>
    <row r="17" spans="1:16" x14ac:dyDescent="0.25">
      <c r="A17" s="32">
        <v>30</v>
      </c>
      <c r="B17" s="25">
        <v>23.141403198242099</v>
      </c>
      <c r="C17" s="25">
        <v>28.228759765625</v>
      </c>
      <c r="D17" s="25">
        <v>34.942626953125</v>
      </c>
      <c r="E17" s="25">
        <v>16.7846660614013</v>
      </c>
      <c r="F17" s="25">
        <v>19.0429668426513</v>
      </c>
      <c r="G17" s="25">
        <v>11.6577138900756</v>
      </c>
      <c r="H17" s="25" t="s">
        <v>12</v>
      </c>
      <c r="I17" s="25">
        <v>30.5175762176513</v>
      </c>
      <c r="J17" s="25">
        <v>46.325679779052699</v>
      </c>
      <c r="K17" s="25">
        <v>21.8505840301513</v>
      </c>
      <c r="L17" s="25">
        <v>19.073486328125</v>
      </c>
      <c r="M17" s="25"/>
      <c r="N17" s="25">
        <f t="shared" si="1"/>
        <v>25.156546306610061</v>
      </c>
      <c r="O17" s="25">
        <f t="shared" si="0"/>
        <v>10.131114011210819</v>
      </c>
      <c r="P17" s="14">
        <f t="shared" si="2"/>
        <v>6.2792141358596041</v>
      </c>
    </row>
    <row r="18" spans="1:16" x14ac:dyDescent="0.25">
      <c r="A18" s="32">
        <v>45</v>
      </c>
      <c r="B18" s="25">
        <v>32.919532775878899</v>
      </c>
      <c r="C18" s="25">
        <v>47.30224609375</v>
      </c>
      <c r="D18" s="25">
        <v>66.070556640625</v>
      </c>
      <c r="E18" s="25">
        <v>35.522457122802699</v>
      </c>
      <c r="F18" s="25">
        <v>37.780757904052699</v>
      </c>
      <c r="G18" s="25">
        <v>10.0707998275756</v>
      </c>
      <c r="H18" s="25" t="s">
        <v>12</v>
      </c>
      <c r="I18" s="25">
        <v>51.940914154052699</v>
      </c>
      <c r="J18" s="25">
        <v>75.134269714355398</v>
      </c>
      <c r="K18" s="25">
        <v>40.588375091552699</v>
      </c>
      <c r="L18" s="25">
        <v>46.539306640625</v>
      </c>
      <c r="M18" s="25"/>
      <c r="N18" s="25">
        <f t="shared" si="1"/>
        <v>44.386921596527074</v>
      </c>
      <c r="O18" s="25">
        <f t="shared" si="0"/>
        <v>18.04783899399791</v>
      </c>
      <c r="P18" s="14">
        <f t="shared" si="2"/>
        <v>11.185960952312458</v>
      </c>
    </row>
    <row r="19" spans="1:16" x14ac:dyDescent="0.25">
      <c r="A19" s="32">
        <v>60</v>
      </c>
      <c r="B19" s="25">
        <v>47.883010864257798</v>
      </c>
      <c r="C19" s="25">
        <v>57.220458984375</v>
      </c>
      <c r="D19" s="25">
        <v>105.5908203125</v>
      </c>
      <c r="E19" s="25">
        <v>44.677730560302699</v>
      </c>
      <c r="F19" s="25">
        <v>56.396480560302699</v>
      </c>
      <c r="G19" s="25">
        <v>25.5126934051513</v>
      </c>
      <c r="H19" s="25" t="s">
        <v>12</v>
      </c>
      <c r="I19" s="25">
        <v>79.040519714355398</v>
      </c>
      <c r="J19" s="25">
        <v>108.398429870605</v>
      </c>
      <c r="K19" s="25">
        <v>48.339839935302699</v>
      </c>
      <c r="L19" s="25">
        <v>74.310302734375</v>
      </c>
      <c r="M19" s="25"/>
      <c r="N19" s="25">
        <f t="shared" si="1"/>
        <v>64.73702869415277</v>
      </c>
      <c r="O19" s="25">
        <f t="shared" si="0"/>
        <v>26.856616965669414</v>
      </c>
      <c r="P19" s="14">
        <f t="shared" si="2"/>
        <v>16.645597779828304</v>
      </c>
    </row>
    <row r="20" spans="1:16" x14ac:dyDescent="0.25">
      <c r="A20" s="32">
        <v>75</v>
      </c>
      <c r="B20" s="25">
        <v>63.916542053222599</v>
      </c>
      <c r="C20" s="25">
        <v>69.27490234375</v>
      </c>
      <c r="D20" s="25">
        <v>146.942138671875</v>
      </c>
      <c r="E20" s="25">
        <v>66.223136901855398</v>
      </c>
      <c r="F20" s="25">
        <v>76.965324401855398</v>
      </c>
      <c r="G20" s="25">
        <v>26.4282207489013</v>
      </c>
      <c r="H20" s="25" t="s">
        <v>12</v>
      </c>
      <c r="I20" s="25">
        <v>112.487785339355</v>
      </c>
      <c r="J20" s="25">
        <v>163.26902770996</v>
      </c>
      <c r="K20" s="25">
        <v>71.594230651855398</v>
      </c>
      <c r="L20" s="25">
        <v>96.13037109375</v>
      </c>
      <c r="M20" s="25"/>
      <c r="N20" s="25">
        <f t="shared" si="1"/>
        <v>89.323167991638016</v>
      </c>
      <c r="O20" s="25">
        <f t="shared" si="0"/>
        <v>41.331613407948787</v>
      </c>
      <c r="P20" s="14">
        <f t="shared" si="2"/>
        <v>25.617128667379259</v>
      </c>
    </row>
    <row r="21" spans="1:16" x14ac:dyDescent="0.25">
      <c r="A21" s="32">
        <v>90</v>
      </c>
      <c r="B21" s="25">
        <v>81.443145751953097</v>
      </c>
      <c r="C21" s="25">
        <v>96.282958984375</v>
      </c>
      <c r="D21" s="25">
        <v>182.4951171875</v>
      </c>
      <c r="E21" s="25">
        <v>89.355461120605398</v>
      </c>
      <c r="F21" s="25">
        <v>94.299308776855398</v>
      </c>
      <c r="G21" s="25">
        <v>41.198726654052699</v>
      </c>
      <c r="H21" s="25" t="s">
        <v>12</v>
      </c>
      <c r="I21" s="25">
        <v>132.08006286621</v>
      </c>
      <c r="J21" s="25">
        <v>210.20506286621</v>
      </c>
      <c r="K21" s="25">
        <v>89.538566589355398</v>
      </c>
      <c r="L21" s="25">
        <v>157.012939453125</v>
      </c>
      <c r="M21" s="25"/>
      <c r="N21" s="25">
        <f t="shared" si="1"/>
        <v>117.39113502502421</v>
      </c>
      <c r="O21" s="25">
        <f t="shared" si="0"/>
        <v>51.936605398746487</v>
      </c>
      <c r="P21" s="14">
        <f t="shared" si="2"/>
        <v>32.190050020905332</v>
      </c>
    </row>
    <row r="22" spans="1:16" ht="15.75" thickBot="1" x14ac:dyDescent="0.3">
      <c r="A22" s="33">
        <v>105</v>
      </c>
      <c r="B22" s="28">
        <v>94.724861145019503</v>
      </c>
      <c r="C22" s="28">
        <v>119.171142578125</v>
      </c>
      <c r="D22" s="28">
        <v>241.851806640625</v>
      </c>
      <c r="E22" s="28">
        <v>121.459953308105</v>
      </c>
      <c r="F22" s="28">
        <v>134.82664489746</v>
      </c>
      <c r="G22" s="28">
        <v>49.377437591552699</v>
      </c>
      <c r="H22" s="28" t="s">
        <v>12</v>
      </c>
      <c r="I22" s="28">
        <v>176.33055114746</v>
      </c>
      <c r="J22" s="28">
        <v>255.12693786621</v>
      </c>
      <c r="K22" s="28">
        <v>121.459953308105</v>
      </c>
      <c r="L22" s="28">
        <v>155.94482421875</v>
      </c>
      <c r="M22" s="28"/>
      <c r="N22" s="28">
        <f t="shared" si="1"/>
        <v>147.02741127014124</v>
      </c>
      <c r="O22" s="28">
        <f t="shared" si="0"/>
        <v>63.34970156542974</v>
      </c>
      <c r="P22" s="29">
        <f t="shared" si="2"/>
        <v>39.263830328229851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8E1D-1B33-41FE-8E72-B38EF9DEAF30}">
  <dimension ref="A2:O22"/>
  <sheetViews>
    <sheetView workbookViewId="0">
      <selection sqref="A1:A1048576"/>
    </sheetView>
  </sheetViews>
  <sheetFormatPr baseColWidth="10" defaultRowHeight="15" x14ac:dyDescent="0.25"/>
  <cols>
    <col min="1" max="1" width="12.7109375" style="1" customWidth="1"/>
    <col min="2" max="11" width="11.42578125" style="1"/>
    <col min="12" max="12" width="1.28515625" style="1" customWidth="1"/>
    <col min="13" max="16384" width="11.42578125" style="1"/>
  </cols>
  <sheetData>
    <row r="2" spans="1:15" ht="15.75" thickBot="1" x14ac:dyDescent="0.3"/>
    <row r="3" spans="1:15" ht="18.75" thickBot="1" x14ac:dyDescent="0.4">
      <c r="A3" s="26" t="s">
        <v>35</v>
      </c>
      <c r="B3" s="27" t="s">
        <v>34</v>
      </c>
    </row>
    <row r="4" spans="1:15" s="2" customFormat="1" ht="15.75" thickBot="1" x14ac:dyDescent="0.3">
      <c r="A4" s="5" t="s">
        <v>22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15</v>
      </c>
      <c r="H4" s="8" t="s">
        <v>18</v>
      </c>
      <c r="I4" s="8" t="s">
        <v>19</v>
      </c>
      <c r="J4" s="8" t="s">
        <v>20</v>
      </c>
      <c r="K4" s="8" t="s">
        <v>21</v>
      </c>
      <c r="L4" s="8"/>
      <c r="M4" s="8" t="s">
        <v>37</v>
      </c>
      <c r="N4" s="8" t="s">
        <v>32</v>
      </c>
      <c r="O4" s="7" t="s">
        <v>33</v>
      </c>
    </row>
    <row r="5" spans="1:15" x14ac:dyDescent="0.25">
      <c r="A5" s="12">
        <v>-150</v>
      </c>
      <c r="B5" s="11">
        <v>-1459.93896484375</v>
      </c>
      <c r="C5" s="24">
        <v>-544.43359375</v>
      </c>
      <c r="D5" s="24">
        <v>-292.510986328125</v>
      </c>
      <c r="E5" s="24">
        <v>-184.63134765625</v>
      </c>
      <c r="F5" s="24">
        <v>-275.57373046875</v>
      </c>
      <c r="G5" s="24">
        <v>-232.84910583496</v>
      </c>
      <c r="H5" s="24">
        <v>-98.57177734375</v>
      </c>
      <c r="I5" s="24">
        <v>-278.3203125</v>
      </c>
      <c r="J5" s="24">
        <v>-307.92236328125</v>
      </c>
      <c r="K5" s="24">
        <v>-163.87939453125</v>
      </c>
      <c r="L5" s="24"/>
      <c r="M5" s="24">
        <f>AVERAGE(B5:K5)</f>
        <v>-383.86315765380851</v>
      </c>
      <c r="N5" s="24">
        <f t="shared" ref="N5:N22" si="0">STDEV(B5:K5)</f>
        <v>396.22983076676257</v>
      </c>
      <c r="O5" s="10">
        <f>CONFIDENCE(0.05,N5,10)</f>
        <v>245.5812807601165</v>
      </c>
    </row>
    <row r="6" spans="1:15" x14ac:dyDescent="0.25">
      <c r="A6" s="12">
        <v>-135</v>
      </c>
      <c r="B6" s="15">
        <v>-1134.6435546875</v>
      </c>
      <c r="C6" s="25">
        <v>-447.69287109375</v>
      </c>
      <c r="D6" s="25">
        <v>-216.827392578125</v>
      </c>
      <c r="E6" s="25">
        <v>-141.90673828125</v>
      </c>
      <c r="F6" s="25">
        <v>-251.15966796875</v>
      </c>
      <c r="G6" s="25">
        <v>-166.62596130371</v>
      </c>
      <c r="H6" s="25">
        <v>-73.699951171875</v>
      </c>
      <c r="I6" s="25">
        <v>-207.82470703125</v>
      </c>
      <c r="J6" s="25">
        <v>-238.34228515625</v>
      </c>
      <c r="K6" s="25">
        <v>-117.1875</v>
      </c>
      <c r="L6" s="25"/>
      <c r="M6" s="25">
        <f t="shared" ref="M6:M22" si="1">AVERAGE(B6:K6)</f>
        <v>-299.59106292724601</v>
      </c>
      <c r="N6" s="25">
        <f t="shared" si="0"/>
        <v>310.45783936431059</v>
      </c>
      <c r="O6" s="14">
        <f t="shared" ref="O6:O22" si="2">CONFIDENCE(0.05,N6,10)</f>
        <v>192.4202265780072</v>
      </c>
    </row>
    <row r="7" spans="1:15" x14ac:dyDescent="0.25">
      <c r="A7" s="12">
        <v>-120</v>
      </c>
      <c r="B7" s="15">
        <v>-906.67724609375</v>
      </c>
      <c r="C7" s="25">
        <v>-332.94677734375</v>
      </c>
      <c r="D7" s="25">
        <v>-171.661376953125</v>
      </c>
      <c r="E7" s="25">
        <v>-109.100341796875</v>
      </c>
      <c r="F7" s="25">
        <v>-199.27978515625</v>
      </c>
      <c r="G7" s="25">
        <v>-146.36228942871</v>
      </c>
      <c r="H7" s="25">
        <v>-58.28857421875</v>
      </c>
      <c r="I7" s="25">
        <v>-141.29638671875</v>
      </c>
      <c r="J7" s="25">
        <v>-191.34521484375</v>
      </c>
      <c r="K7" s="25">
        <v>-93.994140625</v>
      </c>
      <c r="L7" s="25"/>
      <c r="M7" s="25">
        <f t="shared" si="1"/>
        <v>-235.09521331787101</v>
      </c>
      <c r="N7" s="25">
        <f t="shared" si="0"/>
        <v>247.55124583586891</v>
      </c>
      <c r="O7" s="14">
        <f t="shared" si="2"/>
        <v>153.43103240987679</v>
      </c>
    </row>
    <row r="8" spans="1:15" x14ac:dyDescent="0.25">
      <c r="A8" s="12">
        <v>-105</v>
      </c>
      <c r="B8" s="15">
        <v>-815.4296875</v>
      </c>
      <c r="C8" s="25">
        <v>-259.3994140625</v>
      </c>
      <c r="D8" s="25">
        <v>-133.819580078125</v>
      </c>
      <c r="E8" s="25">
        <v>-79.65087890625</v>
      </c>
      <c r="F8" s="25">
        <v>-160.21728515625</v>
      </c>
      <c r="G8" s="25">
        <v>-109.802238464355</v>
      </c>
      <c r="H8" s="25">
        <v>-54.931640625</v>
      </c>
      <c r="I8" s="25">
        <v>-122.98583984375</v>
      </c>
      <c r="J8" s="25">
        <v>-148.01025390625</v>
      </c>
      <c r="K8" s="25">
        <v>-74.15771484375</v>
      </c>
      <c r="L8" s="25"/>
      <c r="M8" s="25">
        <f t="shared" si="1"/>
        <v>-195.84045333862301</v>
      </c>
      <c r="N8" s="25">
        <f t="shared" si="0"/>
        <v>225.14347427240813</v>
      </c>
      <c r="O8" s="14">
        <f t="shared" si="2"/>
        <v>139.54280690982839</v>
      </c>
    </row>
    <row r="9" spans="1:15" x14ac:dyDescent="0.25">
      <c r="A9" s="12">
        <v>-90</v>
      </c>
      <c r="B9" s="15">
        <v>-679.62646484375</v>
      </c>
      <c r="C9" s="25">
        <v>-174.560546875</v>
      </c>
      <c r="D9" s="25">
        <v>-101.318359375</v>
      </c>
      <c r="E9" s="25">
        <v>-59.814453125</v>
      </c>
      <c r="F9" s="25">
        <v>-124.20654296875</v>
      </c>
      <c r="G9" s="25">
        <v>-83.557121276855398</v>
      </c>
      <c r="H9" s="25">
        <v>-29.449462890625</v>
      </c>
      <c r="I9" s="25">
        <v>-83.31298828125</v>
      </c>
      <c r="J9" s="25">
        <v>-124.20654296875</v>
      </c>
      <c r="K9" s="25">
        <v>-47.91259765625</v>
      </c>
      <c r="L9" s="25"/>
      <c r="M9" s="25">
        <f t="shared" si="1"/>
        <v>-150.79650802612304</v>
      </c>
      <c r="N9" s="25">
        <f t="shared" si="0"/>
        <v>190.54048613390663</v>
      </c>
      <c r="O9" s="14">
        <f t="shared" si="2"/>
        <v>118.09604675869149</v>
      </c>
    </row>
    <row r="10" spans="1:15" x14ac:dyDescent="0.25">
      <c r="A10" s="12">
        <v>-75</v>
      </c>
      <c r="B10" s="15">
        <v>-484.0087890625</v>
      </c>
      <c r="C10" s="25">
        <v>-127.86865234375</v>
      </c>
      <c r="D10" s="25">
        <v>-72.6318359375</v>
      </c>
      <c r="E10" s="25">
        <v>-45.7763671875</v>
      </c>
      <c r="F10" s="25">
        <v>-93.07861328125</v>
      </c>
      <c r="G10" s="25">
        <v>-57.128902435302699</v>
      </c>
      <c r="H10" s="25">
        <v>-28.38134765625</v>
      </c>
      <c r="I10" s="25">
        <v>-66.83349609375</v>
      </c>
      <c r="J10" s="25">
        <v>-90.02685546875</v>
      </c>
      <c r="K10" s="25">
        <v>-35.400390625</v>
      </c>
      <c r="L10" s="25"/>
      <c r="M10" s="25">
        <f t="shared" si="1"/>
        <v>-110.11352500915527</v>
      </c>
      <c r="N10" s="25">
        <f t="shared" si="0"/>
        <v>134.69861618846528</v>
      </c>
      <c r="O10" s="14">
        <f t="shared" si="2"/>
        <v>83.485533171909552</v>
      </c>
    </row>
    <row r="11" spans="1:15" x14ac:dyDescent="0.25">
      <c r="A11" s="12">
        <v>-60</v>
      </c>
      <c r="B11" s="15">
        <v>-396.42333984375</v>
      </c>
      <c r="C11" s="25">
        <v>-107.72705078125</v>
      </c>
      <c r="D11" s="25">
        <v>-55.389404296875</v>
      </c>
      <c r="E11" s="25">
        <v>-37.841796875</v>
      </c>
      <c r="F11" s="25">
        <v>-60.72998046875</v>
      </c>
      <c r="G11" s="25">
        <v>-45.104976654052699</v>
      </c>
      <c r="H11" s="25">
        <v>-33.111572265625</v>
      </c>
      <c r="I11" s="25">
        <v>-43.02978515625</v>
      </c>
      <c r="J11" s="25">
        <v>-54.931640625</v>
      </c>
      <c r="K11" s="25">
        <v>-27.16064453125</v>
      </c>
      <c r="L11" s="25"/>
      <c r="M11" s="25">
        <f t="shared" si="1"/>
        <v>-86.145019149780268</v>
      </c>
      <c r="N11" s="25">
        <f t="shared" si="0"/>
        <v>111.29172881672038</v>
      </c>
      <c r="O11" s="14">
        <f t="shared" si="2"/>
        <v>68.978060657189687</v>
      </c>
    </row>
    <row r="12" spans="1:15" x14ac:dyDescent="0.25">
      <c r="A12" s="12">
        <v>-45</v>
      </c>
      <c r="B12" s="15">
        <v>-272.52197265625</v>
      </c>
      <c r="C12" s="25">
        <v>-72.6318359375</v>
      </c>
      <c r="D12" s="25">
        <v>-32.806396484375</v>
      </c>
      <c r="E12" s="25">
        <v>-27.4658203125</v>
      </c>
      <c r="F12" s="25">
        <v>-27.4658203125</v>
      </c>
      <c r="G12" s="25">
        <v>-28.1982402801513</v>
      </c>
      <c r="H12" s="25">
        <v>-5.340576171875</v>
      </c>
      <c r="I12" s="25">
        <v>-35.400390625</v>
      </c>
      <c r="J12" s="25">
        <v>-49.4384765625</v>
      </c>
      <c r="K12" s="25">
        <v>-23.193359375</v>
      </c>
      <c r="L12" s="25"/>
      <c r="M12" s="25">
        <f t="shared" si="1"/>
        <v>-57.446288871765134</v>
      </c>
      <c r="N12" s="25">
        <f t="shared" si="0"/>
        <v>77.593524494248669</v>
      </c>
      <c r="O12" s="14">
        <f t="shared" si="2"/>
        <v>48.092081020537627</v>
      </c>
    </row>
    <row r="13" spans="1:15" x14ac:dyDescent="0.25">
      <c r="A13" s="12">
        <v>-30</v>
      </c>
      <c r="B13" s="15">
        <v>-156.8603515625</v>
      </c>
      <c r="C13" s="25">
        <v>-42.41943359375</v>
      </c>
      <c r="D13" s="25">
        <v>-27.4658203125</v>
      </c>
      <c r="E13" s="25">
        <v>-13.885498046875</v>
      </c>
      <c r="F13" s="25">
        <v>-4.2724609375</v>
      </c>
      <c r="G13" s="25">
        <v>-17.6391582489013</v>
      </c>
      <c r="H13" s="25">
        <v>-5.950927734375</v>
      </c>
      <c r="I13" s="25">
        <v>-23.49853515625</v>
      </c>
      <c r="J13" s="25">
        <v>-21.66748046875</v>
      </c>
      <c r="K13" s="25">
        <v>-14.34326171875</v>
      </c>
      <c r="L13" s="25"/>
      <c r="M13" s="25">
        <f t="shared" si="1"/>
        <v>-32.800292778015134</v>
      </c>
      <c r="N13" s="25">
        <f t="shared" si="0"/>
        <v>44.951037443369167</v>
      </c>
      <c r="O13" s="14">
        <f t="shared" si="2"/>
        <v>27.860429704336543</v>
      </c>
    </row>
    <row r="14" spans="1:15" x14ac:dyDescent="0.25">
      <c r="A14" s="12">
        <v>-15</v>
      </c>
      <c r="B14" s="15">
        <v>-62.56103515625</v>
      </c>
      <c r="C14" s="25">
        <v>-10.07080078125</v>
      </c>
      <c r="D14" s="25">
        <v>-12.20703125</v>
      </c>
      <c r="E14" s="25">
        <v>-9.918212890625</v>
      </c>
      <c r="F14" s="25">
        <v>20.751953125</v>
      </c>
      <c r="G14" s="25">
        <v>-3.41796851158142</v>
      </c>
      <c r="H14" s="25">
        <v>2.44140625</v>
      </c>
      <c r="I14" s="25">
        <v>-7.62939453125</v>
      </c>
      <c r="J14" s="25">
        <v>-23.8037109375</v>
      </c>
      <c r="K14" s="25">
        <v>-3.662109375</v>
      </c>
      <c r="L14" s="25"/>
      <c r="M14" s="25">
        <f t="shared" si="1"/>
        <v>-11.007690405845642</v>
      </c>
      <c r="N14" s="25">
        <f t="shared" si="0"/>
        <v>21.441175647907603</v>
      </c>
      <c r="O14" s="14">
        <f t="shared" si="2"/>
        <v>13.289134153342667</v>
      </c>
    </row>
    <row r="15" spans="1:15" x14ac:dyDescent="0.25">
      <c r="A15" s="12">
        <v>0</v>
      </c>
      <c r="B15" s="15">
        <v>9.1552734375</v>
      </c>
      <c r="C15" s="25">
        <v>10.07080078125</v>
      </c>
      <c r="D15" s="25">
        <v>12.969970703125</v>
      </c>
      <c r="E15" s="25">
        <v>1.8310546875</v>
      </c>
      <c r="F15" s="25">
        <v>49.4384765625</v>
      </c>
      <c r="G15" s="25">
        <v>1.95312488079071</v>
      </c>
      <c r="H15" s="25">
        <v>5.18798828125</v>
      </c>
      <c r="I15" s="25">
        <v>7.01904296875</v>
      </c>
      <c r="J15" s="25">
        <v>3.96728515625</v>
      </c>
      <c r="K15" s="25">
        <v>7.01904296875</v>
      </c>
      <c r="L15" s="25"/>
      <c r="M15" s="25">
        <f t="shared" si="1"/>
        <v>10.861206042766572</v>
      </c>
      <c r="N15" s="25">
        <f t="shared" si="0"/>
        <v>14.009207917563824</v>
      </c>
      <c r="O15" s="14">
        <f t="shared" si="2"/>
        <v>8.6828374738277887</v>
      </c>
    </row>
    <row r="16" spans="1:15" x14ac:dyDescent="0.25">
      <c r="A16" s="12">
        <v>15</v>
      </c>
      <c r="B16" s="15">
        <v>72.93701171875</v>
      </c>
      <c r="C16" s="25">
        <v>35.400390625</v>
      </c>
      <c r="D16" s="25">
        <v>39.825439453125</v>
      </c>
      <c r="E16" s="25">
        <v>3.814697265625</v>
      </c>
      <c r="F16" s="25">
        <v>74.15771484375</v>
      </c>
      <c r="G16" s="25">
        <v>18.9819316864013</v>
      </c>
      <c r="H16" s="25">
        <v>8.544921875</v>
      </c>
      <c r="I16" s="25">
        <v>15.56396484375</v>
      </c>
      <c r="J16" s="25">
        <v>17.7001953125</v>
      </c>
      <c r="K16" s="25">
        <v>9.46044921875</v>
      </c>
      <c r="L16" s="25"/>
      <c r="M16" s="25">
        <f t="shared" si="1"/>
        <v>29.63867168426513</v>
      </c>
      <c r="N16" s="25">
        <f t="shared" si="0"/>
        <v>25.74842906119094</v>
      </c>
      <c r="O16" s="14">
        <f t="shared" si="2"/>
        <v>15.958748421772547</v>
      </c>
    </row>
    <row r="17" spans="1:15" x14ac:dyDescent="0.25">
      <c r="A17" s="12">
        <v>30</v>
      </c>
      <c r="B17" s="15">
        <v>147.39990234375</v>
      </c>
      <c r="C17" s="25">
        <v>69.88525390625</v>
      </c>
      <c r="D17" s="25">
        <v>34.332275390625</v>
      </c>
      <c r="E17" s="25">
        <v>20.1416015625</v>
      </c>
      <c r="F17" s="25">
        <v>102.5390625</v>
      </c>
      <c r="G17" s="25">
        <v>31.7993144989013</v>
      </c>
      <c r="H17" s="25">
        <v>15.56396484375</v>
      </c>
      <c r="I17" s="25">
        <v>23.193359375</v>
      </c>
      <c r="J17" s="25">
        <v>33.5693359375</v>
      </c>
      <c r="K17" s="25">
        <v>18.61572265625</v>
      </c>
      <c r="L17" s="25"/>
      <c r="M17" s="25">
        <f t="shared" si="1"/>
        <v>49.703979301452634</v>
      </c>
      <c r="N17" s="25">
        <f t="shared" si="0"/>
        <v>43.804215543622753</v>
      </c>
      <c r="O17" s="14">
        <f t="shared" si="2"/>
        <v>27.149635187935633</v>
      </c>
    </row>
    <row r="18" spans="1:15" x14ac:dyDescent="0.25">
      <c r="A18" s="12">
        <v>45</v>
      </c>
      <c r="B18" s="15">
        <v>215.4541015625</v>
      </c>
      <c r="C18" s="25">
        <v>103.1494140625</v>
      </c>
      <c r="D18" s="25">
        <v>52.337646484375</v>
      </c>
      <c r="E18" s="25">
        <v>34.48486328125</v>
      </c>
      <c r="F18" s="25">
        <v>131.53076171875</v>
      </c>
      <c r="G18" s="25">
        <v>68.664543151855398</v>
      </c>
      <c r="H18" s="25">
        <v>22.5830078125</v>
      </c>
      <c r="I18" s="25">
        <v>34.1796875</v>
      </c>
      <c r="J18" s="25">
        <v>67.44384765625</v>
      </c>
      <c r="K18" s="25">
        <v>22.5830078125</v>
      </c>
      <c r="L18" s="25"/>
      <c r="M18" s="25">
        <f t="shared" si="1"/>
        <v>75.241088104248036</v>
      </c>
      <c r="N18" s="25">
        <f t="shared" si="0"/>
        <v>60.670844195033702</v>
      </c>
      <c r="O18" s="14">
        <f t="shared" si="2"/>
        <v>37.603487837805922</v>
      </c>
    </row>
    <row r="19" spans="1:15" x14ac:dyDescent="0.25">
      <c r="A19" s="12">
        <v>60</v>
      </c>
      <c r="B19" s="15">
        <v>272.8271484375</v>
      </c>
      <c r="C19" s="25">
        <v>145.263671875</v>
      </c>
      <c r="D19" s="25">
        <v>74.310302734375</v>
      </c>
      <c r="E19" s="25">
        <v>43.182373046875</v>
      </c>
      <c r="F19" s="25">
        <v>162.04833984375</v>
      </c>
      <c r="G19" s="25">
        <v>89.721672058105398</v>
      </c>
      <c r="H19" s="25">
        <v>22.125244140625</v>
      </c>
      <c r="I19" s="25">
        <v>49.4384765625</v>
      </c>
      <c r="J19" s="25">
        <v>86.36474609375</v>
      </c>
      <c r="K19" s="25">
        <v>38.75732421875</v>
      </c>
      <c r="L19" s="25"/>
      <c r="M19" s="25">
        <f t="shared" si="1"/>
        <v>98.403929901123036</v>
      </c>
      <c r="N19" s="25">
        <f t="shared" si="0"/>
        <v>76.226215489222128</v>
      </c>
      <c r="O19" s="14">
        <f t="shared" si="2"/>
        <v>47.244629691596884</v>
      </c>
    </row>
    <row r="20" spans="1:15" x14ac:dyDescent="0.25">
      <c r="A20" s="12">
        <v>75</v>
      </c>
      <c r="B20" s="15">
        <v>351.5625</v>
      </c>
      <c r="C20" s="25">
        <v>205.99365234375</v>
      </c>
      <c r="D20" s="25">
        <v>98.114013671875</v>
      </c>
      <c r="E20" s="25">
        <v>57.9833984375</v>
      </c>
      <c r="F20" s="25">
        <v>191.650390625</v>
      </c>
      <c r="G20" s="25">
        <v>131.65281677246</v>
      </c>
      <c r="H20" s="25">
        <v>32.958984375</v>
      </c>
      <c r="I20" s="25">
        <v>95.21484375</v>
      </c>
      <c r="J20" s="25">
        <v>115.66162109375</v>
      </c>
      <c r="K20" s="25">
        <v>53.1005859375</v>
      </c>
      <c r="L20" s="25"/>
      <c r="M20" s="25">
        <f t="shared" si="1"/>
        <v>133.38928070068351</v>
      </c>
      <c r="N20" s="25">
        <f t="shared" si="0"/>
        <v>95.162310851877095</v>
      </c>
      <c r="O20" s="14">
        <f t="shared" si="2"/>
        <v>58.981127528615879</v>
      </c>
    </row>
    <row r="21" spans="1:15" x14ac:dyDescent="0.25">
      <c r="A21" s="12">
        <v>90</v>
      </c>
      <c r="B21" s="15">
        <v>416.259765625</v>
      </c>
      <c r="C21" s="25">
        <v>269.1650390625</v>
      </c>
      <c r="D21" s="25">
        <v>139.7705078125</v>
      </c>
      <c r="E21" s="25">
        <v>75.531005859375</v>
      </c>
      <c r="F21" s="25">
        <v>212.40234375</v>
      </c>
      <c r="G21" s="25">
        <v>153.99168395996</v>
      </c>
      <c r="H21" s="25">
        <v>45.623779296875</v>
      </c>
      <c r="I21" s="25">
        <v>122.37548828125</v>
      </c>
      <c r="J21" s="25">
        <v>145.263671875</v>
      </c>
      <c r="K21" s="25">
        <v>65.00244140625</v>
      </c>
      <c r="L21" s="25"/>
      <c r="M21" s="25">
        <f t="shared" si="1"/>
        <v>164.53857269287101</v>
      </c>
      <c r="N21" s="25">
        <f t="shared" si="0"/>
        <v>111.27825727428642</v>
      </c>
      <c r="O21" s="14">
        <f t="shared" si="2"/>
        <v>68.969711062111642</v>
      </c>
    </row>
    <row r="22" spans="1:15" ht="15.75" thickBot="1" x14ac:dyDescent="0.3">
      <c r="A22" s="17">
        <v>105</v>
      </c>
      <c r="B22" s="20">
        <v>561.21826171875</v>
      </c>
      <c r="C22" s="28">
        <v>335.0830078125</v>
      </c>
      <c r="D22" s="28">
        <v>178.8330078125</v>
      </c>
      <c r="E22" s="28">
        <v>102.081298828125</v>
      </c>
      <c r="F22" s="28">
        <v>235.595703125</v>
      </c>
      <c r="G22" s="28">
        <v>225.52488708496</v>
      </c>
      <c r="H22" s="28">
        <v>72.784423828125</v>
      </c>
      <c r="I22" s="28">
        <v>173.64501953125</v>
      </c>
      <c r="J22" s="28">
        <v>178.52783203125</v>
      </c>
      <c r="K22" s="28">
        <v>90.9423828125</v>
      </c>
      <c r="L22" s="28"/>
      <c r="M22" s="28">
        <f t="shared" si="1"/>
        <v>215.42358245849601</v>
      </c>
      <c r="N22" s="28">
        <f t="shared" si="0"/>
        <v>144.35099039782878</v>
      </c>
      <c r="O22" s="29">
        <f t="shared" si="2"/>
        <v>89.468026756817721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22EA-3803-4165-AC2E-FAFB6A13150D}">
  <dimension ref="A2:O22"/>
  <sheetViews>
    <sheetView workbookViewId="0">
      <selection activeCell="O5" sqref="O5"/>
    </sheetView>
  </sheetViews>
  <sheetFormatPr baseColWidth="10" defaultRowHeight="15" x14ac:dyDescent="0.25"/>
  <cols>
    <col min="1" max="11" width="11.42578125" style="1"/>
    <col min="12" max="12" width="2" style="1" customWidth="1"/>
    <col min="13" max="16384" width="11.42578125" style="1"/>
  </cols>
  <sheetData>
    <row r="2" spans="1:15" ht="15.75" thickBot="1" x14ac:dyDescent="0.3"/>
    <row r="3" spans="1:15" ht="18.75" thickBot="1" x14ac:dyDescent="0.4">
      <c r="A3" s="26" t="s">
        <v>35</v>
      </c>
      <c r="B3" s="27" t="s">
        <v>34</v>
      </c>
      <c r="C3" s="30" t="s">
        <v>36</v>
      </c>
    </row>
    <row r="4" spans="1:15" s="2" customFormat="1" ht="15.75" thickBot="1" x14ac:dyDescent="0.3">
      <c r="A4" s="5" t="s">
        <v>22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15</v>
      </c>
      <c r="H4" s="8" t="s">
        <v>18</v>
      </c>
      <c r="I4" s="8" t="s">
        <v>19</v>
      </c>
      <c r="J4" s="8" t="s">
        <v>20</v>
      </c>
      <c r="K4" s="8" t="s">
        <v>21</v>
      </c>
      <c r="L4" s="8"/>
      <c r="M4" s="8" t="s">
        <v>37</v>
      </c>
      <c r="N4" s="8" t="s">
        <v>32</v>
      </c>
      <c r="O4" s="7" t="s">
        <v>39</v>
      </c>
    </row>
    <row r="5" spans="1:15" x14ac:dyDescent="0.25">
      <c r="A5" s="32">
        <v>-150</v>
      </c>
      <c r="B5" s="13">
        <v>-4059.4482421875</v>
      </c>
      <c r="C5" s="13">
        <v>-3389.58740234375</v>
      </c>
      <c r="D5" s="13">
        <v>-2105.86547851562</v>
      </c>
      <c r="E5" s="13">
        <v>-1654.052734375</v>
      </c>
      <c r="F5" s="13">
        <v>-997.314453125</v>
      </c>
      <c r="G5" s="13">
        <v>-2164.9169921875</v>
      </c>
      <c r="H5" s="13">
        <v>-319.366455078125</v>
      </c>
      <c r="I5" s="13">
        <v>-2190.85693359375</v>
      </c>
      <c r="J5" s="13">
        <v>-2136.23046875</v>
      </c>
      <c r="K5" s="13">
        <v>-1159.0576171875</v>
      </c>
      <c r="L5" s="13"/>
      <c r="M5" s="13">
        <f>AVERAGE(B5:K5)</f>
        <v>-2017.6696777343743</v>
      </c>
      <c r="N5" s="13">
        <f t="shared" ref="N5:N22" si="0">STDEV(B5:K5)</f>
        <v>1101.4797763560271</v>
      </c>
      <c r="O5" s="16">
        <f>CONFIDENCE(0.05,N5,10)</f>
        <v>682.69169356940483</v>
      </c>
    </row>
    <row r="6" spans="1:15" x14ac:dyDescent="0.25">
      <c r="A6" s="32">
        <v>-135</v>
      </c>
      <c r="B6" s="13">
        <v>-3497.00927734375</v>
      </c>
      <c r="C6" s="13">
        <v>-2889.70947265625</v>
      </c>
      <c r="D6" s="13">
        <v>-1743.1640625</v>
      </c>
      <c r="E6" s="13">
        <v>-1375.57983398437</v>
      </c>
      <c r="F6" s="13">
        <v>-852.6611328125</v>
      </c>
      <c r="G6" s="13">
        <v>-1749.267578125</v>
      </c>
      <c r="H6" s="13">
        <v>-240.478515625</v>
      </c>
      <c r="I6" s="13">
        <v>-1730.3466796875</v>
      </c>
      <c r="J6" s="13">
        <v>-1741.3330078125</v>
      </c>
      <c r="K6" s="13">
        <v>-946.6552734375</v>
      </c>
      <c r="L6" s="13"/>
      <c r="M6" s="13">
        <f t="shared" ref="M6:M22" si="1">AVERAGE(B6:K6)</f>
        <v>-1676.6204833984368</v>
      </c>
      <c r="N6" s="13">
        <f t="shared" si="0"/>
        <v>952.60272491427531</v>
      </c>
      <c r="O6" s="16">
        <f t="shared" ref="O6:O22" si="2">CONFIDENCE(0.05,N6,10)</f>
        <v>590.41843666165641</v>
      </c>
    </row>
    <row r="7" spans="1:15" x14ac:dyDescent="0.25">
      <c r="A7" s="32">
        <v>-120</v>
      </c>
      <c r="B7" s="13">
        <v>-2915.34423828125</v>
      </c>
      <c r="C7" s="13">
        <v>-2387.39013671875</v>
      </c>
      <c r="D7" s="13">
        <v>-1439.208984375</v>
      </c>
      <c r="E7" s="13">
        <v>-1164.85595703125</v>
      </c>
      <c r="F7" s="13">
        <v>-673.2177734375</v>
      </c>
      <c r="G7" s="13">
        <v>-1403.65600585937</v>
      </c>
      <c r="H7" s="13">
        <v>-196.685791015625</v>
      </c>
      <c r="I7" s="13">
        <v>-1363.525390625</v>
      </c>
      <c r="J7" s="13">
        <v>-1395.8740234375</v>
      </c>
      <c r="K7" s="13">
        <v>-748.291015625</v>
      </c>
      <c r="L7" s="13"/>
      <c r="M7" s="13">
        <f t="shared" si="1"/>
        <v>-1368.8049316406245</v>
      </c>
      <c r="N7" s="13">
        <f t="shared" si="0"/>
        <v>797.25703808454182</v>
      </c>
      <c r="O7" s="16">
        <f t="shared" si="2"/>
        <v>494.13595167464752</v>
      </c>
    </row>
    <row r="8" spans="1:15" x14ac:dyDescent="0.25">
      <c r="A8" s="32">
        <v>-105</v>
      </c>
      <c r="B8" s="13">
        <v>-2370.30029296875</v>
      </c>
      <c r="C8" s="13">
        <v>-1943.9697265625</v>
      </c>
      <c r="D8" s="13">
        <v>-1163.17749023437</v>
      </c>
      <c r="E8" s="13">
        <v>-939.63623046875</v>
      </c>
      <c r="F8" s="13">
        <v>-558.4716796875</v>
      </c>
      <c r="G8" s="13">
        <v>-1131.89697265625</v>
      </c>
      <c r="H8" s="13">
        <v>-147.705078125</v>
      </c>
      <c r="I8" s="13">
        <v>-1048.583984375</v>
      </c>
      <c r="J8" s="13">
        <v>-1101.98974609375</v>
      </c>
      <c r="K8" s="13">
        <v>-621.64306640625</v>
      </c>
      <c r="L8" s="13"/>
      <c r="M8" s="13">
        <f t="shared" si="1"/>
        <v>-1102.737426757812</v>
      </c>
      <c r="N8" s="13">
        <f t="shared" si="0"/>
        <v>648.77573688465316</v>
      </c>
      <c r="O8" s="16">
        <f t="shared" si="2"/>
        <v>402.10797880083919</v>
      </c>
    </row>
    <row r="9" spans="1:15" x14ac:dyDescent="0.25">
      <c r="A9" s="32">
        <v>-90</v>
      </c>
      <c r="B9" s="13">
        <v>-1949.76806640625</v>
      </c>
      <c r="C9" s="13">
        <v>-1543.5791015625</v>
      </c>
      <c r="D9" s="13">
        <v>-929.26025390625</v>
      </c>
      <c r="E9" s="13">
        <v>-754.241943359375</v>
      </c>
      <c r="F9" s="13">
        <v>-441.2841796875</v>
      </c>
      <c r="G9" s="13">
        <v>-883.48388671875</v>
      </c>
      <c r="H9" s="13">
        <v>-121.76513671875</v>
      </c>
      <c r="I9" s="13">
        <v>-810.85205078125</v>
      </c>
      <c r="J9" s="13">
        <v>-846.25244140625</v>
      </c>
      <c r="K9" s="13">
        <v>-482.48291015625</v>
      </c>
      <c r="L9" s="13"/>
      <c r="M9" s="13">
        <f t="shared" si="1"/>
        <v>-876.2969970703125</v>
      </c>
      <c r="N9" s="13">
        <f t="shared" si="0"/>
        <v>530.63792517595061</v>
      </c>
      <c r="O9" s="16">
        <f t="shared" si="2"/>
        <v>328.88674997645376</v>
      </c>
    </row>
    <row r="10" spans="1:15" x14ac:dyDescent="0.25">
      <c r="A10" s="32">
        <v>-75</v>
      </c>
      <c r="B10" s="13">
        <v>-1465.75927734375</v>
      </c>
      <c r="C10" s="13">
        <v>-1205.13916015625</v>
      </c>
      <c r="D10" s="13">
        <v>-723.2666015625</v>
      </c>
      <c r="E10" s="13">
        <v>-595.550537109375</v>
      </c>
      <c r="F10" s="13">
        <v>-344.54345703125</v>
      </c>
      <c r="G10" s="13">
        <v>-664.825439453125</v>
      </c>
      <c r="H10" s="13">
        <v>-103.302001953125</v>
      </c>
      <c r="I10" s="13">
        <v>-605.16357421875</v>
      </c>
      <c r="J10" s="13">
        <v>-645.44677734375</v>
      </c>
      <c r="K10" s="13">
        <v>-362.548828125</v>
      </c>
      <c r="L10" s="13"/>
      <c r="M10" s="13">
        <f t="shared" si="1"/>
        <v>-671.5545654296875</v>
      </c>
      <c r="N10" s="13">
        <f t="shared" si="0"/>
        <v>401.99375882495121</v>
      </c>
      <c r="O10" s="16">
        <f t="shared" si="2"/>
        <v>249.15373473714268</v>
      </c>
    </row>
    <row r="11" spans="1:15" x14ac:dyDescent="0.25">
      <c r="A11" s="32">
        <v>-60</v>
      </c>
      <c r="B11" s="13">
        <v>-1075.74462890625</v>
      </c>
      <c r="C11" s="13">
        <v>-907.28759765625</v>
      </c>
      <c r="D11" s="13">
        <v>-552.215576171875</v>
      </c>
      <c r="E11" s="13">
        <v>-437.774658203125</v>
      </c>
      <c r="F11" s="13">
        <v>-252.685546875</v>
      </c>
      <c r="G11" s="13">
        <v>-483.09326171875</v>
      </c>
      <c r="H11" s="13">
        <v>-73.2421875</v>
      </c>
      <c r="I11" s="13">
        <v>-441.2841796875</v>
      </c>
      <c r="J11" s="13">
        <v>-475.15869140625</v>
      </c>
      <c r="K11" s="13">
        <v>-263.36669921875</v>
      </c>
      <c r="L11" s="13"/>
      <c r="M11" s="13">
        <f t="shared" si="1"/>
        <v>-496.185302734375</v>
      </c>
      <c r="N11" s="13">
        <f t="shared" si="0"/>
        <v>299.5274926322889</v>
      </c>
      <c r="O11" s="16">
        <f t="shared" si="2"/>
        <v>185.64565197213378</v>
      </c>
    </row>
    <row r="12" spans="1:15" x14ac:dyDescent="0.25">
      <c r="A12" s="32">
        <v>-45</v>
      </c>
      <c r="B12" s="13">
        <v>-755.0048828125</v>
      </c>
      <c r="C12" s="13">
        <v>-653.38134765625</v>
      </c>
      <c r="D12" s="13">
        <v>-393.524169921875</v>
      </c>
      <c r="E12" s="13">
        <v>-316.314697265625</v>
      </c>
      <c r="F12" s="13">
        <v>-179.74853515625</v>
      </c>
      <c r="G12" s="13">
        <v>-339.05029296875</v>
      </c>
      <c r="H12" s="13">
        <v>-49.13330078125</v>
      </c>
      <c r="I12" s="13">
        <v>-301.20849609375</v>
      </c>
      <c r="J12" s="13">
        <v>-328.369140625</v>
      </c>
      <c r="K12" s="13">
        <v>-187.68310546875</v>
      </c>
      <c r="L12" s="13"/>
      <c r="M12" s="13">
        <f t="shared" si="1"/>
        <v>-350.341796875</v>
      </c>
      <c r="N12" s="13">
        <f t="shared" si="0"/>
        <v>212.89501564794497</v>
      </c>
      <c r="O12" s="16">
        <f t="shared" si="2"/>
        <v>131.95127310099815</v>
      </c>
    </row>
    <row r="13" spans="1:15" x14ac:dyDescent="0.25">
      <c r="A13" s="32">
        <v>-30</v>
      </c>
      <c r="B13" s="13">
        <v>-482.48291015625</v>
      </c>
      <c r="C13" s="13">
        <v>-422.9736328125</v>
      </c>
      <c r="D13" s="13">
        <v>-256.65283203125</v>
      </c>
      <c r="E13" s="13">
        <v>-205.38330078125</v>
      </c>
      <c r="F13" s="13">
        <v>-95.8251953125</v>
      </c>
      <c r="G13" s="13">
        <v>-223.846435546875</v>
      </c>
      <c r="H13" s="13">
        <v>-30.517578125</v>
      </c>
      <c r="I13" s="13">
        <v>-195.9228515625</v>
      </c>
      <c r="J13" s="13">
        <v>-214.2333984375</v>
      </c>
      <c r="K13" s="13">
        <v>-121.4599609375</v>
      </c>
      <c r="L13" s="13"/>
      <c r="M13" s="13">
        <f t="shared" si="1"/>
        <v>-224.9298095703125</v>
      </c>
      <c r="N13" s="13">
        <f t="shared" si="0"/>
        <v>138.67247141827718</v>
      </c>
      <c r="O13" s="16">
        <f t="shared" si="2"/>
        <v>85.948508902444473</v>
      </c>
    </row>
    <row r="14" spans="1:15" x14ac:dyDescent="0.25">
      <c r="A14" s="32">
        <v>-15</v>
      </c>
      <c r="B14" s="13">
        <v>-242.919921875</v>
      </c>
      <c r="C14" s="13">
        <v>-230.40771484375</v>
      </c>
      <c r="D14" s="13">
        <v>-134.735107421875</v>
      </c>
      <c r="E14" s="13">
        <v>-105.438232421875</v>
      </c>
      <c r="F14" s="13">
        <v>-29.296875</v>
      </c>
      <c r="G14" s="13">
        <v>-128.631591796875</v>
      </c>
      <c r="H14" s="13">
        <v>-11.5966796875</v>
      </c>
      <c r="I14" s="13">
        <v>-103.759765625</v>
      </c>
      <c r="J14" s="13">
        <v>-117.7978515625</v>
      </c>
      <c r="K14" s="13">
        <v>-68.05419921875</v>
      </c>
      <c r="L14" s="13"/>
      <c r="M14" s="13">
        <f t="shared" si="1"/>
        <v>-117.2637939453125</v>
      </c>
      <c r="N14" s="13">
        <f t="shared" si="0"/>
        <v>75.035749203193049</v>
      </c>
      <c r="O14" s="16">
        <f t="shared" si="2"/>
        <v>46.506784601390002</v>
      </c>
    </row>
    <row r="15" spans="1:15" x14ac:dyDescent="0.25">
      <c r="A15" s="32">
        <v>0</v>
      </c>
      <c r="B15" s="13">
        <v>-18.9208984375</v>
      </c>
      <c r="C15" s="13">
        <v>-32.958984375</v>
      </c>
      <c r="D15" s="13">
        <v>-15.716552734375</v>
      </c>
      <c r="E15" s="13">
        <v>-10.833740234375</v>
      </c>
      <c r="F15" s="13">
        <v>18.9208984375</v>
      </c>
      <c r="G15" s="13">
        <v>-42.41943359375</v>
      </c>
      <c r="H15" s="13">
        <v>-4.2724609375</v>
      </c>
      <c r="I15" s="13">
        <v>-42.724609375</v>
      </c>
      <c r="J15" s="13">
        <v>-38.4521484375</v>
      </c>
      <c r="K15" s="13">
        <v>-27.16064453125</v>
      </c>
      <c r="L15" s="13"/>
      <c r="M15" s="13">
        <f t="shared" si="1"/>
        <v>-21.453857421875</v>
      </c>
      <c r="N15" s="13">
        <f t="shared" si="0"/>
        <v>19.503043257879842</v>
      </c>
      <c r="O15" s="16">
        <f t="shared" si="2"/>
        <v>12.087889326054894</v>
      </c>
    </row>
    <row r="16" spans="1:15" x14ac:dyDescent="0.25">
      <c r="A16" s="32">
        <v>15</v>
      </c>
      <c r="B16" s="13">
        <v>214.53857421875</v>
      </c>
      <c r="C16" s="13">
        <v>153.80859375</v>
      </c>
      <c r="D16" s="13">
        <v>120.54443359375</v>
      </c>
      <c r="E16" s="13">
        <v>81.787109375</v>
      </c>
      <c r="F16" s="13">
        <v>69.88525390625</v>
      </c>
      <c r="G16" s="13">
        <v>55.999755859375</v>
      </c>
      <c r="H16" s="13">
        <v>9.918212890625</v>
      </c>
      <c r="I16" s="13">
        <v>30.21240234375</v>
      </c>
      <c r="J16" s="13">
        <v>48.828125</v>
      </c>
      <c r="K16" s="13">
        <v>14.0380859375</v>
      </c>
      <c r="L16" s="13"/>
      <c r="M16" s="13">
        <f t="shared" si="1"/>
        <v>79.9560546875</v>
      </c>
      <c r="N16" s="13">
        <f t="shared" si="0"/>
        <v>65.478243611139206</v>
      </c>
      <c r="O16" s="16">
        <f t="shared" si="2"/>
        <v>40.583090114211963</v>
      </c>
    </row>
    <row r="17" spans="1:15" x14ac:dyDescent="0.25">
      <c r="A17" s="32">
        <v>30</v>
      </c>
      <c r="B17" s="13">
        <v>442.81005859375</v>
      </c>
      <c r="C17" s="13">
        <v>335.99853515625</v>
      </c>
      <c r="D17" s="13">
        <v>256.9580078125</v>
      </c>
      <c r="E17" s="13">
        <v>170.440673828125</v>
      </c>
      <c r="F17" s="13">
        <v>115.66162109375</v>
      </c>
      <c r="G17" s="13">
        <v>140.228271484375</v>
      </c>
      <c r="H17" s="13">
        <v>18.768310546875</v>
      </c>
      <c r="I17" s="13">
        <v>93.3837890625</v>
      </c>
      <c r="J17" s="13">
        <v>132.75146484375</v>
      </c>
      <c r="K17" s="13">
        <v>57.373046875</v>
      </c>
      <c r="L17" s="13"/>
      <c r="M17" s="13">
        <f t="shared" si="1"/>
        <v>176.4373779296875</v>
      </c>
      <c r="N17" s="13">
        <f t="shared" si="0"/>
        <v>131.5635459344993</v>
      </c>
      <c r="O17" s="16">
        <f t="shared" si="2"/>
        <v>81.54243220257564</v>
      </c>
    </row>
    <row r="18" spans="1:15" x14ac:dyDescent="0.25">
      <c r="A18" s="32">
        <v>45</v>
      </c>
      <c r="B18" s="13">
        <v>682.67822265625</v>
      </c>
      <c r="C18" s="13">
        <v>557.861328125</v>
      </c>
      <c r="D18" s="13">
        <v>406.951904296875</v>
      </c>
      <c r="E18" s="13">
        <v>269.927978515625</v>
      </c>
      <c r="F18" s="13">
        <v>176.69677734375</v>
      </c>
      <c r="G18" s="13">
        <v>240.020751953125</v>
      </c>
      <c r="H18" s="13">
        <v>25.0244140625</v>
      </c>
      <c r="I18" s="13">
        <v>161.1328125</v>
      </c>
      <c r="J18" s="13">
        <v>224.609375</v>
      </c>
      <c r="K18" s="13">
        <v>104.3701171875</v>
      </c>
      <c r="L18" s="13"/>
      <c r="M18" s="13">
        <f t="shared" si="1"/>
        <v>284.9273681640625</v>
      </c>
      <c r="N18" s="13">
        <f t="shared" si="0"/>
        <v>205.65827685984416</v>
      </c>
      <c r="O18" s="16">
        <f t="shared" si="2"/>
        <v>127.46597835004755</v>
      </c>
    </row>
    <row r="19" spans="1:15" x14ac:dyDescent="0.25">
      <c r="A19" s="32">
        <v>60</v>
      </c>
      <c r="B19" s="13">
        <v>939.3310546875</v>
      </c>
      <c r="C19" s="13">
        <v>782.16552734375</v>
      </c>
      <c r="D19" s="13">
        <v>573.42529296875</v>
      </c>
      <c r="E19" s="13">
        <v>372.61962890625</v>
      </c>
      <c r="F19" s="13">
        <v>229.79736328125</v>
      </c>
      <c r="G19" s="13">
        <v>354.461669921875</v>
      </c>
      <c r="H19" s="13">
        <v>34.332275390625</v>
      </c>
      <c r="I19" s="13">
        <v>243.5302734375</v>
      </c>
      <c r="J19" s="13">
        <v>323.79150390625</v>
      </c>
      <c r="K19" s="13">
        <v>180.0537109375</v>
      </c>
      <c r="L19" s="13"/>
      <c r="M19" s="13">
        <f t="shared" si="1"/>
        <v>403.350830078125</v>
      </c>
      <c r="N19" s="13">
        <f t="shared" si="0"/>
        <v>281.08216579138036</v>
      </c>
      <c r="O19" s="16">
        <f t="shared" si="2"/>
        <v>174.21333002690469</v>
      </c>
    </row>
    <row r="20" spans="1:15" x14ac:dyDescent="0.25">
      <c r="A20" s="32">
        <v>75</v>
      </c>
      <c r="B20" s="13">
        <v>1192.32177734375</v>
      </c>
      <c r="C20" s="13">
        <v>1018.98193359375</v>
      </c>
      <c r="D20" s="13">
        <v>757.4462890625</v>
      </c>
      <c r="E20" s="13">
        <v>491.63818359375</v>
      </c>
      <c r="F20" s="13">
        <v>280.76171875</v>
      </c>
      <c r="G20" s="13">
        <v>486.75537109375</v>
      </c>
      <c r="H20" s="13">
        <v>61.187744140625</v>
      </c>
      <c r="I20" s="13">
        <v>326.84326171875</v>
      </c>
      <c r="J20" s="13">
        <v>450.13427734375</v>
      </c>
      <c r="K20" s="13">
        <v>221.86279296875</v>
      </c>
      <c r="L20" s="13"/>
      <c r="M20" s="13">
        <f t="shared" si="1"/>
        <v>528.7933349609375</v>
      </c>
      <c r="N20" s="13">
        <f t="shared" si="0"/>
        <v>358.59863565166819</v>
      </c>
      <c r="O20" s="16">
        <f t="shared" si="2"/>
        <v>222.25765296809732</v>
      </c>
    </row>
    <row r="21" spans="1:15" x14ac:dyDescent="0.25">
      <c r="A21" s="32">
        <v>90</v>
      </c>
      <c r="B21" s="13">
        <v>1474.30419921875</v>
      </c>
      <c r="C21" s="13">
        <v>1288.14697265625</v>
      </c>
      <c r="D21" s="13">
        <v>965.88134765625</v>
      </c>
      <c r="E21" s="13">
        <v>599.9755859375</v>
      </c>
      <c r="F21" s="13">
        <v>349.7314453125</v>
      </c>
      <c r="G21" s="13">
        <v>667.724609375</v>
      </c>
      <c r="H21" s="13">
        <v>70.80078125</v>
      </c>
      <c r="I21" s="13">
        <v>448.91357421875</v>
      </c>
      <c r="J21" s="13">
        <v>592.95654296875</v>
      </c>
      <c r="K21" s="13">
        <v>295.41015625</v>
      </c>
      <c r="L21" s="13"/>
      <c r="M21" s="13">
        <f t="shared" si="1"/>
        <v>675.384521484375</v>
      </c>
      <c r="N21" s="13">
        <f t="shared" si="0"/>
        <v>444.46215507884108</v>
      </c>
      <c r="O21" s="16">
        <f t="shared" si="2"/>
        <v>275.47543576524527</v>
      </c>
    </row>
    <row r="22" spans="1:15" ht="15.75" thickBot="1" x14ac:dyDescent="0.3">
      <c r="A22" s="33">
        <v>105</v>
      </c>
      <c r="B22" s="18">
        <v>1854.248046875</v>
      </c>
      <c r="C22" s="18">
        <v>1571.6552734375</v>
      </c>
      <c r="D22" s="18">
        <v>1198.1201171875</v>
      </c>
      <c r="E22" s="18">
        <v>759.58251953125</v>
      </c>
      <c r="F22" s="18">
        <v>413.818359375</v>
      </c>
      <c r="G22" s="18">
        <v>883.7890625</v>
      </c>
      <c r="H22" s="18">
        <v>100.7080078125</v>
      </c>
      <c r="I22" s="18">
        <v>548.095703125</v>
      </c>
      <c r="J22" s="18">
        <v>763.85498046875</v>
      </c>
      <c r="K22" s="18">
        <v>387.5732421875</v>
      </c>
      <c r="L22" s="18"/>
      <c r="M22" s="18">
        <f t="shared" si="1"/>
        <v>848.14453125</v>
      </c>
      <c r="N22" s="18">
        <f t="shared" si="0"/>
        <v>550.13829287395288</v>
      </c>
      <c r="O22" s="16">
        <f t="shared" si="2"/>
        <v>340.97298100378788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2527-9CB3-49DA-95E1-C6EF1AAF6DC0}">
  <dimension ref="A2:M26"/>
  <sheetViews>
    <sheetView workbookViewId="0">
      <selection activeCell="M5" sqref="M5"/>
    </sheetView>
  </sheetViews>
  <sheetFormatPr baseColWidth="10" defaultRowHeight="15" x14ac:dyDescent="0.25"/>
  <cols>
    <col min="1" max="1" width="13.85546875" style="1" customWidth="1"/>
    <col min="2" max="9" width="11.42578125" style="1"/>
    <col min="10" max="10" width="0.85546875" style="1" customWidth="1"/>
    <col min="11" max="16384" width="11.42578125" style="1"/>
  </cols>
  <sheetData>
    <row r="2" spans="1:13" ht="15.75" thickBot="1" x14ac:dyDescent="0.3"/>
    <row r="3" spans="1:13" ht="18.75" thickBot="1" x14ac:dyDescent="0.4">
      <c r="A3" s="6" t="s">
        <v>35</v>
      </c>
      <c r="B3" s="7" t="s">
        <v>34</v>
      </c>
    </row>
    <row r="4" spans="1:13" ht="15.75" thickBot="1" x14ac:dyDescent="0.3">
      <c r="A4" s="6" t="s">
        <v>22</v>
      </c>
      <c r="B4" s="8" t="s">
        <v>23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9" t="s">
        <v>30</v>
      </c>
      <c r="J4" s="4"/>
      <c r="K4" s="6" t="s">
        <v>37</v>
      </c>
      <c r="L4" s="8" t="s">
        <v>32</v>
      </c>
      <c r="M4" s="7" t="s">
        <v>39</v>
      </c>
    </row>
    <row r="5" spans="1:13" x14ac:dyDescent="0.25">
      <c r="A5" s="31">
        <v>-150</v>
      </c>
      <c r="B5" s="11">
        <v>-279.84619140625</v>
      </c>
      <c r="C5" s="24">
        <v>-176.69676208496</v>
      </c>
      <c r="D5" s="24">
        <v>-149.5361328125</v>
      </c>
      <c r="E5" s="24">
        <v>-274.41403198242102</v>
      </c>
      <c r="F5" s="24">
        <v>-232.086181640625</v>
      </c>
      <c r="G5" s="24">
        <v>-285.94970703125</v>
      </c>
      <c r="H5" s="24">
        <v>-255.126953125</v>
      </c>
      <c r="I5" s="10">
        <v>-142.51708984375</v>
      </c>
      <c r="J5" s="4"/>
      <c r="K5" s="11">
        <f>AVERAGE(B5:I5)</f>
        <v>-224.5216312408445</v>
      </c>
      <c r="L5" s="24">
        <f>STDEV(B5:I5)</f>
        <v>59.704227116465624</v>
      </c>
      <c r="M5" s="10">
        <f>CONFIDENCE(0.05,L5,8)</f>
        <v>41.372158345275707</v>
      </c>
    </row>
    <row r="6" spans="1:13" x14ac:dyDescent="0.25">
      <c r="A6" s="32">
        <v>-135</v>
      </c>
      <c r="B6" s="15">
        <v>-220.3369140625</v>
      </c>
      <c r="C6" s="25">
        <v>-143.55467224121</v>
      </c>
      <c r="D6" s="25">
        <v>-116.729736328125</v>
      </c>
      <c r="E6" s="25">
        <v>-229.06492614746</v>
      </c>
      <c r="F6" s="25">
        <v>-192.108154296875</v>
      </c>
      <c r="G6" s="25">
        <v>-238.95263671875</v>
      </c>
      <c r="H6" s="25">
        <v>-212.09716796875</v>
      </c>
      <c r="I6" s="14">
        <v>-122.6806640625</v>
      </c>
      <c r="J6" s="4"/>
      <c r="K6" s="15">
        <f t="shared" ref="K6:K22" si="0">AVERAGE(B6:I6)</f>
        <v>-184.44060897827126</v>
      </c>
      <c r="L6" s="25">
        <f t="shared" ref="L6:L22" si="1">STDEV(B6:I6)</f>
        <v>49.491449434959662</v>
      </c>
      <c r="M6" s="14">
        <f t="shared" ref="M6:M22" si="2">CONFIDENCE(0.05,L6,8)</f>
        <v>34.295194522259642</v>
      </c>
    </row>
    <row r="7" spans="1:13" x14ac:dyDescent="0.25">
      <c r="A7" s="32">
        <v>-120</v>
      </c>
      <c r="B7" s="15">
        <v>-178.8330078125</v>
      </c>
      <c r="C7" s="25">
        <v>-116.271965026855</v>
      </c>
      <c r="D7" s="25">
        <v>-91.400146484375</v>
      </c>
      <c r="E7" s="25">
        <v>-176.14744567871</v>
      </c>
      <c r="F7" s="25">
        <v>-166.473388671875</v>
      </c>
      <c r="G7" s="25">
        <v>-198.3642578125</v>
      </c>
      <c r="H7" s="25">
        <v>-176.69677734375</v>
      </c>
      <c r="I7" s="14">
        <v>-103.759765625</v>
      </c>
      <c r="J7" s="4"/>
      <c r="K7" s="15">
        <f t="shared" si="0"/>
        <v>-150.99334430694563</v>
      </c>
      <c r="L7" s="25">
        <f t="shared" si="1"/>
        <v>40.602624353301806</v>
      </c>
      <c r="M7" s="14">
        <f t="shared" si="2"/>
        <v>28.135666184937161</v>
      </c>
    </row>
    <row r="8" spans="1:13" x14ac:dyDescent="0.25">
      <c r="A8" s="32">
        <v>-105</v>
      </c>
      <c r="B8" s="15">
        <v>-146.484375</v>
      </c>
      <c r="C8" s="25">
        <v>-96.740715026855398</v>
      </c>
      <c r="D8" s="25">
        <v>-73.2421875</v>
      </c>
      <c r="E8" s="25">
        <v>-141.17430114746</v>
      </c>
      <c r="F8" s="25">
        <v>-140.228271484375</v>
      </c>
      <c r="G8" s="25">
        <v>-175.47607421875</v>
      </c>
      <c r="H8" s="25">
        <v>-156.55517578125</v>
      </c>
      <c r="I8" s="14">
        <v>-77.20947265625</v>
      </c>
      <c r="J8" s="4"/>
      <c r="K8" s="15">
        <f t="shared" si="0"/>
        <v>-125.88882160186755</v>
      </c>
      <c r="L8" s="25">
        <f t="shared" si="1"/>
        <v>38.27293456464318</v>
      </c>
      <c r="M8" s="14">
        <f t="shared" si="2"/>
        <v>26.521303191111969</v>
      </c>
    </row>
    <row r="9" spans="1:13" x14ac:dyDescent="0.25">
      <c r="A9" s="32">
        <v>-90</v>
      </c>
      <c r="B9" s="15">
        <v>-122.98583984375</v>
      </c>
      <c r="C9" s="25">
        <v>-77.148429870605398</v>
      </c>
      <c r="D9" s="25">
        <v>-61.6455078125</v>
      </c>
      <c r="E9" s="25">
        <v>-110.351554870605</v>
      </c>
      <c r="F9" s="25">
        <v>-108.33740234375</v>
      </c>
      <c r="G9" s="25">
        <v>-142.51708984375</v>
      </c>
      <c r="H9" s="25">
        <v>-125.42724609375</v>
      </c>
      <c r="I9" s="14">
        <v>-65.3076171875</v>
      </c>
      <c r="J9" s="4"/>
      <c r="K9" s="15">
        <f t="shared" si="0"/>
        <v>-101.71508598327631</v>
      </c>
      <c r="L9" s="25">
        <f t="shared" si="1"/>
        <v>30.077410047611874</v>
      </c>
      <c r="M9" s="14">
        <f t="shared" si="2"/>
        <v>20.842198805759352</v>
      </c>
    </row>
    <row r="10" spans="1:13" x14ac:dyDescent="0.25">
      <c r="A10" s="32">
        <v>-75</v>
      </c>
      <c r="B10" s="15">
        <v>-96.13037109375</v>
      </c>
      <c r="C10" s="25">
        <v>-66.894523620605398</v>
      </c>
      <c r="D10" s="25">
        <v>-51.422119140625</v>
      </c>
      <c r="E10" s="25">
        <v>-86.914054870605398</v>
      </c>
      <c r="F10" s="25">
        <v>-84.228515625</v>
      </c>
      <c r="G10" s="25">
        <v>-115.05126953125</v>
      </c>
      <c r="H10" s="25">
        <v>-96.74072265625</v>
      </c>
      <c r="I10" s="14">
        <v>-47.30224609375</v>
      </c>
      <c r="J10" s="4"/>
      <c r="K10" s="15">
        <f t="shared" si="0"/>
        <v>-80.585477828979478</v>
      </c>
      <c r="L10" s="25">
        <f t="shared" si="1"/>
        <v>23.572278765302414</v>
      </c>
      <c r="M10" s="14">
        <f t="shared" si="2"/>
        <v>16.334455644734653</v>
      </c>
    </row>
    <row r="11" spans="1:13" x14ac:dyDescent="0.25">
      <c r="A11" s="32">
        <v>-60</v>
      </c>
      <c r="B11" s="15">
        <v>-77.5146484375</v>
      </c>
      <c r="C11" s="25">
        <v>-49.072261810302699</v>
      </c>
      <c r="D11" s="25">
        <v>-36.163330078125</v>
      </c>
      <c r="E11" s="25">
        <v>-72.753898620605398</v>
      </c>
      <c r="F11" s="25">
        <v>-65.3076171875</v>
      </c>
      <c r="G11" s="25">
        <v>-96.13037109375</v>
      </c>
      <c r="H11" s="25">
        <v>-78.125</v>
      </c>
      <c r="I11" s="14">
        <v>-33.26416015625</v>
      </c>
      <c r="J11" s="4"/>
      <c r="K11" s="15">
        <f t="shared" si="0"/>
        <v>-63.541410923004136</v>
      </c>
      <c r="L11" s="25">
        <f t="shared" si="1"/>
        <v>22.147523811762426</v>
      </c>
      <c r="M11" s="14">
        <f t="shared" si="2"/>
        <v>15.347168975298546</v>
      </c>
    </row>
    <row r="12" spans="1:13" x14ac:dyDescent="0.25">
      <c r="A12" s="32">
        <v>-45</v>
      </c>
      <c r="B12" s="15">
        <v>-57.06787109375</v>
      </c>
      <c r="C12" s="25">
        <v>-35.766597747802699</v>
      </c>
      <c r="D12" s="25">
        <v>-21.820068359375</v>
      </c>
      <c r="E12" s="25">
        <v>-49.499507904052699</v>
      </c>
      <c r="F12" s="25">
        <v>-48.065185546875</v>
      </c>
      <c r="G12" s="25">
        <v>-68.66455078125</v>
      </c>
      <c r="H12" s="25">
        <v>-62.56103515625</v>
      </c>
      <c r="I12" s="14">
        <v>-27.16064453125</v>
      </c>
      <c r="J12" s="4"/>
      <c r="K12" s="15">
        <f t="shared" si="0"/>
        <v>-46.325682640075676</v>
      </c>
      <c r="L12" s="25">
        <f t="shared" si="1"/>
        <v>16.777635802485666</v>
      </c>
      <c r="M12" s="14">
        <f t="shared" si="2"/>
        <v>11.626094811105476</v>
      </c>
    </row>
    <row r="13" spans="1:13" x14ac:dyDescent="0.25">
      <c r="A13" s="32">
        <v>-30</v>
      </c>
      <c r="B13" s="15">
        <v>-35.70556640625</v>
      </c>
      <c r="C13" s="25">
        <v>-28.4423809051513</v>
      </c>
      <c r="D13" s="25">
        <v>-18.00537109375</v>
      </c>
      <c r="E13" s="25">
        <v>-36.499019622802699</v>
      </c>
      <c r="F13" s="25">
        <v>-33.87451171875</v>
      </c>
      <c r="G13" s="25">
        <v>-43.9453125</v>
      </c>
      <c r="H13" s="25">
        <v>-35.70556640625</v>
      </c>
      <c r="I13" s="14">
        <v>-12.8173828125</v>
      </c>
      <c r="J13" s="4"/>
      <c r="K13" s="15">
        <f t="shared" si="0"/>
        <v>-30.624388933181748</v>
      </c>
      <c r="L13" s="25">
        <f t="shared" si="1"/>
        <v>10.387138715103649</v>
      </c>
      <c r="M13" s="14">
        <f t="shared" si="2"/>
        <v>7.1977876346563709</v>
      </c>
    </row>
    <row r="14" spans="1:13" x14ac:dyDescent="0.25">
      <c r="A14" s="32">
        <v>-15</v>
      </c>
      <c r="B14" s="15">
        <v>-18.9208984375</v>
      </c>
      <c r="C14" s="25">
        <v>-11.9628896713256</v>
      </c>
      <c r="D14" s="25">
        <v>-7.32421875</v>
      </c>
      <c r="E14" s="25">
        <v>-12.8173818588256</v>
      </c>
      <c r="F14" s="25">
        <v>-13.580322265625</v>
      </c>
      <c r="G14" s="25">
        <v>-18.61572265625</v>
      </c>
      <c r="H14" s="25">
        <v>-11.90185546875</v>
      </c>
      <c r="I14" s="14">
        <v>-1.52587890625</v>
      </c>
      <c r="J14" s="4"/>
      <c r="K14" s="15">
        <f t="shared" si="0"/>
        <v>-12.081146001815775</v>
      </c>
      <c r="L14" s="25">
        <f t="shared" si="1"/>
        <v>5.6865835605018633</v>
      </c>
      <c r="M14" s="14">
        <f t="shared" si="2"/>
        <v>3.9405289519917686</v>
      </c>
    </row>
    <row r="15" spans="1:13" x14ac:dyDescent="0.25">
      <c r="A15" s="32">
        <v>0</v>
      </c>
      <c r="B15" s="15">
        <v>0.91552734375</v>
      </c>
      <c r="C15" s="25">
        <v>1.64794909954071</v>
      </c>
      <c r="D15" s="25">
        <v>3.814697265625</v>
      </c>
      <c r="E15" s="25">
        <v>0.732421815395355</v>
      </c>
      <c r="F15" s="25">
        <v>5.18798828125</v>
      </c>
      <c r="G15" s="25">
        <v>3.662109375</v>
      </c>
      <c r="H15" s="25">
        <v>13.12255859375</v>
      </c>
      <c r="I15" s="14">
        <v>4.8828125</v>
      </c>
      <c r="J15" s="4"/>
      <c r="K15" s="15">
        <f t="shared" si="0"/>
        <v>4.2457580342888832</v>
      </c>
      <c r="L15" s="25">
        <f t="shared" si="1"/>
        <v>3.9785184365081085</v>
      </c>
      <c r="M15" s="14">
        <f t="shared" si="2"/>
        <v>2.7569219582011435</v>
      </c>
    </row>
    <row r="16" spans="1:13" x14ac:dyDescent="0.25">
      <c r="A16" s="32">
        <v>15</v>
      </c>
      <c r="B16" s="15">
        <v>17.7001953125</v>
      </c>
      <c r="C16" s="25">
        <v>21.7895488739013</v>
      </c>
      <c r="D16" s="25">
        <v>16.632080078125</v>
      </c>
      <c r="E16" s="25">
        <v>21.3012676239013</v>
      </c>
      <c r="F16" s="25">
        <v>35.858154296875</v>
      </c>
      <c r="G16" s="25">
        <v>34.7900390625</v>
      </c>
      <c r="H16" s="25">
        <v>40.283203125</v>
      </c>
      <c r="I16" s="14">
        <v>21.97265625</v>
      </c>
      <c r="J16" s="4"/>
      <c r="K16" s="15">
        <f t="shared" si="0"/>
        <v>26.290893077850324</v>
      </c>
      <c r="L16" s="25">
        <f t="shared" si="1"/>
        <v>9.1842341459294001</v>
      </c>
      <c r="M16" s="14">
        <f t="shared" si="2"/>
        <v>6.3642326132832245</v>
      </c>
    </row>
    <row r="17" spans="1:13" x14ac:dyDescent="0.25">
      <c r="A17" s="32">
        <v>30</v>
      </c>
      <c r="B17" s="15">
        <v>50.048828125</v>
      </c>
      <c r="C17" s="25">
        <v>42.785640716552699</v>
      </c>
      <c r="D17" s="25">
        <v>25.32958984375</v>
      </c>
      <c r="E17" s="25">
        <v>41.870113372802699</v>
      </c>
      <c r="F17" s="25">
        <v>70.953369140625</v>
      </c>
      <c r="G17" s="25">
        <v>71.4111328125</v>
      </c>
      <c r="H17" s="25">
        <v>83.31298828125</v>
      </c>
      <c r="I17" s="14">
        <v>37.841796875</v>
      </c>
      <c r="J17" s="4"/>
      <c r="K17" s="15">
        <f t="shared" si="0"/>
        <v>52.944182395935051</v>
      </c>
      <c r="L17" s="25">
        <f t="shared" si="1"/>
        <v>20.044540603986825</v>
      </c>
      <c r="M17" s="14">
        <f t="shared" si="2"/>
        <v>13.889902740198867</v>
      </c>
    </row>
    <row r="18" spans="1:13" x14ac:dyDescent="0.25">
      <c r="A18" s="32">
        <v>45</v>
      </c>
      <c r="B18" s="15">
        <v>75.98876953125</v>
      </c>
      <c r="C18" s="25">
        <v>68.664543151855398</v>
      </c>
      <c r="D18" s="25">
        <v>44.708251953125</v>
      </c>
      <c r="E18" s="25">
        <v>65.124504089355398</v>
      </c>
      <c r="F18" s="25">
        <v>102.081298828125</v>
      </c>
      <c r="G18" s="25">
        <v>116.27197265625</v>
      </c>
      <c r="H18" s="25">
        <v>129.39453125</v>
      </c>
      <c r="I18" s="14">
        <v>58.59375</v>
      </c>
      <c r="J18" s="4"/>
      <c r="K18" s="15">
        <f t="shared" si="0"/>
        <v>82.603452682495103</v>
      </c>
      <c r="L18" s="25">
        <f t="shared" si="1"/>
        <v>29.900868832201855</v>
      </c>
      <c r="M18" s="14">
        <f t="shared" si="2"/>
        <v>20.719864232963314</v>
      </c>
    </row>
    <row r="19" spans="1:13" x14ac:dyDescent="0.25">
      <c r="A19" s="32">
        <v>60</v>
      </c>
      <c r="B19" s="15">
        <v>121.15478515625</v>
      </c>
      <c r="C19" s="25">
        <v>106.140129089355</v>
      </c>
      <c r="D19" s="25">
        <v>64.0869140625</v>
      </c>
      <c r="E19" s="25">
        <v>93.872062683105398</v>
      </c>
      <c r="F19" s="25">
        <v>151.824951171875</v>
      </c>
      <c r="G19" s="25">
        <v>166.32080078125</v>
      </c>
      <c r="H19" s="25">
        <v>186.46240234375</v>
      </c>
      <c r="I19" s="14">
        <v>87.2802734375</v>
      </c>
      <c r="J19" s="4"/>
      <c r="K19" s="15">
        <f t="shared" si="0"/>
        <v>122.14278984069819</v>
      </c>
      <c r="L19" s="25">
        <f t="shared" si="1"/>
        <v>42.446462052181879</v>
      </c>
      <c r="M19" s="14">
        <f t="shared" si="2"/>
        <v>29.413357044116161</v>
      </c>
    </row>
    <row r="20" spans="1:13" x14ac:dyDescent="0.25">
      <c r="A20" s="32">
        <v>75</v>
      </c>
      <c r="B20" s="15">
        <v>158.0810546875</v>
      </c>
      <c r="C20" s="25">
        <v>157.47068786621</v>
      </c>
      <c r="D20" s="25">
        <v>84.8388671875</v>
      </c>
      <c r="E20" s="25">
        <v>133.05662536621</v>
      </c>
      <c r="F20" s="25">
        <v>214.691162109375</v>
      </c>
      <c r="G20" s="25">
        <v>223.388671875</v>
      </c>
      <c r="H20" s="25">
        <v>257.87353515625</v>
      </c>
      <c r="I20" s="14">
        <v>117.7978515625</v>
      </c>
      <c r="J20" s="4"/>
      <c r="K20" s="15">
        <f t="shared" si="0"/>
        <v>168.39980697631813</v>
      </c>
      <c r="L20" s="25">
        <f t="shared" si="1"/>
        <v>58.785644733405483</v>
      </c>
      <c r="M20" s="14">
        <f t="shared" si="2"/>
        <v>40.735624926444068</v>
      </c>
    </row>
    <row r="21" spans="1:13" x14ac:dyDescent="0.25">
      <c r="A21" s="32">
        <v>90</v>
      </c>
      <c r="B21" s="15">
        <v>203.857421875</v>
      </c>
      <c r="C21" s="25">
        <v>198.97459411621</v>
      </c>
      <c r="D21" s="25">
        <v>123.9013671875</v>
      </c>
      <c r="E21" s="25">
        <v>173.09568786621</v>
      </c>
      <c r="F21" s="25">
        <v>266.41845703125</v>
      </c>
      <c r="G21" s="25">
        <v>264.2822265625</v>
      </c>
      <c r="H21" s="25">
        <v>338.134765625</v>
      </c>
      <c r="I21" s="14">
        <v>158.38623046875</v>
      </c>
      <c r="J21" s="4"/>
      <c r="K21" s="15">
        <f t="shared" si="0"/>
        <v>215.88134384155251</v>
      </c>
      <c r="L21" s="25">
        <f t="shared" si="1"/>
        <v>69.559402985076204</v>
      </c>
      <c r="M21" s="14">
        <f t="shared" si="2"/>
        <v>48.201321308248737</v>
      </c>
    </row>
    <row r="22" spans="1:13" x14ac:dyDescent="0.25">
      <c r="A22" s="32">
        <v>105</v>
      </c>
      <c r="B22" s="15">
        <v>288.0859375</v>
      </c>
      <c r="C22" s="25">
        <v>258.11764526367102</v>
      </c>
      <c r="D22" s="25">
        <v>147.39990234375</v>
      </c>
      <c r="E22" s="25">
        <v>214.17234802246</v>
      </c>
      <c r="F22" s="25">
        <v>330.2001953125</v>
      </c>
      <c r="G22" s="25">
        <v>347.59521484375</v>
      </c>
      <c r="H22" s="25">
        <v>444.64111328125</v>
      </c>
      <c r="I22" s="14">
        <v>212.70751953125</v>
      </c>
      <c r="J22" s="4"/>
      <c r="K22" s="15">
        <f t="shared" si="0"/>
        <v>280.36498451232887</v>
      </c>
      <c r="L22" s="25">
        <f t="shared" si="1"/>
        <v>93.490539305278034</v>
      </c>
      <c r="M22" s="14">
        <f t="shared" si="2"/>
        <v>64.78444798184934</v>
      </c>
    </row>
    <row r="23" spans="1:13" x14ac:dyDescent="0.25">
      <c r="A23" s="32"/>
      <c r="B23" s="12"/>
      <c r="C23" s="13"/>
      <c r="D23" s="13"/>
      <c r="E23" s="13"/>
      <c r="F23" s="13"/>
      <c r="G23" s="13"/>
      <c r="H23" s="13"/>
      <c r="I23" s="16"/>
      <c r="J23" s="4"/>
      <c r="K23" s="15"/>
      <c r="L23" s="13"/>
      <c r="M23" s="16"/>
    </row>
    <row r="24" spans="1:13" ht="15.75" thickBot="1" x14ac:dyDescent="0.3">
      <c r="A24" s="33"/>
      <c r="B24" s="17"/>
      <c r="C24" s="18"/>
      <c r="D24" s="18"/>
      <c r="E24" s="18"/>
      <c r="F24" s="18"/>
      <c r="G24" s="18"/>
      <c r="H24" s="18"/>
      <c r="I24" s="19"/>
      <c r="J24" s="4"/>
      <c r="K24" s="20"/>
      <c r="L24" s="18"/>
      <c r="M24" s="19"/>
    </row>
    <row r="25" spans="1:13" ht="15.75" thickBot="1" x14ac:dyDescent="0.3"/>
    <row r="26" spans="1:13" ht="15.75" thickBot="1" x14ac:dyDescent="0.3">
      <c r="A26" s="21" t="s">
        <v>31</v>
      </c>
      <c r="B26" s="22">
        <v>24.8</v>
      </c>
      <c r="C26" s="22">
        <v>14.5</v>
      </c>
      <c r="D26" s="22">
        <v>13</v>
      </c>
      <c r="E26" s="22">
        <v>19.100000000000001</v>
      </c>
      <c r="F26" s="22">
        <v>25</v>
      </c>
      <c r="G26" s="22">
        <v>15.6</v>
      </c>
      <c r="H26" s="22">
        <v>19.399999999999999</v>
      </c>
      <c r="I26" s="23">
        <v>19.8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CBC5-8BA0-48BB-BDC7-23A503A0AC16}">
  <dimension ref="B1:N26"/>
  <sheetViews>
    <sheetView workbookViewId="0">
      <selection activeCell="N5" sqref="N5"/>
    </sheetView>
  </sheetViews>
  <sheetFormatPr baseColWidth="10" defaultRowHeight="15" x14ac:dyDescent="0.25"/>
  <cols>
    <col min="1" max="1" width="11.42578125" style="1"/>
    <col min="2" max="2" width="12.7109375" style="1" customWidth="1"/>
    <col min="3" max="8" width="11.42578125" style="1"/>
    <col min="9" max="9" width="11.85546875" style="1" customWidth="1"/>
    <col min="10" max="10" width="13.42578125" style="1" customWidth="1"/>
    <col min="11" max="11" width="1.5703125" style="1" customWidth="1"/>
    <col min="12" max="16384" width="11.42578125" style="1"/>
  </cols>
  <sheetData>
    <row r="1" spans="2:14" ht="15.75" customHeight="1" x14ac:dyDescent="0.25"/>
    <row r="2" spans="2:14" ht="15.75" customHeight="1" thickBot="1" x14ac:dyDescent="0.3"/>
    <row r="3" spans="2:14" ht="18.75" thickBot="1" x14ac:dyDescent="0.4">
      <c r="B3" s="6" t="s">
        <v>35</v>
      </c>
      <c r="C3" s="7" t="s">
        <v>34</v>
      </c>
      <c r="D3" s="5" t="s">
        <v>36</v>
      </c>
    </row>
    <row r="4" spans="2:14" ht="15.75" thickBot="1" x14ac:dyDescent="0.3">
      <c r="B4" s="5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9" t="s">
        <v>30</v>
      </c>
      <c r="K4" s="4"/>
      <c r="L4" s="6" t="s">
        <v>37</v>
      </c>
      <c r="M4" s="8" t="s">
        <v>32</v>
      </c>
      <c r="N4" s="7" t="s">
        <v>39</v>
      </c>
    </row>
    <row r="5" spans="2:14" x14ac:dyDescent="0.25">
      <c r="B5" s="31">
        <v>-150</v>
      </c>
      <c r="C5" s="24">
        <v>-709.8388671875</v>
      </c>
      <c r="D5" s="24">
        <v>-699.64593505859295</v>
      </c>
      <c r="E5" s="24">
        <v>-331.268310546875</v>
      </c>
      <c r="F5" s="24">
        <v>-884.64349365234295</v>
      </c>
      <c r="G5" s="24">
        <v>-567.169189453125</v>
      </c>
      <c r="H5" s="24">
        <v>-537.109375</v>
      </c>
      <c r="I5" s="24">
        <v>-890.5029296875</v>
      </c>
      <c r="J5" s="10">
        <v>-401.30615234375</v>
      </c>
      <c r="K5" s="3"/>
      <c r="L5" s="11">
        <f>AVERAGE(C5:J5)</f>
        <v>-627.68553161621071</v>
      </c>
      <c r="M5" s="24">
        <f>STDEV(C5:J5)</f>
        <v>206.330147826321</v>
      </c>
      <c r="N5" s="10">
        <f>CONFIDENCE(0.05,M5,8)</f>
        <v>142.97687047556627</v>
      </c>
    </row>
    <row r="6" spans="2:14" x14ac:dyDescent="0.25">
      <c r="B6" s="32">
        <v>-135</v>
      </c>
      <c r="C6" s="25">
        <v>-572.81494140625</v>
      </c>
      <c r="D6" s="25">
        <v>-583.98431396484295</v>
      </c>
      <c r="E6" s="25">
        <v>-262.908935546875</v>
      </c>
      <c r="F6" s="25">
        <v>-696.96038818359295</v>
      </c>
      <c r="G6" s="25">
        <v>-483.856201171875</v>
      </c>
      <c r="H6" s="25">
        <v>-464.17236328125</v>
      </c>
      <c r="I6" s="25">
        <v>-762.63427734375</v>
      </c>
      <c r="J6" s="14">
        <v>-329.58984375</v>
      </c>
      <c r="K6" s="3"/>
      <c r="L6" s="15">
        <f t="shared" ref="L6:L22" si="0">AVERAGE(C6:J6)</f>
        <v>-519.61515808105446</v>
      </c>
      <c r="M6" s="25">
        <f t="shared" ref="M6:M22" si="1">STDEV(C6:J6)</f>
        <v>170.64731357443785</v>
      </c>
      <c r="N6" s="14">
        <f t="shared" ref="N6:N22" si="2">CONFIDENCE(0.05,M6,8)</f>
        <v>118.25038224890602</v>
      </c>
    </row>
    <row r="7" spans="2:14" x14ac:dyDescent="0.25">
      <c r="B7" s="32">
        <v>-120</v>
      </c>
      <c r="C7" s="25">
        <v>-469.970703125</v>
      </c>
      <c r="D7" s="25">
        <v>-477.96627807617102</v>
      </c>
      <c r="E7" s="25">
        <v>-210.113525390625</v>
      </c>
      <c r="F7" s="25">
        <v>-598.14447021484295</v>
      </c>
      <c r="G7" s="25">
        <v>-408.782958984375</v>
      </c>
      <c r="H7" s="25">
        <v>-401.611328125</v>
      </c>
      <c r="I7" s="25">
        <v>-658.87451171875</v>
      </c>
      <c r="J7" s="14">
        <v>-274.35302734375</v>
      </c>
      <c r="K7" s="3"/>
      <c r="L7" s="15">
        <f t="shared" si="0"/>
        <v>-437.47710037231423</v>
      </c>
      <c r="M7" s="25">
        <f t="shared" si="1"/>
        <v>150.20908808950867</v>
      </c>
      <c r="N7" s="14">
        <f t="shared" si="2"/>
        <v>104.08767481766382</v>
      </c>
    </row>
    <row r="8" spans="2:14" x14ac:dyDescent="0.25">
      <c r="B8" s="32">
        <v>-105</v>
      </c>
      <c r="C8" s="25">
        <v>-379.33349609375</v>
      </c>
      <c r="D8" s="25">
        <v>-390.01461791992102</v>
      </c>
      <c r="E8" s="25">
        <v>-171.051025390625</v>
      </c>
      <c r="F8" s="25">
        <v>-453.73532104492102</v>
      </c>
      <c r="G8" s="25">
        <v>-348.358154296875</v>
      </c>
      <c r="H8" s="25">
        <v>-333.8623046875</v>
      </c>
      <c r="I8" s="25">
        <v>-559.38720703125</v>
      </c>
      <c r="J8" s="14">
        <v>-227.35595703125</v>
      </c>
      <c r="K8" s="3"/>
      <c r="L8" s="15">
        <f t="shared" si="0"/>
        <v>-357.88726043701149</v>
      </c>
      <c r="M8" s="25">
        <f t="shared" si="1"/>
        <v>121.82856196907493</v>
      </c>
      <c r="N8" s="14">
        <f t="shared" si="2"/>
        <v>84.421334973981303</v>
      </c>
    </row>
    <row r="9" spans="2:14" x14ac:dyDescent="0.25">
      <c r="B9" s="32">
        <v>-90</v>
      </c>
      <c r="C9" s="25">
        <v>-309.4482421875</v>
      </c>
      <c r="D9" s="25">
        <v>-314.94137573242102</v>
      </c>
      <c r="E9" s="25">
        <v>-136.260986328125</v>
      </c>
      <c r="F9" s="25">
        <v>-374.75582885742102</v>
      </c>
      <c r="G9" s="25">
        <v>-280.1513671875</v>
      </c>
      <c r="H9" s="25">
        <v>-291.44287109375</v>
      </c>
      <c r="I9" s="25">
        <v>-454.1015625</v>
      </c>
      <c r="J9" s="14">
        <v>-188.90380859375</v>
      </c>
      <c r="K9" s="3"/>
      <c r="L9" s="15">
        <f t="shared" si="0"/>
        <v>-293.75075531005837</v>
      </c>
      <c r="M9" s="25">
        <f t="shared" si="1"/>
        <v>99.251366346557987</v>
      </c>
      <c r="N9" s="14">
        <f t="shared" si="2"/>
        <v>68.7764240958128</v>
      </c>
    </row>
    <row r="10" spans="2:14" x14ac:dyDescent="0.25">
      <c r="B10" s="32">
        <v>-75</v>
      </c>
      <c r="C10" s="25">
        <v>-245.05615234375</v>
      </c>
      <c r="D10" s="25">
        <v>-256.95797729492102</v>
      </c>
      <c r="E10" s="25">
        <v>-106.50634765625</v>
      </c>
      <c r="F10" s="25">
        <v>-262.63424682617102</v>
      </c>
      <c r="G10" s="25">
        <v>-228.424072265625</v>
      </c>
      <c r="H10" s="25">
        <v>-226.74560546875</v>
      </c>
      <c r="I10" s="25">
        <v>-379.0283203125</v>
      </c>
      <c r="J10" s="14">
        <v>-151.06201171875</v>
      </c>
      <c r="K10" s="3"/>
      <c r="L10" s="15">
        <f t="shared" si="0"/>
        <v>-232.05184173583962</v>
      </c>
      <c r="M10" s="25">
        <f t="shared" si="1"/>
        <v>80.789971923072258</v>
      </c>
      <c r="N10" s="14">
        <f t="shared" si="2"/>
        <v>55.983565528644455</v>
      </c>
    </row>
    <row r="11" spans="2:14" x14ac:dyDescent="0.25">
      <c r="B11" s="32">
        <v>-60</v>
      </c>
      <c r="C11" s="25">
        <v>-187.07275390625</v>
      </c>
      <c r="D11" s="25">
        <v>-195.55662536621</v>
      </c>
      <c r="E11" s="25">
        <v>-82.3974609375</v>
      </c>
      <c r="F11" s="25">
        <v>-202.88084411621</v>
      </c>
      <c r="G11" s="25">
        <v>-184.326171875</v>
      </c>
      <c r="H11" s="25">
        <v>-183.10546875</v>
      </c>
      <c r="I11" s="25">
        <v>-306.70166015625</v>
      </c>
      <c r="J11" s="14">
        <v>-116.88232421875</v>
      </c>
      <c r="K11" s="3"/>
      <c r="L11" s="15">
        <f t="shared" si="0"/>
        <v>-182.36541366577126</v>
      </c>
      <c r="M11" s="25">
        <f t="shared" si="1"/>
        <v>65.859776393989918</v>
      </c>
      <c r="N11" s="14">
        <f t="shared" si="2"/>
        <v>45.637657987622617</v>
      </c>
    </row>
    <row r="12" spans="2:14" x14ac:dyDescent="0.25">
      <c r="B12" s="32">
        <v>-45</v>
      </c>
      <c r="C12" s="25">
        <v>-140.07568359375</v>
      </c>
      <c r="D12" s="25">
        <v>-149.10887145996</v>
      </c>
      <c r="E12" s="25">
        <v>-55.999755859375</v>
      </c>
      <c r="F12" s="25">
        <v>-149.04783630371</v>
      </c>
      <c r="G12" s="25">
        <v>-137.481689453125</v>
      </c>
      <c r="H12" s="25">
        <v>-129.69970703125</v>
      </c>
      <c r="I12" s="25">
        <v>-240.17333984375</v>
      </c>
      <c r="J12" s="14">
        <v>-92.1630859375</v>
      </c>
      <c r="K12" s="3"/>
      <c r="L12" s="15">
        <f t="shared" si="0"/>
        <v>-136.71874618530251</v>
      </c>
      <c r="M12" s="25">
        <f t="shared" si="1"/>
        <v>52.874858861951523</v>
      </c>
      <c r="N12" s="14">
        <f t="shared" si="2"/>
        <v>36.639734554364026</v>
      </c>
    </row>
    <row r="13" spans="2:14" x14ac:dyDescent="0.25">
      <c r="B13" s="32">
        <v>-30</v>
      </c>
      <c r="C13" s="25">
        <v>-91.552734375</v>
      </c>
      <c r="D13" s="25">
        <v>-105.163566589355</v>
      </c>
      <c r="E13" s="25">
        <v>-38.299560546875</v>
      </c>
      <c r="F13" s="25">
        <v>-100.891105651855</v>
      </c>
      <c r="G13" s="25">
        <v>-101.318359375</v>
      </c>
      <c r="H13" s="25">
        <v>-100.40283203125</v>
      </c>
      <c r="I13" s="25">
        <v>-168.45703125</v>
      </c>
      <c r="J13" s="14">
        <v>-63.17138671875</v>
      </c>
      <c r="K13" s="3"/>
      <c r="L13" s="15">
        <f t="shared" si="0"/>
        <v>-96.157072067260629</v>
      </c>
      <c r="M13" s="25">
        <f t="shared" si="1"/>
        <v>37.478040203667618</v>
      </c>
      <c r="N13" s="14">
        <f t="shared" si="2"/>
        <v>25.970479623696956</v>
      </c>
    </row>
    <row r="14" spans="2:14" x14ac:dyDescent="0.25">
      <c r="B14" s="32">
        <v>-15</v>
      </c>
      <c r="C14" s="25">
        <v>-57.67822265625</v>
      </c>
      <c r="D14" s="25">
        <v>-63.781734466552699</v>
      </c>
      <c r="E14" s="25">
        <v>-25.177001953125</v>
      </c>
      <c r="F14" s="25">
        <v>-62.255855560302699</v>
      </c>
      <c r="G14" s="25">
        <v>-52.947998046875</v>
      </c>
      <c r="H14" s="25">
        <v>-55.5419921875</v>
      </c>
      <c r="I14" s="25">
        <v>-99.79248046875</v>
      </c>
      <c r="J14" s="14">
        <v>-36.92626953125</v>
      </c>
      <c r="K14" s="3"/>
      <c r="L14" s="15">
        <f t="shared" si="0"/>
        <v>-56.762694358825676</v>
      </c>
      <c r="M14" s="25">
        <f t="shared" si="1"/>
        <v>21.840408699667563</v>
      </c>
      <c r="N14" s="14">
        <f t="shared" si="2"/>
        <v>15.13435297111462</v>
      </c>
    </row>
    <row r="15" spans="2:14" x14ac:dyDescent="0.25">
      <c r="B15" s="32">
        <v>0</v>
      </c>
      <c r="C15" s="25">
        <v>-28.38134765625</v>
      </c>
      <c r="D15" s="25">
        <v>-20.7519512176513</v>
      </c>
      <c r="E15" s="25">
        <v>-15.106201171875</v>
      </c>
      <c r="F15" s="25">
        <v>-26.3671855926513</v>
      </c>
      <c r="G15" s="25">
        <v>-4.57763671875</v>
      </c>
      <c r="H15" s="25">
        <v>-16.78466796875</v>
      </c>
      <c r="I15" s="25">
        <v>-28.38134765625</v>
      </c>
      <c r="J15" s="14">
        <v>-13.12255859375</v>
      </c>
      <c r="K15" s="3"/>
      <c r="L15" s="15">
        <f t="shared" si="0"/>
        <v>-19.184112071990949</v>
      </c>
      <c r="M15" s="25">
        <f t="shared" si="1"/>
        <v>8.4152174380096465</v>
      </c>
      <c r="N15" s="14">
        <f t="shared" si="2"/>
        <v>5.8313410150358322</v>
      </c>
    </row>
    <row r="16" spans="2:14" x14ac:dyDescent="0.25">
      <c r="B16" s="32">
        <v>15</v>
      </c>
      <c r="C16" s="25">
        <v>6.7138671875</v>
      </c>
      <c r="D16" s="25">
        <v>23.4374980926513</v>
      </c>
      <c r="E16" s="25">
        <v>5.035400390625</v>
      </c>
      <c r="F16" s="25">
        <v>7.69042921066284</v>
      </c>
      <c r="G16" s="25">
        <v>41.19873046875</v>
      </c>
      <c r="H16" s="25">
        <v>34.48486328125</v>
      </c>
      <c r="I16" s="25">
        <v>43.64013671875</v>
      </c>
      <c r="J16" s="14">
        <v>28.076171875</v>
      </c>
      <c r="K16" s="3"/>
      <c r="L16" s="15">
        <f t="shared" si="0"/>
        <v>23.784637153148644</v>
      </c>
      <c r="M16" s="25">
        <f t="shared" si="1"/>
        <v>15.73209966772205</v>
      </c>
      <c r="N16" s="14">
        <f t="shared" si="2"/>
        <v>10.901588547273139</v>
      </c>
    </row>
    <row r="17" spans="2:14" x14ac:dyDescent="0.25">
      <c r="B17" s="32">
        <v>30</v>
      </c>
      <c r="C17" s="25">
        <v>46.69189453125</v>
      </c>
      <c r="D17" s="25">
        <v>80.383293151855398</v>
      </c>
      <c r="E17" s="25">
        <v>19.073486328125</v>
      </c>
      <c r="F17" s="25">
        <v>32.165523529052699</v>
      </c>
      <c r="G17" s="25">
        <v>112.9150390625</v>
      </c>
      <c r="H17" s="25">
        <v>84.228515625</v>
      </c>
      <c r="I17" s="25">
        <v>122.6806640625</v>
      </c>
      <c r="J17" s="14">
        <v>52.490234375</v>
      </c>
      <c r="K17" s="3"/>
      <c r="L17" s="15">
        <f t="shared" si="0"/>
        <v>68.828581333160386</v>
      </c>
      <c r="M17" s="25">
        <f t="shared" si="1"/>
        <v>37.399495186075697</v>
      </c>
      <c r="N17" s="14">
        <f t="shared" si="2"/>
        <v>25.916051703564829</v>
      </c>
    </row>
    <row r="18" spans="2:14" x14ac:dyDescent="0.25">
      <c r="B18" s="32">
        <v>45</v>
      </c>
      <c r="C18" s="25">
        <v>91.552734375</v>
      </c>
      <c r="D18" s="25">
        <v>137.81736755371</v>
      </c>
      <c r="E18" s="25">
        <v>34.48486328125</v>
      </c>
      <c r="F18" s="25">
        <v>62.622066497802699</v>
      </c>
      <c r="G18" s="25">
        <v>199.89013671875</v>
      </c>
      <c r="H18" s="25">
        <v>151.67236328125</v>
      </c>
      <c r="I18" s="25">
        <v>223.388671875</v>
      </c>
      <c r="J18" s="14">
        <v>95.21484375</v>
      </c>
      <c r="K18" s="3"/>
      <c r="L18" s="15">
        <f t="shared" si="0"/>
        <v>124.58038091659535</v>
      </c>
      <c r="M18" s="25">
        <f t="shared" si="1"/>
        <v>65.740861654504457</v>
      </c>
      <c r="N18" s="14">
        <f t="shared" si="2"/>
        <v>45.55525579151039</v>
      </c>
    </row>
    <row r="19" spans="2:14" x14ac:dyDescent="0.25">
      <c r="B19" s="32">
        <v>60</v>
      </c>
      <c r="C19" s="25">
        <v>134.27734375</v>
      </c>
      <c r="D19" s="25">
        <v>205.62742614746</v>
      </c>
      <c r="E19" s="25">
        <v>59.814453125</v>
      </c>
      <c r="F19" s="25">
        <v>99.365226745605398</v>
      </c>
      <c r="G19" s="25">
        <v>293.731689453125</v>
      </c>
      <c r="H19" s="25">
        <v>204.4677734375</v>
      </c>
      <c r="I19" s="25">
        <v>345.458984375</v>
      </c>
      <c r="J19" s="14">
        <v>147.39990234375</v>
      </c>
      <c r="K19" s="3"/>
      <c r="L19" s="15">
        <f t="shared" si="0"/>
        <v>186.26784992218006</v>
      </c>
      <c r="M19" s="25">
        <f t="shared" si="1"/>
        <v>96.623408920707831</v>
      </c>
      <c r="N19" s="14">
        <f t="shared" si="2"/>
        <v>66.955375972455855</v>
      </c>
    </row>
    <row r="20" spans="2:14" x14ac:dyDescent="0.25">
      <c r="B20" s="32">
        <v>75</v>
      </c>
      <c r="C20" s="25">
        <v>185.24169921875</v>
      </c>
      <c r="D20" s="25">
        <v>307.12887573242102</v>
      </c>
      <c r="E20" s="25">
        <v>84.8388671875</v>
      </c>
      <c r="F20" s="25">
        <v>138.30564880371</v>
      </c>
      <c r="G20" s="25">
        <v>428.16162109375</v>
      </c>
      <c r="H20" s="25">
        <v>285.33935546875</v>
      </c>
      <c r="I20" s="25">
        <v>475.15869140625</v>
      </c>
      <c r="J20" s="14">
        <v>205.6884765625</v>
      </c>
      <c r="K20" s="3"/>
      <c r="L20" s="15">
        <f t="shared" si="0"/>
        <v>263.73290443420387</v>
      </c>
      <c r="M20" s="25">
        <f t="shared" si="1"/>
        <v>136.98426042580246</v>
      </c>
      <c r="N20" s="14">
        <f t="shared" si="2"/>
        <v>94.923505199915894</v>
      </c>
    </row>
    <row r="21" spans="2:14" x14ac:dyDescent="0.25">
      <c r="B21" s="32">
        <v>90</v>
      </c>
      <c r="C21" s="25">
        <v>260.6201171875</v>
      </c>
      <c r="D21" s="25">
        <v>433.04440307617102</v>
      </c>
      <c r="E21" s="25">
        <v>110.4736328125</v>
      </c>
      <c r="F21" s="25">
        <v>189.20896911621</v>
      </c>
      <c r="G21" s="25">
        <v>594.482421875</v>
      </c>
      <c r="H21" s="25">
        <v>370.78857421875</v>
      </c>
      <c r="I21" s="25">
        <v>645.1416015625</v>
      </c>
      <c r="J21" s="14">
        <v>259.09423828125</v>
      </c>
      <c r="K21" s="3"/>
      <c r="L21" s="15">
        <f t="shared" si="0"/>
        <v>357.85674476623512</v>
      </c>
      <c r="M21" s="25">
        <f t="shared" si="1"/>
        <v>190.18569381695289</v>
      </c>
      <c r="N21" s="14">
        <f t="shared" si="2"/>
        <v>131.7895401987559</v>
      </c>
    </row>
    <row r="22" spans="2:14" x14ac:dyDescent="0.25">
      <c r="B22" s="32">
        <v>105</v>
      </c>
      <c r="C22" s="25">
        <v>344.54345703125</v>
      </c>
      <c r="D22" s="25">
        <v>569.51898193359295</v>
      </c>
      <c r="E22" s="25">
        <v>149.383544921875</v>
      </c>
      <c r="F22" s="25">
        <v>260.55905151367102</v>
      </c>
      <c r="G22" s="25">
        <v>755.767822265625</v>
      </c>
      <c r="H22" s="25">
        <v>444.64111328125</v>
      </c>
      <c r="I22" s="25">
        <v>818.17626953125</v>
      </c>
      <c r="J22" s="14">
        <v>339.66064453125</v>
      </c>
      <c r="K22" s="3"/>
      <c r="L22" s="15">
        <f t="shared" si="0"/>
        <v>460.28136062622048</v>
      </c>
      <c r="M22" s="25">
        <f t="shared" si="1"/>
        <v>236.66418708041138</v>
      </c>
      <c r="N22" s="14">
        <f t="shared" si="2"/>
        <v>163.99690098067481</v>
      </c>
    </row>
    <row r="23" spans="2:14" x14ac:dyDescent="0.25">
      <c r="B23" s="32"/>
      <c r="C23" s="13"/>
      <c r="D23" s="13"/>
      <c r="E23" s="13"/>
      <c r="F23" s="13"/>
      <c r="G23" s="13"/>
      <c r="H23" s="13"/>
      <c r="I23" s="13"/>
      <c r="J23" s="16"/>
      <c r="K23" s="4"/>
      <c r="L23" s="15"/>
      <c r="M23" s="13"/>
      <c r="N23" s="16"/>
    </row>
    <row r="24" spans="2:14" ht="15.75" thickBot="1" x14ac:dyDescent="0.3">
      <c r="B24" s="33"/>
      <c r="C24" s="18"/>
      <c r="D24" s="18"/>
      <c r="E24" s="18"/>
      <c r="F24" s="18"/>
      <c r="G24" s="18"/>
      <c r="H24" s="18"/>
      <c r="I24" s="18"/>
      <c r="J24" s="19"/>
      <c r="K24" s="4"/>
      <c r="L24" s="20"/>
      <c r="M24" s="18"/>
      <c r="N24" s="19"/>
    </row>
    <row r="25" spans="2:14" ht="15.75" thickBot="1" x14ac:dyDescent="0.3"/>
    <row r="26" spans="2:14" ht="18.75" thickBot="1" x14ac:dyDescent="0.4">
      <c r="B26" s="6" t="s">
        <v>38</v>
      </c>
      <c r="C26" s="22">
        <v>24.8</v>
      </c>
      <c r="D26" s="22">
        <v>14.5</v>
      </c>
      <c r="E26" s="22">
        <v>13</v>
      </c>
      <c r="F26" s="22">
        <v>19.100000000000001</v>
      </c>
      <c r="G26" s="22">
        <v>25</v>
      </c>
      <c r="H26" s="22">
        <v>15.6</v>
      </c>
      <c r="I26" s="22">
        <v>19.399999999999999</v>
      </c>
      <c r="J26" s="23">
        <v>19.8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WT_M128R no Glu</vt:lpstr>
      <vt:lpstr>WT_M128R with Glu</vt:lpstr>
      <vt:lpstr>WT_T318A no Glu</vt:lpstr>
      <vt:lpstr>WT_T318A with Glu</vt:lpstr>
      <vt:lpstr>WT_ClC-4 no Glu</vt:lpstr>
      <vt:lpstr>WT_ClC-4 with 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2020-06-18T12:46:01Z</dcterms:created>
  <dcterms:modified xsi:type="dcterms:W3CDTF">2020-07-01T07:09:06Z</dcterms:modified>
</cp:coreProperties>
</file>