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Human Mutation\Revision\uploads\GitHub\"/>
    </mc:Choice>
  </mc:AlternateContent>
  <xr:revisionPtr revIDLastSave="0" documentId="13_ncr:1_{FC0B87D6-B813-478A-B58E-D09B3E92168C}" xr6:coauthVersionLast="45" xr6:coauthVersionMax="45" xr10:uidLastSave="{00000000-0000-0000-0000-000000000000}"/>
  <bookViews>
    <workbookView xWindow="-120" yWindow="-120" windowWidth="25440" windowHeight="15390" xr2:uid="{4F122224-CD4B-4753-AB73-631FE055CDBC}"/>
  </bookViews>
  <sheets>
    <sheet name="WT hEAAT1" sheetId="1" r:id="rId1"/>
    <sheet name="T318A hEAA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5" i="2" l="1"/>
  <c r="AC5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4" i="2"/>
  <c r="BE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4" i="2"/>
  <c r="N5" i="1"/>
  <c r="N6" i="1"/>
  <c r="N7" i="1"/>
  <c r="N8" i="1"/>
  <c r="N9" i="1"/>
  <c r="N10" i="1"/>
  <c r="N11" i="1"/>
  <c r="N12" i="1"/>
  <c r="N13" i="1"/>
  <c r="N14" i="1"/>
  <c r="N15" i="1"/>
  <c r="N4" i="1"/>
  <c r="I5" i="1"/>
  <c r="I6" i="1"/>
  <c r="I7" i="1"/>
  <c r="I8" i="1"/>
  <c r="I9" i="1"/>
  <c r="I10" i="1"/>
  <c r="I11" i="1"/>
  <c r="I12" i="1"/>
  <c r="I13" i="1"/>
  <c r="I14" i="1"/>
  <c r="I15" i="1"/>
  <c r="I4" i="1"/>
  <c r="D5" i="1"/>
  <c r="D6" i="1"/>
  <c r="D7" i="1"/>
  <c r="D8" i="1"/>
  <c r="D9" i="1"/>
  <c r="D10" i="1"/>
  <c r="D11" i="1"/>
  <c r="D12" i="1"/>
  <c r="D13" i="1"/>
  <c r="D14" i="1"/>
  <c r="D15" i="1"/>
  <c r="D4" i="1"/>
  <c r="N20" i="1"/>
  <c r="N21" i="1"/>
  <c r="N22" i="1"/>
  <c r="N23" i="1"/>
  <c r="N24" i="1"/>
  <c r="N25" i="1"/>
  <c r="N26" i="1"/>
  <c r="N27" i="1"/>
  <c r="N28" i="1"/>
  <c r="N29" i="1"/>
  <c r="N30" i="1"/>
  <c r="N19" i="1"/>
  <c r="I20" i="1"/>
  <c r="I21" i="1"/>
  <c r="I22" i="1"/>
  <c r="I23" i="1"/>
  <c r="I24" i="1"/>
  <c r="I25" i="1"/>
  <c r="I26" i="1"/>
  <c r="I27" i="1"/>
  <c r="I28" i="1"/>
  <c r="I29" i="1"/>
  <c r="I30" i="1"/>
  <c r="I19" i="1"/>
  <c r="D20" i="1"/>
  <c r="D21" i="1"/>
  <c r="D22" i="1"/>
  <c r="D23" i="1"/>
  <c r="D24" i="1"/>
  <c r="D25" i="1"/>
  <c r="D26" i="1"/>
  <c r="D27" i="1"/>
  <c r="D28" i="1"/>
  <c r="D29" i="1"/>
  <c r="D30" i="1"/>
  <c r="D19" i="1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4" i="2"/>
  <c r="AL5" i="2"/>
  <c r="AM5" i="2" s="1"/>
  <c r="AL6" i="2"/>
  <c r="AM6" i="2"/>
  <c r="AL7" i="2"/>
  <c r="AM7" i="2" s="1"/>
  <c r="AL8" i="2"/>
  <c r="AM8" i="2"/>
  <c r="AL9" i="2"/>
  <c r="AM9" i="2" s="1"/>
  <c r="AL10" i="2"/>
  <c r="AM10" i="2"/>
  <c r="AL11" i="2"/>
  <c r="AM11" i="2" s="1"/>
  <c r="AL12" i="2"/>
  <c r="AM12" i="2"/>
  <c r="AL13" i="2"/>
  <c r="AM13" i="2" s="1"/>
  <c r="AL14" i="2"/>
  <c r="AM14" i="2"/>
  <c r="AL15" i="2"/>
  <c r="AM15" i="2" s="1"/>
  <c r="AL16" i="2"/>
  <c r="AM16" i="2"/>
  <c r="AL17" i="2"/>
  <c r="AM17" i="2" s="1"/>
  <c r="AL18" i="2"/>
  <c r="AM18" i="2"/>
  <c r="AL19" i="2"/>
  <c r="AM19" i="2" s="1"/>
  <c r="AL20" i="2"/>
  <c r="AM20" i="2"/>
  <c r="AL21" i="2"/>
  <c r="AM21" i="2" s="1"/>
  <c r="AL22" i="2"/>
  <c r="AM22" i="2"/>
  <c r="AL23" i="2"/>
  <c r="AM23" i="2" s="1"/>
  <c r="AL24" i="2"/>
  <c r="AM24" i="2"/>
  <c r="AL25" i="2"/>
  <c r="AM25" i="2" s="1"/>
  <c r="AL26" i="2"/>
  <c r="AM26" i="2"/>
  <c r="AL27" i="2"/>
  <c r="AM27" i="2" s="1"/>
  <c r="AL28" i="2"/>
  <c r="AM28" i="2"/>
  <c r="AL29" i="2"/>
  <c r="AM29" i="2" s="1"/>
  <c r="AL30" i="2"/>
  <c r="AM30" i="2"/>
  <c r="AL31" i="2"/>
  <c r="AM31" i="2" s="1"/>
  <c r="AL32" i="2"/>
  <c r="AM32" i="2"/>
  <c r="AL33" i="2"/>
  <c r="AM33" i="2" s="1"/>
  <c r="AL34" i="2"/>
  <c r="AM34" i="2"/>
  <c r="AL35" i="2"/>
  <c r="AM35" i="2" s="1"/>
  <c r="AL36" i="2"/>
  <c r="AM36" i="2"/>
  <c r="AL37" i="2"/>
  <c r="AM37" i="2" s="1"/>
  <c r="AL38" i="2"/>
  <c r="AM38" i="2"/>
  <c r="AL39" i="2"/>
  <c r="AM39" i="2" s="1"/>
  <c r="AL40" i="2"/>
  <c r="AM40" i="2"/>
  <c r="AL41" i="2"/>
  <c r="AM41" i="2" s="1"/>
  <c r="AL42" i="2"/>
  <c r="AM42" i="2"/>
  <c r="AL43" i="2"/>
  <c r="AM43" i="2" s="1"/>
  <c r="AL44" i="2"/>
  <c r="AM44" i="2"/>
  <c r="AL45" i="2"/>
  <c r="AM45" i="2" s="1"/>
  <c r="AL46" i="2"/>
  <c r="AM46" i="2"/>
  <c r="AL47" i="2"/>
  <c r="AM47" i="2" s="1"/>
  <c r="AL48" i="2"/>
  <c r="AM48" i="2"/>
  <c r="AL49" i="2"/>
  <c r="AM49" i="2" s="1"/>
  <c r="AL50" i="2"/>
  <c r="AM50" i="2"/>
  <c r="AL51" i="2"/>
  <c r="AM51" i="2" s="1"/>
  <c r="AL52" i="2"/>
  <c r="AM52" i="2"/>
  <c r="AL53" i="2"/>
  <c r="AM53" i="2" s="1"/>
  <c r="AL54" i="2"/>
  <c r="AM54" i="2"/>
  <c r="AL55" i="2"/>
  <c r="AM55" i="2" s="1"/>
  <c r="AL4" i="2"/>
  <c r="AM4" i="2" s="1"/>
  <c r="AG5" i="2"/>
  <c r="AH5" i="2"/>
  <c r="AG6" i="2"/>
  <c r="AH6" i="2"/>
  <c r="AG7" i="2"/>
  <c r="AH7" i="2"/>
  <c r="AG8" i="2"/>
  <c r="AH8" i="2"/>
  <c r="AG9" i="2"/>
  <c r="AH9" i="2"/>
  <c r="AG10" i="2"/>
  <c r="AH10" i="2"/>
  <c r="AG11" i="2"/>
  <c r="AH11" i="2"/>
  <c r="AG12" i="2"/>
  <c r="AH12" i="2"/>
  <c r="AG13" i="2"/>
  <c r="AH13" i="2"/>
  <c r="AG14" i="2"/>
  <c r="AH14" i="2"/>
  <c r="AG15" i="2"/>
  <c r="AH15" i="2"/>
  <c r="AG16" i="2"/>
  <c r="AH16" i="2"/>
  <c r="AG17" i="2"/>
  <c r="AH17" i="2"/>
  <c r="AG18" i="2"/>
  <c r="AH18" i="2"/>
  <c r="AG19" i="2"/>
  <c r="AH19" i="2"/>
  <c r="AG20" i="2"/>
  <c r="AH20" i="2"/>
  <c r="AG21" i="2"/>
  <c r="AH21" i="2"/>
  <c r="AG22" i="2"/>
  <c r="AH22" i="2"/>
  <c r="AG23" i="2"/>
  <c r="AH23" i="2"/>
  <c r="AG24" i="2"/>
  <c r="AH24" i="2"/>
  <c r="AG25" i="2"/>
  <c r="AH25" i="2"/>
  <c r="AG26" i="2"/>
  <c r="AH26" i="2"/>
  <c r="AG27" i="2"/>
  <c r="AH27" i="2"/>
  <c r="AG28" i="2"/>
  <c r="AH28" i="2"/>
  <c r="AG29" i="2"/>
  <c r="AH29" i="2"/>
  <c r="AG30" i="2"/>
  <c r="AH30" i="2"/>
  <c r="AG31" i="2"/>
  <c r="AH31" i="2"/>
  <c r="AG32" i="2"/>
  <c r="AH32" i="2"/>
  <c r="AG33" i="2"/>
  <c r="AH33" i="2"/>
  <c r="AG34" i="2"/>
  <c r="AH34" i="2"/>
  <c r="AG35" i="2"/>
  <c r="AH35" i="2"/>
  <c r="AG36" i="2"/>
  <c r="AH36" i="2"/>
  <c r="AG37" i="2"/>
  <c r="AH37" i="2"/>
  <c r="AG38" i="2"/>
  <c r="AH38" i="2"/>
  <c r="AG39" i="2"/>
  <c r="AH39" i="2"/>
  <c r="AG40" i="2"/>
  <c r="AH40" i="2"/>
  <c r="AG41" i="2"/>
  <c r="AH41" i="2"/>
  <c r="AG42" i="2"/>
  <c r="AH42" i="2"/>
  <c r="AG43" i="2"/>
  <c r="AH43" i="2"/>
  <c r="AG44" i="2"/>
  <c r="AH44" i="2"/>
  <c r="AG45" i="2"/>
  <c r="AH45" i="2"/>
  <c r="AG46" i="2"/>
  <c r="AH46" i="2"/>
  <c r="AG47" i="2"/>
  <c r="AH47" i="2"/>
  <c r="AG48" i="2"/>
  <c r="AH48" i="2"/>
  <c r="AG49" i="2"/>
  <c r="AH49" i="2"/>
  <c r="AG50" i="2"/>
  <c r="AH50" i="2"/>
  <c r="AG51" i="2"/>
  <c r="AH51" i="2"/>
  <c r="AG52" i="2"/>
  <c r="AH52" i="2"/>
  <c r="AG53" i="2"/>
  <c r="AH53" i="2"/>
  <c r="AG54" i="2"/>
  <c r="AH54" i="2"/>
  <c r="AG55" i="2"/>
  <c r="AH55" i="2"/>
  <c r="AH4" i="2"/>
  <c r="AG4" i="2"/>
  <c r="BA55" i="2"/>
  <c r="BA54" i="2"/>
  <c r="BA53" i="2"/>
  <c r="BA52" i="2"/>
  <c r="BA51" i="2"/>
  <c r="BA50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BA34" i="2"/>
  <c r="BA33" i="2"/>
  <c r="BA32" i="2"/>
  <c r="BA31" i="2"/>
  <c r="BA30" i="2"/>
  <c r="BA29" i="2"/>
  <c r="BA28" i="2"/>
  <c r="BA27" i="2"/>
  <c r="BA26" i="2"/>
  <c r="BA25" i="2"/>
  <c r="BA24" i="2"/>
  <c r="BA23" i="2"/>
  <c r="BA22" i="2"/>
  <c r="BA21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6" i="2"/>
  <c r="BA5" i="2"/>
  <c r="BA4" i="2"/>
  <c r="BE27" i="2" l="1"/>
  <c r="BE7" i="2"/>
  <c r="BE23" i="2"/>
  <c r="BE47" i="2"/>
  <c r="BE39" i="2"/>
  <c r="BE11" i="2"/>
  <c r="BE13" i="2"/>
  <c r="BE29" i="2"/>
  <c r="BE5" i="2"/>
  <c r="BE21" i="2"/>
  <c r="BE9" i="2"/>
  <c r="BE25" i="2"/>
  <c r="BE45" i="2"/>
  <c r="BE10" i="2"/>
  <c r="BE26" i="2"/>
  <c r="BE33" i="2"/>
  <c r="BE35" i="2"/>
  <c r="BE53" i="2"/>
  <c r="BE15" i="2"/>
  <c r="BE17" i="2"/>
  <c r="BE19" i="2"/>
  <c r="BE31" i="2"/>
  <c r="BE34" i="2"/>
  <c r="BE41" i="2"/>
  <c r="BE43" i="2"/>
  <c r="BE18" i="2"/>
  <c r="BE37" i="2"/>
  <c r="BE42" i="2"/>
  <c r="BE49" i="2"/>
  <c r="BE51" i="2"/>
  <c r="BE55" i="2"/>
  <c r="BE54" i="2"/>
  <c r="BE50" i="2"/>
  <c r="BE8" i="2"/>
  <c r="BE16" i="2"/>
  <c r="BE24" i="2"/>
  <c r="BE32" i="2"/>
  <c r="BE40" i="2"/>
  <c r="BE48" i="2"/>
  <c r="BE6" i="2"/>
  <c r="BE14" i="2"/>
  <c r="BE22" i="2"/>
  <c r="BE30" i="2"/>
  <c r="BE38" i="2"/>
  <c r="BE46" i="2"/>
  <c r="BE12" i="2"/>
  <c r="BE20" i="2"/>
  <c r="BE28" i="2"/>
  <c r="BE36" i="2"/>
  <c r="BE44" i="2"/>
  <c r="BE52" i="2"/>
  <c r="M30" i="1" l="1"/>
  <c r="H30" i="1"/>
  <c r="C30" i="1"/>
  <c r="Q29" i="1"/>
  <c r="R29" i="1" s="1"/>
  <c r="M29" i="1"/>
  <c r="H29" i="1"/>
  <c r="C29" i="1"/>
  <c r="M28" i="1"/>
  <c r="H28" i="1"/>
  <c r="C28" i="1"/>
  <c r="M27" i="1"/>
  <c r="H27" i="1"/>
  <c r="C27" i="1"/>
  <c r="M26" i="1"/>
  <c r="H26" i="1"/>
  <c r="C26" i="1"/>
  <c r="M25" i="1"/>
  <c r="H25" i="1"/>
  <c r="C25" i="1"/>
  <c r="M24" i="1"/>
  <c r="H24" i="1"/>
  <c r="C24" i="1"/>
  <c r="M23" i="1"/>
  <c r="H23" i="1"/>
  <c r="C23" i="1"/>
  <c r="M22" i="1"/>
  <c r="H22" i="1"/>
  <c r="C22" i="1"/>
  <c r="M21" i="1"/>
  <c r="H21" i="1"/>
  <c r="C21" i="1"/>
  <c r="M20" i="1"/>
  <c r="H20" i="1"/>
  <c r="C20" i="1"/>
  <c r="M19" i="1"/>
  <c r="H19" i="1"/>
  <c r="C19" i="1"/>
  <c r="Q24" i="1" l="1"/>
  <c r="R24" i="1" s="1"/>
  <c r="P24" i="1"/>
  <c r="Q26" i="1"/>
  <c r="R26" i="1" s="1"/>
  <c r="P26" i="1"/>
  <c r="Q27" i="1"/>
  <c r="R27" i="1" s="1"/>
  <c r="P27" i="1"/>
  <c r="Q20" i="1"/>
  <c r="R20" i="1" s="1"/>
  <c r="P20" i="1"/>
  <c r="Q22" i="1"/>
  <c r="R22" i="1" s="1"/>
  <c r="P22" i="1"/>
  <c r="P23" i="1"/>
  <c r="Q23" i="1"/>
  <c r="R23" i="1" s="1"/>
  <c r="Q25" i="1"/>
  <c r="R25" i="1" s="1"/>
  <c r="P19" i="1"/>
  <c r="Q19" i="1"/>
  <c r="Q21" i="1"/>
  <c r="R21" i="1" s="1"/>
  <c r="Q28" i="1"/>
  <c r="R28" i="1" s="1"/>
  <c r="P28" i="1"/>
  <c r="Q30" i="1"/>
  <c r="R30" i="1" s="1"/>
  <c r="P30" i="1"/>
  <c r="P21" i="1"/>
  <c r="P25" i="1"/>
  <c r="P29" i="1"/>
  <c r="M5" i="1" l="1"/>
  <c r="M6" i="1"/>
  <c r="M7" i="1"/>
  <c r="M8" i="1"/>
  <c r="M9" i="1"/>
  <c r="M10" i="1"/>
  <c r="M11" i="1"/>
  <c r="M12" i="1"/>
  <c r="M13" i="1"/>
  <c r="M14" i="1"/>
  <c r="M15" i="1"/>
  <c r="H5" i="1"/>
  <c r="H6" i="1"/>
  <c r="H7" i="1"/>
  <c r="H8" i="1"/>
  <c r="H9" i="1"/>
  <c r="H10" i="1"/>
  <c r="H11" i="1"/>
  <c r="H12" i="1"/>
  <c r="H13" i="1"/>
  <c r="H14" i="1"/>
  <c r="H15" i="1"/>
  <c r="C5" i="1"/>
  <c r="C6" i="1"/>
  <c r="C7" i="1"/>
  <c r="C8" i="1"/>
  <c r="C9" i="1"/>
  <c r="C10" i="1"/>
  <c r="C11" i="1"/>
  <c r="C12" i="1"/>
  <c r="C13" i="1"/>
  <c r="C14" i="1"/>
  <c r="C15" i="1"/>
  <c r="M4" i="1"/>
  <c r="H4" i="1"/>
  <c r="C4" i="1"/>
  <c r="Q7" i="1" l="1"/>
  <c r="Q13" i="1"/>
  <c r="Q5" i="1"/>
  <c r="Q4" i="1"/>
  <c r="Q8" i="1"/>
  <c r="Q12" i="1" l="1"/>
  <c r="Q6" i="1"/>
  <c r="Q11" i="1"/>
  <c r="R11" i="1" s="1"/>
  <c r="R8" i="1"/>
  <c r="Q10" i="1"/>
  <c r="R10" i="1" s="1"/>
  <c r="Q15" i="1"/>
  <c r="R15" i="1" s="1"/>
  <c r="P15" i="1"/>
  <c r="P8" i="1"/>
  <c r="R12" i="1"/>
  <c r="Q9" i="1"/>
  <c r="R9" i="1" s="1"/>
  <c r="Q14" i="1"/>
  <c r="R14" i="1" s="1"/>
  <c r="P12" i="1"/>
  <c r="P9" i="1"/>
  <c r="P14" i="1"/>
  <c r="R13" i="1"/>
  <c r="P13" i="1"/>
  <c r="P7" i="1"/>
  <c r="R7" i="1"/>
  <c r="P4" i="1"/>
  <c r="R4" i="1"/>
  <c r="P6" i="1"/>
  <c r="R6" i="1"/>
  <c r="P11" i="1"/>
  <c r="R5" i="1"/>
  <c r="P5" i="1"/>
  <c r="P10" i="1"/>
</calcChain>
</file>

<file path=xl/sharedStrings.xml><?xml version="1.0" encoding="utf-8"?>
<sst xmlns="http://schemas.openxmlformats.org/spreadsheetml/2006/main" count="98" uniqueCount="21">
  <si>
    <t>10_03_20_Z2</t>
  </si>
  <si>
    <t>mean</t>
  </si>
  <si>
    <t>01_08_14_Z1</t>
  </si>
  <si>
    <t>01_08_14_Z4</t>
  </si>
  <si>
    <t xml:space="preserve">mean </t>
  </si>
  <si>
    <t>SD</t>
  </si>
  <si>
    <t>95 % conf</t>
  </si>
  <si>
    <t>normalized</t>
  </si>
  <si>
    <t>Voltage (mV)</t>
  </si>
  <si>
    <t>(pA)</t>
  </si>
  <si>
    <t>normalized current</t>
  </si>
  <si>
    <t>10_03_20_Z1</t>
  </si>
  <si>
    <t>10_03_20_Z3</t>
  </si>
  <si>
    <t>10_03_20_Z4</t>
  </si>
  <si>
    <t>10_03_20_Z6</t>
  </si>
  <si>
    <t>no Glu</t>
  </si>
  <si>
    <t>with L-Glu</t>
  </si>
  <si>
    <t>95% conf</t>
  </si>
  <si>
    <t>no L-Glu</t>
  </si>
  <si>
    <r>
      <rPr>
        <b/>
        <sz val="11"/>
        <color theme="1"/>
        <rFont val="Calibri"/>
        <family val="2"/>
      </rPr>
      <t>√x</t>
    </r>
    <r>
      <rPr>
        <b/>
        <vertAlign val="superscript"/>
        <sz val="11"/>
        <color theme="1"/>
        <rFont val="Calibri"/>
        <family val="2"/>
      </rPr>
      <t>2</t>
    </r>
  </si>
  <si>
    <t>√x2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</si>
</sst>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5" fillId="2" borderId="11" xfId="0" applyNumberFormat="1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0" fillId="2" borderId="6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2" borderId="11" xfId="0" applyNumberFormat="1" applyFont="1" applyFill="1" applyBorder="1" applyAlignment="1">
      <alignment horizontal="center"/>
    </xf>
    <xf numFmtId="2" fontId="0" fillId="2" borderId="13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413F-5501-4006-B2D9-6402F0D86E6F}">
  <dimension ref="A1:R30"/>
  <sheetViews>
    <sheetView tabSelected="1" workbookViewId="0">
      <selection activeCell="K22" sqref="K22"/>
    </sheetView>
  </sheetViews>
  <sheetFormatPr baseColWidth="10" defaultRowHeight="15" x14ac:dyDescent="0.25"/>
  <cols>
    <col min="1" max="1" width="14.42578125" style="7" customWidth="1"/>
    <col min="2" max="5" width="11.42578125" style="7"/>
    <col min="6" max="6" width="14.7109375" style="7" customWidth="1"/>
    <col min="7" max="10" width="11.42578125" style="7"/>
    <col min="11" max="11" width="13.85546875" style="7" customWidth="1"/>
    <col min="12" max="16384" width="11.42578125" style="7"/>
  </cols>
  <sheetData>
    <row r="1" spans="1:18" ht="15.75" thickBot="1" x14ac:dyDescent="0.3">
      <c r="A1" s="52" t="s">
        <v>18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18" ht="18" thickBot="1" x14ac:dyDescent="0.3">
      <c r="A2" s="6" t="s">
        <v>8</v>
      </c>
      <c r="B2" s="4" t="s">
        <v>2</v>
      </c>
      <c r="C2" s="54" t="s">
        <v>19</v>
      </c>
      <c r="D2" s="5" t="s">
        <v>7</v>
      </c>
      <c r="E2" s="4"/>
      <c r="F2" s="6" t="s">
        <v>8</v>
      </c>
      <c r="G2" s="4" t="s">
        <v>0</v>
      </c>
      <c r="H2" s="4" t="s">
        <v>20</v>
      </c>
      <c r="I2" s="5" t="s">
        <v>7</v>
      </c>
      <c r="J2" s="4"/>
      <c r="K2" s="6" t="s">
        <v>8</v>
      </c>
      <c r="L2" s="4" t="s">
        <v>3</v>
      </c>
      <c r="M2" s="4" t="s">
        <v>20</v>
      </c>
      <c r="N2" s="5" t="s">
        <v>7</v>
      </c>
      <c r="O2" s="6"/>
      <c r="P2" s="3" t="s">
        <v>4</v>
      </c>
      <c r="Q2" s="4" t="s">
        <v>5</v>
      </c>
      <c r="R2" s="5" t="s">
        <v>6</v>
      </c>
    </row>
    <row r="3" spans="1:18" ht="15.75" thickBot="1" x14ac:dyDescent="0.3">
      <c r="A3" s="6"/>
      <c r="B3" s="4" t="s">
        <v>9</v>
      </c>
      <c r="C3" s="4"/>
      <c r="D3" s="5"/>
      <c r="E3" s="4"/>
      <c r="F3" s="6"/>
      <c r="G3" s="4" t="s">
        <v>9</v>
      </c>
      <c r="H3" s="4"/>
      <c r="I3" s="5"/>
      <c r="J3" s="4"/>
      <c r="K3" s="6"/>
      <c r="L3" s="4" t="s">
        <v>9</v>
      </c>
      <c r="M3" s="4"/>
      <c r="N3" s="5"/>
      <c r="O3" s="5"/>
      <c r="P3" s="26"/>
      <c r="Q3" s="25"/>
      <c r="R3" s="27"/>
    </row>
    <row r="4" spans="1:18" x14ac:dyDescent="0.25">
      <c r="A4" s="17">
        <v>-150</v>
      </c>
      <c r="B4" s="8">
        <v>-203.54650878906199</v>
      </c>
      <c r="C4" s="8">
        <f>SQRT((B4)^2)</f>
        <v>203.54650878906199</v>
      </c>
      <c r="D4" s="9">
        <f>C4/$C$19</f>
        <v>0.25101670275337284</v>
      </c>
      <c r="E4" s="8"/>
      <c r="F4" s="17">
        <v>-150</v>
      </c>
      <c r="G4" s="8">
        <v>-284.25738525390602</v>
      </c>
      <c r="H4" s="8">
        <f>SQRT((G4)^2)</f>
        <v>284.25738525390602</v>
      </c>
      <c r="I4" s="9">
        <f>H4/$H$19</f>
        <v>0.19825240764435562</v>
      </c>
      <c r="J4" s="8"/>
      <c r="K4" s="17">
        <v>-150</v>
      </c>
      <c r="L4" s="10">
        <v>-71.551795959472599</v>
      </c>
      <c r="M4" s="11">
        <f>SQRT((L4)^2)</f>
        <v>71.551795959472599</v>
      </c>
      <c r="N4" s="12">
        <f>M4/$M$19</f>
        <v>0.24675941420392336</v>
      </c>
      <c r="O4" s="8"/>
      <c r="P4" s="10">
        <f>AVERAGE(N4,I4,D4)</f>
        <v>0.23200950820055058</v>
      </c>
      <c r="Q4" s="11">
        <f>STDEV(N4,I4,D4)</f>
        <v>2.9311900397605263E-2</v>
      </c>
      <c r="R4" s="12">
        <f>CONFIDENCE(0.05,Q4,3)</f>
        <v>3.3168928328591779E-2</v>
      </c>
    </row>
    <row r="5" spans="1:18" x14ac:dyDescent="0.25">
      <c r="A5" s="17">
        <v>-125</v>
      </c>
      <c r="B5" s="8">
        <v>-129.336181640625</v>
      </c>
      <c r="C5" s="8">
        <f t="shared" ref="C5:C15" si="0">SQRT((B5)^2)</f>
        <v>129.336181640625</v>
      </c>
      <c r="D5" s="9">
        <f t="shared" ref="D5:D15" si="1">C5/$C$19</f>
        <v>0.1594993795535225</v>
      </c>
      <c r="E5" s="8"/>
      <c r="F5" s="17">
        <v>-125</v>
      </c>
      <c r="G5" s="8">
        <v>-185.805084228515</v>
      </c>
      <c r="H5" s="8">
        <f t="shared" ref="H5:H15" si="2">SQRT((G5)^2)</f>
        <v>185.805084228515</v>
      </c>
      <c r="I5" s="9">
        <f t="shared" ref="I5:I15" si="3">H5/$H$19</f>
        <v>0.12958785668123363</v>
      </c>
      <c r="J5" s="8"/>
      <c r="K5" s="17">
        <v>-125</v>
      </c>
      <c r="L5" s="13">
        <v>-46.930774688720703</v>
      </c>
      <c r="M5" s="8">
        <f t="shared" ref="M5:M15" si="4">SQRT((L5)^2)</f>
        <v>46.930774688720703</v>
      </c>
      <c r="N5" s="9">
        <f t="shared" ref="N5:N15" si="5">M5/$M$19</f>
        <v>0.16184933327018608</v>
      </c>
      <c r="O5" s="8"/>
      <c r="P5" s="13">
        <f t="shared" ref="P5:P14" si="6">AVERAGE(N5,I5,D5)</f>
        <v>0.15031218983498074</v>
      </c>
      <c r="Q5" s="8">
        <f t="shared" ref="Q5:Q14" si="7">STDEV(N5,I5,D5)</f>
        <v>1.7986218588637286E-2</v>
      </c>
      <c r="R5" s="9">
        <f t="shared" ref="R5:R14" si="8">CONFIDENCE(0.05,Q5,3)</f>
        <v>2.0352948364877603E-2</v>
      </c>
    </row>
    <row r="6" spans="1:18" x14ac:dyDescent="0.25">
      <c r="A6" s="17">
        <v>-100</v>
      </c>
      <c r="B6" s="8">
        <v>-83.527664184570298</v>
      </c>
      <c r="C6" s="8">
        <f t="shared" si="0"/>
        <v>83.527664184570298</v>
      </c>
      <c r="D6" s="9">
        <f t="shared" si="1"/>
        <v>0.10300760733769228</v>
      </c>
      <c r="E6" s="8"/>
      <c r="F6" s="17">
        <v>-100</v>
      </c>
      <c r="G6" s="8">
        <v>-116.299827575683</v>
      </c>
      <c r="H6" s="8">
        <f t="shared" si="2"/>
        <v>116.299827575683</v>
      </c>
      <c r="I6" s="9">
        <f t="shared" si="3"/>
        <v>8.1112125916826122E-2</v>
      </c>
      <c r="J6" s="8"/>
      <c r="K6" s="17">
        <v>-100</v>
      </c>
      <c r="L6" s="13">
        <v>-33.615089416503899</v>
      </c>
      <c r="M6" s="8">
        <f t="shared" si="4"/>
        <v>33.615089416503899</v>
      </c>
      <c r="N6" s="9">
        <f t="shared" si="5"/>
        <v>0.11592776479750776</v>
      </c>
      <c r="O6" s="8"/>
      <c r="P6" s="13">
        <f t="shared" si="6"/>
        <v>0.10001583268400871</v>
      </c>
      <c r="Q6" s="8">
        <f t="shared" si="7"/>
        <v>1.759957994815009E-2</v>
      </c>
      <c r="R6" s="9">
        <f t="shared" si="8"/>
        <v>1.9915433595059689E-2</v>
      </c>
    </row>
    <row r="7" spans="1:18" x14ac:dyDescent="0.25">
      <c r="A7" s="17">
        <v>-75</v>
      </c>
      <c r="B7" s="8">
        <v>-54.356460571288999</v>
      </c>
      <c r="C7" s="8">
        <f t="shared" si="0"/>
        <v>54.356460571288999</v>
      </c>
      <c r="D7" s="9">
        <f t="shared" si="1"/>
        <v>6.7033227870729711E-2</v>
      </c>
      <c r="E7" s="8"/>
      <c r="F7" s="17">
        <v>-75</v>
      </c>
      <c r="G7" s="8">
        <v>-72.123405456542898</v>
      </c>
      <c r="H7" s="8">
        <f t="shared" si="2"/>
        <v>72.123405456542898</v>
      </c>
      <c r="I7" s="9">
        <f t="shared" si="3"/>
        <v>5.0301731884636075E-2</v>
      </c>
      <c r="J7" s="8"/>
      <c r="K7" s="17">
        <v>-75</v>
      </c>
      <c r="L7" s="13">
        <v>-22.605094909667901</v>
      </c>
      <c r="M7" s="8">
        <f t="shared" si="4"/>
        <v>22.605094909667901</v>
      </c>
      <c r="N7" s="9">
        <f t="shared" si="5"/>
        <v>7.7957791319356512E-2</v>
      </c>
      <c r="O7" s="8"/>
      <c r="P7" s="13">
        <f t="shared" si="6"/>
        <v>6.5097583691574104E-2</v>
      </c>
      <c r="Q7" s="8">
        <f t="shared" si="7"/>
        <v>1.3929265761533232E-2</v>
      </c>
      <c r="R7" s="9">
        <f t="shared" si="8"/>
        <v>1.5762158421906668E-2</v>
      </c>
    </row>
    <row r="8" spans="1:18" x14ac:dyDescent="0.25">
      <c r="A8" s="17">
        <v>-50</v>
      </c>
      <c r="B8" s="8">
        <v>-33.832263946533203</v>
      </c>
      <c r="C8" s="8">
        <f t="shared" si="0"/>
        <v>33.832263946533203</v>
      </c>
      <c r="D8" s="9">
        <f t="shared" si="1"/>
        <v>4.1722471159362562E-2</v>
      </c>
      <c r="E8" s="8"/>
      <c r="F8" s="17">
        <v>-50</v>
      </c>
      <c r="G8" s="8">
        <v>-43.661720275878899</v>
      </c>
      <c r="H8" s="8">
        <f t="shared" si="2"/>
        <v>43.661720275878899</v>
      </c>
      <c r="I8" s="9">
        <f t="shared" si="3"/>
        <v>3.0451420492929572E-2</v>
      </c>
      <c r="J8" s="8"/>
      <c r="K8" s="17">
        <v>-50</v>
      </c>
      <c r="L8" s="13">
        <v>-14.275154113769499</v>
      </c>
      <c r="M8" s="8">
        <f t="shared" si="4"/>
        <v>14.275154113769499</v>
      </c>
      <c r="N8" s="9">
        <f t="shared" si="5"/>
        <v>4.9230471710027673E-2</v>
      </c>
      <c r="O8" s="8"/>
      <c r="P8" s="13">
        <f t="shared" si="6"/>
        <v>4.0468121120773269E-2</v>
      </c>
      <c r="Q8" s="8">
        <f t="shared" si="7"/>
        <v>9.4521551335174613E-3</v>
      </c>
      <c r="R8" s="9">
        <f t="shared" si="8"/>
        <v>1.0695923905363209E-2</v>
      </c>
    </row>
    <row r="9" spans="1:18" x14ac:dyDescent="0.25">
      <c r="A9" s="17">
        <v>-25</v>
      </c>
      <c r="B9" s="8">
        <v>-16.842117309570298</v>
      </c>
      <c r="C9" s="8">
        <f t="shared" si="0"/>
        <v>16.842117309570298</v>
      </c>
      <c r="D9" s="9">
        <f t="shared" si="1"/>
        <v>2.0769959551676796E-2</v>
      </c>
      <c r="E9" s="8"/>
      <c r="F9" s="17">
        <v>-25</v>
      </c>
      <c r="G9" s="8">
        <v>-20.740022659301701</v>
      </c>
      <c r="H9" s="8">
        <f t="shared" si="2"/>
        <v>20.740022659301701</v>
      </c>
      <c r="I9" s="9">
        <f t="shared" si="3"/>
        <v>1.4464916797613978E-2</v>
      </c>
      <c r="J9" s="8"/>
      <c r="K9" s="17">
        <v>-25</v>
      </c>
      <c r="L9" s="13">
        <v>-7.2912101745605398</v>
      </c>
      <c r="M9" s="8">
        <f t="shared" si="4"/>
        <v>7.2912101745605398</v>
      </c>
      <c r="N9" s="9">
        <f t="shared" si="5"/>
        <v>2.5145067672812976E-2</v>
      </c>
      <c r="O9" s="8"/>
      <c r="P9" s="13">
        <f t="shared" si="6"/>
        <v>2.0126648007367919E-2</v>
      </c>
      <c r="Q9" s="8">
        <f t="shared" si="7"/>
        <v>5.3690588548212254E-3</v>
      </c>
      <c r="R9" s="9">
        <f t="shared" si="8"/>
        <v>6.0755504055310453E-3</v>
      </c>
    </row>
    <row r="10" spans="1:18" x14ac:dyDescent="0.25">
      <c r="A10" s="17">
        <v>0</v>
      </c>
      <c r="B10" s="8">
        <v>-3.9341175556182799</v>
      </c>
      <c r="C10" s="8">
        <f t="shared" si="0"/>
        <v>3.9341175556182799</v>
      </c>
      <c r="D10" s="9">
        <f t="shared" si="1"/>
        <v>4.8516146158952269E-3</v>
      </c>
      <c r="E10" s="8"/>
      <c r="F10" s="17">
        <v>0</v>
      </c>
      <c r="G10" s="8">
        <v>-1.13025474548339</v>
      </c>
      <c r="H10" s="8">
        <f t="shared" si="2"/>
        <v>1.13025474548339</v>
      </c>
      <c r="I10" s="9">
        <f t="shared" si="3"/>
        <v>7.8828461868594979E-4</v>
      </c>
      <c r="J10" s="8"/>
      <c r="K10" s="17">
        <v>0</v>
      </c>
      <c r="L10" s="13">
        <v>-1.8487309217453001</v>
      </c>
      <c r="M10" s="8">
        <f t="shared" si="4"/>
        <v>1.8487309217453001</v>
      </c>
      <c r="N10" s="9">
        <f t="shared" si="5"/>
        <v>6.3756856575471494E-3</v>
      </c>
      <c r="O10" s="8"/>
      <c r="P10" s="13">
        <f t="shared" si="6"/>
        <v>4.0051949640427754E-3</v>
      </c>
      <c r="Q10" s="8">
        <f t="shared" si="7"/>
        <v>2.8882663074149386E-3</v>
      </c>
      <c r="R10" s="9">
        <f t="shared" si="8"/>
        <v>3.2683209496836068E-3</v>
      </c>
    </row>
    <row r="11" spans="1:18" x14ac:dyDescent="0.25">
      <c r="A11" s="17">
        <v>25</v>
      </c>
      <c r="B11" s="8">
        <v>8.7471752166747994</v>
      </c>
      <c r="C11" s="8">
        <f t="shared" si="0"/>
        <v>8.7471752166747994</v>
      </c>
      <c r="D11" s="9">
        <f t="shared" si="1"/>
        <v>1.0787151763782634E-2</v>
      </c>
      <c r="E11" s="8"/>
      <c r="F11" s="17">
        <v>25</v>
      </c>
      <c r="G11" s="8">
        <v>16.962774276733299</v>
      </c>
      <c r="H11" s="8">
        <f t="shared" si="2"/>
        <v>16.962774276733299</v>
      </c>
      <c r="I11" s="9">
        <f t="shared" si="3"/>
        <v>1.1830513524516808E-2</v>
      </c>
      <c r="J11" s="8"/>
      <c r="K11" s="17">
        <v>25</v>
      </c>
      <c r="L11" s="13">
        <v>3.4580523967742902</v>
      </c>
      <c r="M11" s="8">
        <f t="shared" si="4"/>
        <v>3.4580523967742902</v>
      </c>
      <c r="N11" s="9">
        <f t="shared" si="5"/>
        <v>1.1925724187242142E-2</v>
      </c>
      <c r="O11" s="8"/>
      <c r="P11" s="13">
        <f t="shared" si="6"/>
        <v>1.1514463158513863E-2</v>
      </c>
      <c r="Q11" s="8">
        <f t="shared" si="7"/>
        <v>6.3166657838891664E-4</v>
      </c>
      <c r="R11" s="9">
        <f t="shared" si="8"/>
        <v>7.1478488879760582E-4</v>
      </c>
    </row>
    <row r="12" spans="1:18" x14ac:dyDescent="0.25">
      <c r="A12" s="17">
        <v>50</v>
      </c>
      <c r="B12" s="8">
        <v>23.070590972900298</v>
      </c>
      <c r="C12" s="8">
        <f t="shared" si="0"/>
        <v>23.070590972900298</v>
      </c>
      <c r="D12" s="9">
        <f t="shared" si="1"/>
        <v>2.8451009604839549E-2</v>
      </c>
      <c r="E12" s="8"/>
      <c r="F12" s="17">
        <v>50</v>
      </c>
      <c r="G12" s="8">
        <v>35.8975219726562</v>
      </c>
      <c r="H12" s="8">
        <f t="shared" si="2"/>
        <v>35.8975219726562</v>
      </c>
      <c r="I12" s="9">
        <f t="shared" si="3"/>
        <v>2.5036359752582567E-2</v>
      </c>
      <c r="J12" s="8"/>
      <c r="K12" s="17">
        <v>50</v>
      </c>
      <c r="L12" s="13">
        <v>11.2064971923828</v>
      </c>
      <c r="M12" s="8">
        <f t="shared" si="4"/>
        <v>11.2064971923828</v>
      </c>
      <c r="N12" s="9">
        <f t="shared" si="5"/>
        <v>3.8647648817041295E-2</v>
      </c>
      <c r="O12" s="8"/>
      <c r="P12" s="13">
        <f t="shared" si="6"/>
        <v>3.0711672724821139E-2</v>
      </c>
      <c r="Q12" s="8">
        <f t="shared" si="7"/>
        <v>7.0816485231616211E-3</v>
      </c>
      <c r="R12" s="9">
        <f t="shared" si="8"/>
        <v>8.0134924425512791E-3</v>
      </c>
    </row>
    <row r="13" spans="1:18" x14ac:dyDescent="0.25">
      <c r="A13" s="17">
        <v>75</v>
      </c>
      <c r="B13" s="8">
        <v>41.365581512451101</v>
      </c>
      <c r="C13" s="8">
        <f t="shared" si="0"/>
        <v>41.365581512451101</v>
      </c>
      <c r="D13" s="9">
        <f t="shared" si="1"/>
        <v>5.101267489432533E-2</v>
      </c>
      <c r="E13" s="8"/>
      <c r="F13" s="17">
        <v>75</v>
      </c>
      <c r="G13" s="8">
        <v>59.955673217773402</v>
      </c>
      <c r="H13" s="8">
        <f t="shared" si="2"/>
        <v>59.955673217773402</v>
      </c>
      <c r="I13" s="9">
        <f t="shared" si="3"/>
        <v>4.1815471414206482E-2</v>
      </c>
      <c r="J13" s="8"/>
      <c r="K13" s="17">
        <v>75</v>
      </c>
      <c r="L13" s="13">
        <v>18.0531902313232</v>
      </c>
      <c r="M13" s="8">
        <f t="shared" si="4"/>
        <v>18.0531902313232</v>
      </c>
      <c r="N13" s="9">
        <f t="shared" si="5"/>
        <v>6.2259718100109308E-2</v>
      </c>
      <c r="O13" s="8"/>
      <c r="P13" s="13">
        <f t="shared" si="6"/>
        <v>5.1695954802880383E-2</v>
      </c>
      <c r="Q13" s="8">
        <f t="shared" si="7"/>
        <v>1.023923626124466E-2</v>
      </c>
      <c r="R13" s="9">
        <f t="shared" si="8"/>
        <v>1.1586573681059894E-2</v>
      </c>
    </row>
    <row r="14" spans="1:18" x14ac:dyDescent="0.25">
      <c r="A14" s="17">
        <v>100</v>
      </c>
      <c r="B14" s="8">
        <v>70.206481933593693</v>
      </c>
      <c r="C14" s="8">
        <f t="shared" si="0"/>
        <v>70.206481933593693</v>
      </c>
      <c r="D14" s="9">
        <f t="shared" si="1"/>
        <v>8.6579719356168774E-2</v>
      </c>
      <c r="E14" s="8"/>
      <c r="F14" s="17">
        <v>100</v>
      </c>
      <c r="G14" s="8">
        <v>97.531608581542898</v>
      </c>
      <c r="H14" s="8">
        <f t="shared" si="2"/>
        <v>97.531608581542898</v>
      </c>
      <c r="I14" s="9">
        <f t="shared" si="3"/>
        <v>6.8022423429549506E-2</v>
      </c>
      <c r="J14" s="8"/>
      <c r="K14" s="17">
        <v>100</v>
      </c>
      <c r="L14" s="13">
        <v>27.837802886962798</v>
      </c>
      <c r="M14" s="8">
        <f t="shared" si="4"/>
        <v>27.837802886962798</v>
      </c>
      <c r="N14" s="9">
        <f t="shared" si="5"/>
        <v>9.6003738843983846E-2</v>
      </c>
      <c r="O14" s="8"/>
      <c r="P14" s="13">
        <f t="shared" si="6"/>
        <v>8.3535293876567371E-2</v>
      </c>
      <c r="Q14" s="8">
        <f t="shared" si="7"/>
        <v>1.4236920241265475E-2</v>
      </c>
      <c r="R14" s="9">
        <f t="shared" si="8"/>
        <v>1.6110295842196299E-2</v>
      </c>
    </row>
    <row r="15" spans="1:18" ht="15.75" thickBot="1" x14ac:dyDescent="0.3">
      <c r="A15" s="17">
        <v>125</v>
      </c>
      <c r="B15" s="8">
        <v>114.520462036132</v>
      </c>
      <c r="C15" s="8">
        <f t="shared" si="0"/>
        <v>114.520462036132</v>
      </c>
      <c r="D15" s="9">
        <f t="shared" si="1"/>
        <v>0.14122840499265504</v>
      </c>
      <c r="E15" s="8"/>
      <c r="F15" s="17">
        <v>125</v>
      </c>
      <c r="G15" s="8">
        <v>146.93406677246</v>
      </c>
      <c r="H15" s="8">
        <f t="shared" si="2"/>
        <v>146.93406677246</v>
      </c>
      <c r="I15" s="9">
        <f t="shared" si="3"/>
        <v>0.10247766289905542</v>
      </c>
      <c r="J15" s="8"/>
      <c r="K15" s="17">
        <v>125</v>
      </c>
      <c r="L15" s="13">
        <v>51.242473602294901</v>
      </c>
      <c r="M15" s="8">
        <f t="shared" si="4"/>
        <v>51.242473602294901</v>
      </c>
      <c r="N15" s="9">
        <f t="shared" si="5"/>
        <v>0.17671901311358079</v>
      </c>
      <c r="O15" s="8"/>
      <c r="P15" s="13">
        <f t="shared" ref="P15" si="9">AVERAGE(N15,I15,D15)</f>
        <v>0.14014169366843041</v>
      </c>
      <c r="Q15" s="8">
        <f t="shared" ref="Q15" si="10">STDEV(N15,I15,D15)</f>
        <v>3.7132603282635637E-2</v>
      </c>
      <c r="R15" s="9">
        <f t="shared" ref="R15" si="11">CONFIDENCE(0.05,Q15,3)</f>
        <v>4.2018724143740506E-2</v>
      </c>
    </row>
    <row r="16" spans="1:18" ht="15.75" thickBot="1" x14ac:dyDescent="0.3">
      <c r="A16" s="53" t="s">
        <v>16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/>
    </row>
    <row r="17" spans="1:18" ht="18" thickBot="1" x14ac:dyDescent="0.3">
      <c r="A17" s="6" t="s">
        <v>8</v>
      </c>
      <c r="B17" s="4" t="s">
        <v>2</v>
      </c>
      <c r="C17" s="54" t="s">
        <v>19</v>
      </c>
      <c r="D17" s="5" t="s">
        <v>7</v>
      </c>
      <c r="E17" s="4"/>
      <c r="F17" s="6" t="s">
        <v>8</v>
      </c>
      <c r="G17" s="4" t="s">
        <v>0</v>
      </c>
      <c r="H17" s="54" t="s">
        <v>19</v>
      </c>
      <c r="I17" s="5" t="s">
        <v>7</v>
      </c>
      <c r="J17" s="4"/>
      <c r="K17" s="6" t="s">
        <v>8</v>
      </c>
      <c r="L17" s="4" t="s">
        <v>3</v>
      </c>
      <c r="M17" s="54" t="s">
        <v>19</v>
      </c>
      <c r="N17" s="5" t="s">
        <v>7</v>
      </c>
      <c r="O17" s="6"/>
      <c r="P17" s="3" t="s">
        <v>4</v>
      </c>
      <c r="Q17" s="4" t="s">
        <v>5</v>
      </c>
      <c r="R17" s="5" t="s">
        <v>6</v>
      </c>
    </row>
    <row r="18" spans="1:18" ht="15.75" thickBot="1" x14ac:dyDescent="0.3">
      <c r="A18" s="6"/>
      <c r="B18" s="4" t="s">
        <v>9</v>
      </c>
      <c r="C18" s="4"/>
      <c r="D18" s="4"/>
      <c r="E18" s="6"/>
      <c r="F18" s="6"/>
      <c r="G18" s="4" t="s">
        <v>9</v>
      </c>
      <c r="H18" s="4"/>
      <c r="I18" s="4"/>
      <c r="J18" s="6"/>
      <c r="K18" s="6"/>
      <c r="L18" s="4" t="s">
        <v>9</v>
      </c>
      <c r="M18" s="4"/>
      <c r="N18" s="4"/>
      <c r="O18" s="6"/>
      <c r="P18" s="3"/>
      <c r="Q18" s="4"/>
      <c r="R18" s="5"/>
    </row>
    <row r="19" spans="1:18" x14ac:dyDescent="0.25">
      <c r="A19" s="21">
        <v>-150</v>
      </c>
      <c r="B19" s="10">
        <v>-810.88830566406205</v>
      </c>
      <c r="C19" s="11">
        <f>SQRT((B19)^2)</f>
        <v>810.88830566406205</v>
      </c>
      <c r="D19" s="12">
        <f>C19/$C$19</f>
        <v>1</v>
      </c>
      <c r="E19" s="21"/>
      <c r="F19" s="21">
        <v>-150</v>
      </c>
      <c r="G19" s="10">
        <v>-1433.81555175781</v>
      </c>
      <c r="H19" s="11">
        <f>SQRT((G19)^2)</f>
        <v>1433.81555175781</v>
      </c>
      <c r="I19" s="12">
        <f>H19/$H$19</f>
        <v>1</v>
      </c>
      <c r="J19" s="21"/>
      <c r="K19" s="21">
        <v>-150</v>
      </c>
      <c r="L19" s="10">
        <v>-289.9658203125</v>
      </c>
      <c r="M19" s="11">
        <f>SQRT((L19)^2)</f>
        <v>289.9658203125</v>
      </c>
      <c r="N19" s="12">
        <f>M19/$M$19</f>
        <v>1</v>
      </c>
      <c r="O19" s="21"/>
      <c r="P19" s="8">
        <f>AVERAGE(N19,I19,D19)</f>
        <v>1</v>
      </c>
      <c r="Q19" s="8">
        <f>STDEV(N19,I19,D19)</f>
        <v>0</v>
      </c>
      <c r="R19" s="9">
        <v>0</v>
      </c>
    </row>
    <row r="20" spans="1:18" x14ac:dyDescent="0.25">
      <c r="A20" s="21">
        <v>-125</v>
      </c>
      <c r="B20" s="13">
        <v>-534.07336425781205</v>
      </c>
      <c r="C20" s="8">
        <f t="shared" ref="C20:C30" si="12">SQRT((B20)^2)</f>
        <v>534.07336425781205</v>
      </c>
      <c r="D20" s="9">
        <f t="shared" ref="D20:D30" si="13">C20/$C$19</f>
        <v>0.65862753295035192</v>
      </c>
      <c r="E20" s="21"/>
      <c r="F20" s="21">
        <v>-125</v>
      </c>
      <c r="G20" s="13">
        <v>-1042.47570800781</v>
      </c>
      <c r="H20" s="8">
        <f t="shared" ref="H20:H30" si="14">SQRT((G20)^2)</f>
        <v>1042.47570800781</v>
      </c>
      <c r="I20" s="9">
        <f t="shared" ref="I20:I30" si="15">H20/$H$19</f>
        <v>0.72706402628271782</v>
      </c>
      <c r="J20" s="21"/>
      <c r="K20" s="21">
        <v>-125</v>
      </c>
      <c r="L20" s="13">
        <v>-196.75180053710901</v>
      </c>
      <c r="M20" s="8">
        <f t="shared" ref="M20:M30" si="16">SQRT((L20)^2)</f>
        <v>196.75180053710901</v>
      </c>
      <c r="N20" s="9">
        <f t="shared" ref="N20:N30" si="17">M20/$M$19</f>
        <v>0.67853445735454954</v>
      </c>
      <c r="O20" s="21"/>
      <c r="P20" s="8">
        <f t="shared" ref="P20:P30" si="18">AVERAGE(N20,I20,D20)</f>
        <v>0.6880753388625398</v>
      </c>
      <c r="Q20" s="8">
        <f t="shared" ref="Q20:Q30" si="19">STDEV(N20,I20,D20)</f>
        <v>3.520170052525691E-2</v>
      </c>
      <c r="R20" s="9">
        <f t="shared" ref="R20:R30" si="20">CONFIDENCE(0.05,Q20,3)</f>
        <v>3.983374212960239E-2</v>
      </c>
    </row>
    <row r="21" spans="1:18" x14ac:dyDescent="0.25">
      <c r="A21" s="21">
        <v>-100</v>
      </c>
      <c r="B21" s="13">
        <v>-339.80325317382801</v>
      </c>
      <c r="C21" s="8">
        <f t="shared" si="12"/>
        <v>339.80325317382801</v>
      </c>
      <c r="D21" s="9">
        <f t="shared" si="13"/>
        <v>0.41905062731858289</v>
      </c>
      <c r="E21" s="21"/>
      <c r="F21" s="21">
        <v>-100</v>
      </c>
      <c r="G21" s="13">
        <v>-700.314697265625</v>
      </c>
      <c r="H21" s="8">
        <f t="shared" si="14"/>
        <v>700.314697265625</v>
      </c>
      <c r="I21" s="9">
        <f t="shared" si="15"/>
        <v>0.48842732693690105</v>
      </c>
      <c r="J21" s="21"/>
      <c r="K21" s="21">
        <v>-100</v>
      </c>
      <c r="L21" s="13">
        <v>-134.12298583984301</v>
      </c>
      <c r="M21" s="8">
        <f t="shared" si="16"/>
        <v>134.12298583984301</v>
      </c>
      <c r="N21" s="9">
        <f t="shared" si="17"/>
        <v>0.46254757093541887</v>
      </c>
      <c r="O21" s="21"/>
      <c r="P21" s="8">
        <f t="shared" si="18"/>
        <v>0.45667517506363425</v>
      </c>
      <c r="Q21" s="8">
        <f t="shared" si="19"/>
        <v>3.5059169805327695E-2</v>
      </c>
      <c r="R21" s="9">
        <f t="shared" si="20"/>
        <v>3.9672456400262887E-2</v>
      </c>
    </row>
    <row r="22" spans="1:18" x14ac:dyDescent="0.25">
      <c r="A22" s="21">
        <v>-75</v>
      </c>
      <c r="B22" s="13">
        <v>-207.47038269042901</v>
      </c>
      <c r="C22" s="8">
        <f t="shared" si="12"/>
        <v>207.47038269042901</v>
      </c>
      <c r="D22" s="9">
        <f t="shared" si="13"/>
        <v>0.25585568473641379</v>
      </c>
      <c r="E22" s="21"/>
      <c r="F22" s="21">
        <v>-75</v>
      </c>
      <c r="G22" s="13">
        <v>-464.90438842773398</v>
      </c>
      <c r="H22" s="8">
        <f t="shared" si="14"/>
        <v>464.90438842773398</v>
      </c>
      <c r="I22" s="9">
        <f t="shared" si="15"/>
        <v>0.32424281342030131</v>
      </c>
      <c r="J22" s="21"/>
      <c r="K22" s="21">
        <v>-75</v>
      </c>
      <c r="L22" s="13">
        <v>-87.014579772949205</v>
      </c>
      <c r="M22" s="8">
        <f t="shared" si="16"/>
        <v>87.014579772949205</v>
      </c>
      <c r="N22" s="9">
        <f t="shared" si="17"/>
        <v>0.30008564347057332</v>
      </c>
      <c r="O22" s="21"/>
      <c r="P22" s="8">
        <f t="shared" si="18"/>
        <v>0.29339471387576282</v>
      </c>
      <c r="Q22" s="8">
        <f t="shared" si="19"/>
        <v>3.46810646684712E-2</v>
      </c>
      <c r="R22" s="9">
        <f t="shared" si="20"/>
        <v>3.924459802141516E-2</v>
      </c>
    </row>
    <row r="23" spans="1:18" x14ac:dyDescent="0.25">
      <c r="A23" s="21">
        <v>-50</v>
      </c>
      <c r="B23" s="13">
        <v>-118.437461853027</v>
      </c>
      <c r="C23" s="8">
        <f t="shared" si="12"/>
        <v>118.437461853027</v>
      </c>
      <c r="D23" s="9">
        <f t="shared" si="13"/>
        <v>0.14605890974840835</v>
      </c>
      <c r="E23" s="21"/>
      <c r="F23" s="21">
        <v>-50</v>
      </c>
      <c r="G23" s="13">
        <v>-294.89474487304602</v>
      </c>
      <c r="H23" s="8">
        <f t="shared" si="14"/>
        <v>294.89474487304602</v>
      </c>
      <c r="I23" s="9">
        <f t="shared" si="15"/>
        <v>0.20567132537481192</v>
      </c>
      <c r="J23" s="21"/>
      <c r="K23" s="21">
        <v>-50</v>
      </c>
      <c r="L23" s="13">
        <v>-51.713436126708899</v>
      </c>
      <c r="M23" s="8">
        <f t="shared" si="16"/>
        <v>51.713436126708899</v>
      </c>
      <c r="N23" s="9">
        <f t="shared" si="17"/>
        <v>0.17834321324829472</v>
      </c>
      <c r="O23" s="21"/>
      <c r="P23" s="8">
        <f t="shared" si="18"/>
        <v>0.17669114945717168</v>
      </c>
      <c r="Q23" s="8">
        <f t="shared" si="19"/>
        <v>2.9840526307041079E-2</v>
      </c>
      <c r="R23" s="9">
        <f t="shared" si="20"/>
        <v>3.3767113866372392E-2</v>
      </c>
    </row>
    <row r="24" spans="1:18" x14ac:dyDescent="0.25">
      <c r="A24" s="21">
        <v>-25</v>
      </c>
      <c r="B24" s="13">
        <v>-58.125083923339801</v>
      </c>
      <c r="C24" s="8">
        <f t="shared" si="12"/>
        <v>58.125083923339801</v>
      </c>
      <c r="D24" s="9">
        <f t="shared" si="13"/>
        <v>7.168075247519981E-2</v>
      </c>
      <c r="E24" s="21"/>
      <c r="F24" s="21">
        <v>-25</v>
      </c>
      <c r="G24" s="13">
        <v>-147.60600280761699</v>
      </c>
      <c r="H24" s="8">
        <f t="shared" si="14"/>
        <v>147.60600280761699</v>
      </c>
      <c r="I24" s="9">
        <f t="shared" si="15"/>
        <v>0.10294629781819353</v>
      </c>
      <c r="J24" s="21"/>
      <c r="K24" s="21">
        <v>-25</v>
      </c>
      <c r="L24" s="13">
        <v>-25.934043884277301</v>
      </c>
      <c r="M24" s="8">
        <f t="shared" si="16"/>
        <v>25.934043884277301</v>
      </c>
      <c r="N24" s="9">
        <f t="shared" si="17"/>
        <v>8.9438278816199229E-2</v>
      </c>
      <c r="O24" s="21"/>
      <c r="P24" s="8">
        <f t="shared" si="18"/>
        <v>8.8021776369864191E-2</v>
      </c>
      <c r="Q24" s="8">
        <f t="shared" si="19"/>
        <v>1.5680830360158115E-2</v>
      </c>
      <c r="R24" s="9">
        <f t="shared" si="20"/>
        <v>1.7744203934023439E-2</v>
      </c>
    </row>
    <row r="25" spans="1:18" x14ac:dyDescent="0.25">
      <c r="A25" s="21">
        <v>0</v>
      </c>
      <c r="B25" s="13">
        <v>-18.863414764404201</v>
      </c>
      <c r="C25" s="8">
        <f t="shared" si="12"/>
        <v>18.863414764404201</v>
      </c>
      <c r="D25" s="9">
        <f t="shared" si="13"/>
        <v>2.3262654835003886E-2</v>
      </c>
      <c r="E25" s="21"/>
      <c r="F25" s="21">
        <v>0</v>
      </c>
      <c r="G25" s="13">
        <v>-19.2109069824218</v>
      </c>
      <c r="H25" s="8">
        <f t="shared" si="14"/>
        <v>19.2109069824218</v>
      </c>
      <c r="I25" s="9">
        <f t="shared" si="15"/>
        <v>1.3398450699512827E-2</v>
      </c>
      <c r="J25" s="21"/>
      <c r="K25" s="21">
        <v>0</v>
      </c>
      <c r="L25" s="13">
        <v>-9.2486114501953107</v>
      </c>
      <c r="M25" s="8">
        <f t="shared" si="16"/>
        <v>9.2486114501953107</v>
      </c>
      <c r="N25" s="9">
        <f t="shared" si="17"/>
        <v>3.1895522859307898E-2</v>
      </c>
      <c r="O25" s="21"/>
      <c r="P25" s="8">
        <f t="shared" si="18"/>
        <v>2.2852209464608208E-2</v>
      </c>
      <c r="Q25" s="8">
        <f t="shared" si="19"/>
        <v>9.2553643187464878E-3</v>
      </c>
      <c r="R25" s="9">
        <f t="shared" si="20"/>
        <v>1.047323822677115E-2</v>
      </c>
    </row>
    <row r="26" spans="1:18" x14ac:dyDescent="0.25">
      <c r="A26" s="21">
        <v>25</v>
      </c>
      <c r="B26" s="13">
        <v>11.6200971603393</v>
      </c>
      <c r="C26" s="8">
        <f t="shared" si="12"/>
        <v>11.6200971603393</v>
      </c>
      <c r="D26" s="9">
        <f t="shared" si="13"/>
        <v>1.4330083538229394E-2</v>
      </c>
      <c r="E26" s="21"/>
      <c r="F26" s="21">
        <v>25</v>
      </c>
      <c r="G26" s="13">
        <v>116.33632659912099</v>
      </c>
      <c r="H26" s="8">
        <f t="shared" si="14"/>
        <v>116.33632659912099</v>
      </c>
      <c r="I26" s="9">
        <f t="shared" si="15"/>
        <v>8.1137581787627103E-2</v>
      </c>
      <c r="J26" s="21"/>
      <c r="K26" s="21">
        <v>25</v>
      </c>
      <c r="L26" s="13">
        <v>3.37582182884216</v>
      </c>
      <c r="M26" s="8">
        <f t="shared" si="16"/>
        <v>3.37582182884216</v>
      </c>
      <c r="N26" s="9">
        <f t="shared" si="17"/>
        <v>1.1642137080860055E-2</v>
      </c>
      <c r="O26" s="21"/>
      <c r="P26" s="8">
        <f t="shared" si="18"/>
        <v>3.5703267468905515E-2</v>
      </c>
      <c r="Q26" s="8">
        <f t="shared" si="19"/>
        <v>3.9370216563396156E-2</v>
      </c>
      <c r="R26" s="9">
        <f t="shared" si="20"/>
        <v>4.4550775410628483E-2</v>
      </c>
    </row>
    <row r="27" spans="1:18" x14ac:dyDescent="0.25">
      <c r="A27" s="21">
        <v>50</v>
      </c>
      <c r="B27" s="13">
        <v>38.428421020507798</v>
      </c>
      <c r="C27" s="8">
        <f t="shared" si="12"/>
        <v>38.428421020507798</v>
      </c>
      <c r="D27" s="9">
        <f t="shared" si="13"/>
        <v>4.7390523148607443E-2</v>
      </c>
      <c r="E27" s="21"/>
      <c r="F27" s="21">
        <v>50</v>
      </c>
      <c r="G27" s="13">
        <v>246.65640258789</v>
      </c>
      <c r="H27" s="8">
        <f t="shared" si="14"/>
        <v>246.65640258789</v>
      </c>
      <c r="I27" s="9">
        <f t="shared" si="15"/>
        <v>0.17202798664409621</v>
      </c>
      <c r="J27" s="21"/>
      <c r="K27" s="21">
        <v>50</v>
      </c>
      <c r="L27" s="13">
        <v>16.0237426757812</v>
      </c>
      <c r="M27" s="8">
        <f t="shared" si="16"/>
        <v>16.0237426757812</v>
      </c>
      <c r="N27" s="9">
        <f t="shared" si="17"/>
        <v>5.5260798181358754E-2</v>
      </c>
      <c r="O27" s="21"/>
      <c r="P27" s="8">
        <f t="shared" si="18"/>
        <v>9.1559769324687471E-2</v>
      </c>
      <c r="Q27" s="8">
        <f t="shared" si="19"/>
        <v>6.9798537278337569E-2</v>
      </c>
      <c r="R27" s="9">
        <f t="shared" si="20"/>
        <v>7.8983029043550645E-2</v>
      </c>
    </row>
    <row r="28" spans="1:18" x14ac:dyDescent="0.25">
      <c r="A28" s="21">
        <v>75</v>
      </c>
      <c r="B28" s="13">
        <v>74.213829040527301</v>
      </c>
      <c r="C28" s="8">
        <f t="shared" si="12"/>
        <v>74.213829040527301</v>
      </c>
      <c r="D28" s="9">
        <f t="shared" si="13"/>
        <v>9.1521641787337474E-2</v>
      </c>
      <c r="E28" s="21"/>
      <c r="F28" s="21">
        <v>75</v>
      </c>
      <c r="G28" s="13">
        <v>381.32629394531199</v>
      </c>
      <c r="H28" s="8">
        <f t="shared" si="14"/>
        <v>381.32629394531199</v>
      </c>
      <c r="I28" s="9">
        <f t="shared" si="15"/>
        <v>0.26595212576528321</v>
      </c>
      <c r="J28" s="21"/>
      <c r="K28" s="21">
        <v>75</v>
      </c>
      <c r="L28" s="13">
        <v>29.665388107299801</v>
      </c>
      <c r="M28" s="8">
        <f t="shared" si="16"/>
        <v>29.665388107299801</v>
      </c>
      <c r="N28" s="9">
        <f t="shared" si="17"/>
        <v>0.10230649969478824</v>
      </c>
      <c r="O28" s="21"/>
      <c r="P28" s="8">
        <f t="shared" si="18"/>
        <v>0.15326008908246963</v>
      </c>
      <c r="Q28" s="8">
        <f t="shared" si="19"/>
        <v>9.7743028594429307E-2</v>
      </c>
      <c r="R28" s="9">
        <f t="shared" si="20"/>
        <v>0.1106046167628555</v>
      </c>
    </row>
    <row r="29" spans="1:18" x14ac:dyDescent="0.25">
      <c r="A29" s="21">
        <v>100</v>
      </c>
      <c r="B29" s="13">
        <v>118.33049774169901</v>
      </c>
      <c r="C29" s="8">
        <f t="shared" si="12"/>
        <v>118.33049774169901</v>
      </c>
      <c r="D29" s="9">
        <f t="shared" si="13"/>
        <v>0.14592699995197789</v>
      </c>
      <c r="E29" s="21"/>
      <c r="F29" s="21">
        <v>100</v>
      </c>
      <c r="G29" s="13">
        <v>563.09765625</v>
      </c>
      <c r="H29" s="8">
        <f t="shared" si="14"/>
        <v>563.09765625</v>
      </c>
      <c r="I29" s="9">
        <f t="shared" si="15"/>
        <v>0.39272670432376122</v>
      </c>
      <c r="J29" s="21"/>
      <c r="K29" s="21">
        <v>100</v>
      </c>
      <c r="L29" s="13">
        <v>56.822341918945298</v>
      </c>
      <c r="M29" s="8">
        <f t="shared" si="16"/>
        <v>56.822341918945298</v>
      </c>
      <c r="N29" s="9">
        <f t="shared" si="17"/>
        <v>0.1959622063652437</v>
      </c>
      <c r="O29" s="21"/>
      <c r="P29" s="8">
        <f t="shared" si="18"/>
        <v>0.24487197021366094</v>
      </c>
      <c r="Q29" s="8">
        <f t="shared" si="19"/>
        <v>0.13046703518238184</v>
      </c>
      <c r="R29" s="9">
        <f t="shared" si="20"/>
        <v>0.14763463577959726</v>
      </c>
    </row>
    <row r="30" spans="1:18" ht="15.75" thickBot="1" x14ac:dyDescent="0.3">
      <c r="A30" s="22">
        <v>125</v>
      </c>
      <c r="B30" s="16">
        <v>181.25207519531199</v>
      </c>
      <c r="C30" s="14">
        <f t="shared" si="12"/>
        <v>181.25207519531199</v>
      </c>
      <c r="D30" s="15">
        <f t="shared" si="13"/>
        <v>0.22352286243279701</v>
      </c>
      <c r="E30" s="22"/>
      <c r="F30" s="22">
        <v>125</v>
      </c>
      <c r="G30" s="16">
        <v>803.19091796875</v>
      </c>
      <c r="H30" s="14">
        <f t="shared" si="14"/>
        <v>803.19091796875</v>
      </c>
      <c r="I30" s="15">
        <f t="shared" si="15"/>
        <v>0.56017729545760941</v>
      </c>
      <c r="J30" s="22"/>
      <c r="K30" s="22">
        <v>125</v>
      </c>
      <c r="L30" s="16">
        <v>82.246170043945298</v>
      </c>
      <c r="M30" s="14">
        <f t="shared" si="16"/>
        <v>82.246170043945298</v>
      </c>
      <c r="N30" s="15">
        <f t="shared" si="17"/>
        <v>0.28364091310937101</v>
      </c>
      <c r="O30" s="22"/>
      <c r="P30" s="14">
        <f t="shared" si="18"/>
        <v>0.35578035699992583</v>
      </c>
      <c r="Q30" s="14">
        <f t="shared" si="19"/>
        <v>0.17954700315639735</v>
      </c>
      <c r="R30" s="15">
        <f t="shared" si="20"/>
        <v>0.20317282736790857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CD34-1A4C-4C0A-B636-E049815ACC07}">
  <dimension ref="A1:CJ260"/>
  <sheetViews>
    <sheetView topLeftCell="M1" workbookViewId="0">
      <selection activeCell="X30" sqref="X30"/>
    </sheetView>
  </sheetViews>
  <sheetFormatPr baseColWidth="10" defaultRowHeight="15" x14ac:dyDescent="0.25"/>
  <cols>
    <col min="1" max="1" width="16.85546875" style="31" customWidth="1"/>
    <col min="2" max="3" width="16.85546875" style="8" customWidth="1"/>
    <col min="4" max="4" width="16.85546875" style="9" customWidth="1"/>
    <col min="5" max="5" width="4.28515625" style="19" customWidth="1"/>
    <col min="6" max="6" width="17.7109375" style="31" customWidth="1"/>
    <col min="7" max="8" width="17.7109375" style="8" customWidth="1"/>
    <col min="9" max="9" width="17.7109375" style="9" customWidth="1"/>
    <col min="10" max="10" width="5" style="19" customWidth="1"/>
    <col min="11" max="11" width="16.140625" style="31" customWidth="1"/>
    <col min="12" max="13" width="16.140625" style="8" customWidth="1"/>
    <col min="14" max="14" width="16.140625" style="9" customWidth="1"/>
    <col min="15" max="15" width="5.7109375" style="19" customWidth="1"/>
    <col min="16" max="16" width="15.28515625" style="31" customWidth="1"/>
    <col min="17" max="18" width="15.28515625" style="8" customWidth="1"/>
    <col min="19" max="19" width="15.28515625" style="9" customWidth="1"/>
    <col min="20" max="20" width="7.5703125" style="19" customWidth="1"/>
    <col min="21" max="21" width="15.140625" style="31" customWidth="1"/>
    <col min="22" max="23" width="15.140625" style="8" customWidth="1"/>
    <col min="24" max="24" width="15.140625" style="9" customWidth="1"/>
    <col min="25" max="25" width="7.5703125" style="21" customWidth="1"/>
    <col min="26" max="26" width="11.42578125" style="37"/>
    <col min="27" max="27" width="11.42578125" style="63"/>
    <col min="28" max="29" width="11.42578125" style="62"/>
    <col min="30" max="30" width="11.42578125" style="18"/>
    <col min="31" max="31" width="11.42578125" style="31"/>
    <col min="32" max="35" width="11.42578125" style="19"/>
    <col min="36" max="36" width="11.42578125" style="31"/>
    <col min="37" max="38" width="11.42578125" style="19"/>
    <col min="39" max="39" width="11.42578125" style="20"/>
    <col min="40" max="56" width="11.42578125" style="19"/>
    <col min="57" max="57" width="11.42578125" style="20"/>
    <col min="58" max="59" width="11.42578125" style="28"/>
    <col min="60" max="88" width="11.42578125" style="47"/>
    <col min="89" max="16384" width="11.42578125" style="18"/>
  </cols>
  <sheetData>
    <row r="1" spans="1:88" ht="15.75" thickBot="1" x14ac:dyDescent="0.3">
      <c r="AA1" s="62"/>
      <c r="AJ1" s="55"/>
      <c r="AK1" s="29"/>
      <c r="AL1" s="29"/>
      <c r="AM1" s="30"/>
      <c r="AO1" s="55"/>
      <c r="AP1" s="29"/>
      <c r="AQ1" s="29"/>
      <c r="AR1" s="30"/>
      <c r="BD1" s="55"/>
      <c r="BE1" s="29"/>
      <c r="BF1" s="32"/>
      <c r="BG1" s="33"/>
    </row>
    <row r="2" spans="1:88" s="39" customFormat="1" ht="18" thickBot="1" x14ac:dyDescent="0.3">
      <c r="A2" s="38" t="s">
        <v>15</v>
      </c>
      <c r="B2" s="4" t="s">
        <v>11</v>
      </c>
      <c r="C2" s="4" t="s">
        <v>20</v>
      </c>
      <c r="D2" s="5" t="s">
        <v>10</v>
      </c>
      <c r="F2" s="41"/>
      <c r="G2" s="4" t="s">
        <v>0</v>
      </c>
      <c r="H2" s="4" t="s">
        <v>20</v>
      </c>
      <c r="I2" s="5" t="s">
        <v>10</v>
      </c>
      <c r="K2" s="41"/>
      <c r="L2" s="4" t="s">
        <v>12</v>
      </c>
      <c r="M2" s="4" t="s">
        <v>20</v>
      </c>
      <c r="N2" s="5" t="s">
        <v>10</v>
      </c>
      <c r="P2" s="41"/>
      <c r="Q2" s="4" t="s">
        <v>13</v>
      </c>
      <c r="R2" s="61" t="s">
        <v>19</v>
      </c>
      <c r="S2" s="5" t="s">
        <v>10</v>
      </c>
      <c r="U2" s="41"/>
      <c r="V2" s="4" t="s">
        <v>14</v>
      </c>
      <c r="W2" s="61" t="s">
        <v>19</v>
      </c>
      <c r="X2" s="5" t="s">
        <v>10</v>
      </c>
      <c r="Y2" s="43"/>
      <c r="AA2" s="4"/>
      <c r="AB2" s="65"/>
      <c r="AC2" s="65"/>
      <c r="AD2" s="42"/>
      <c r="AE2" s="38" t="s">
        <v>16</v>
      </c>
      <c r="AF2" s="39" t="s">
        <v>11</v>
      </c>
      <c r="AG2" s="39" t="s">
        <v>20</v>
      </c>
      <c r="AH2" s="39" t="s">
        <v>10</v>
      </c>
      <c r="AJ2" s="41"/>
      <c r="AK2" s="39" t="s">
        <v>0</v>
      </c>
      <c r="AL2" s="54" t="s">
        <v>19</v>
      </c>
      <c r="AM2" s="40" t="s">
        <v>10</v>
      </c>
      <c r="AO2" s="41"/>
      <c r="AP2" s="39" t="s">
        <v>12</v>
      </c>
      <c r="AQ2" s="54" t="s">
        <v>19</v>
      </c>
      <c r="AR2" s="40" t="s">
        <v>10</v>
      </c>
      <c r="AU2" s="39" t="s">
        <v>13</v>
      </c>
      <c r="AV2" s="54" t="s">
        <v>19</v>
      </c>
      <c r="AW2" s="39" t="s">
        <v>10</v>
      </c>
      <c r="AZ2" s="39" t="s">
        <v>14</v>
      </c>
      <c r="BA2" s="54" t="s">
        <v>19</v>
      </c>
      <c r="BB2" s="39" t="s">
        <v>10</v>
      </c>
      <c r="BD2" s="36"/>
      <c r="BE2" s="34"/>
      <c r="BF2" s="34"/>
      <c r="BG2" s="35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</row>
    <row r="3" spans="1:88" s="34" customFormat="1" ht="15.75" thickBot="1" x14ac:dyDescent="0.3">
      <c r="A3" s="56" t="s">
        <v>8</v>
      </c>
      <c r="B3" s="4" t="s">
        <v>9</v>
      </c>
      <c r="C3" s="4"/>
      <c r="D3" s="5"/>
      <c r="E3" s="39"/>
      <c r="F3" s="56" t="s">
        <v>8</v>
      </c>
      <c r="G3" s="4" t="s">
        <v>9</v>
      </c>
      <c r="H3" s="4"/>
      <c r="I3" s="5"/>
      <c r="J3" s="39"/>
      <c r="K3" s="56" t="s">
        <v>8</v>
      </c>
      <c r="L3" s="4" t="s">
        <v>9</v>
      </c>
      <c r="M3" s="4"/>
      <c r="N3" s="5"/>
      <c r="O3" s="39"/>
      <c r="P3" s="56" t="s">
        <v>8</v>
      </c>
      <c r="Q3" s="4" t="s">
        <v>9</v>
      </c>
      <c r="R3" s="4"/>
      <c r="S3" s="5"/>
      <c r="T3" s="39"/>
      <c r="U3" s="56" t="s">
        <v>8</v>
      </c>
      <c r="V3" s="4" t="s">
        <v>9</v>
      </c>
      <c r="W3" s="4"/>
      <c r="X3" s="5"/>
      <c r="Y3" s="43"/>
      <c r="Z3" s="39" t="s">
        <v>8</v>
      </c>
      <c r="AA3" s="5" t="s">
        <v>1</v>
      </c>
      <c r="AB3" s="6" t="s">
        <v>5</v>
      </c>
      <c r="AC3" s="6" t="s">
        <v>17</v>
      </c>
      <c r="AD3" s="44"/>
      <c r="AE3" s="56" t="s">
        <v>8</v>
      </c>
      <c r="AF3" s="39" t="s">
        <v>9</v>
      </c>
      <c r="AG3" s="39"/>
      <c r="AH3" s="39"/>
      <c r="AI3" s="39"/>
      <c r="AJ3" s="56" t="s">
        <v>8</v>
      </c>
      <c r="AK3" s="39" t="s">
        <v>9</v>
      </c>
      <c r="AL3" s="39"/>
      <c r="AM3" s="40"/>
      <c r="AN3" s="39"/>
      <c r="AO3" s="56" t="s">
        <v>8</v>
      </c>
      <c r="AP3" s="39" t="s">
        <v>9</v>
      </c>
      <c r="AQ3" s="39"/>
      <c r="AR3" s="40"/>
      <c r="AS3" s="39"/>
      <c r="AT3" s="56" t="s">
        <v>8</v>
      </c>
      <c r="AU3" s="39" t="s">
        <v>9</v>
      </c>
      <c r="AV3" s="39"/>
      <c r="AW3" s="39"/>
      <c r="AX3" s="39"/>
      <c r="AY3" s="56" t="s">
        <v>8</v>
      </c>
      <c r="AZ3" s="39" t="s">
        <v>9</v>
      </c>
      <c r="BA3" s="39"/>
      <c r="BB3" s="39"/>
      <c r="BC3" s="39"/>
      <c r="BD3" s="56" t="s">
        <v>8</v>
      </c>
      <c r="BE3" s="39" t="s">
        <v>1</v>
      </c>
      <c r="BF3" s="39" t="s">
        <v>5</v>
      </c>
      <c r="BG3" s="40" t="s">
        <v>17</v>
      </c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</row>
    <row r="4" spans="1:88" x14ac:dyDescent="0.25">
      <c r="A4" s="45">
        <v>-150</v>
      </c>
      <c r="B4" s="8">
        <v>-128.05917358398401</v>
      </c>
      <c r="C4" s="8">
        <v>128.05917358398401</v>
      </c>
      <c r="D4" s="9">
        <f>C4/$AG$4</f>
        <v>0.12959061126537935</v>
      </c>
      <c r="F4" s="31">
        <v>-150</v>
      </c>
      <c r="G4" s="8">
        <v>-251.44657897949199</v>
      </c>
      <c r="H4" s="8">
        <v>251.44657897949199</v>
      </c>
      <c r="I4" s="9">
        <f>H4/$AL$4</f>
        <v>0.25445358546821184</v>
      </c>
      <c r="K4" s="31">
        <v>-150</v>
      </c>
      <c r="L4" s="8">
        <v>-269.18023681640602</v>
      </c>
      <c r="M4" s="8">
        <v>269.18023681640602</v>
      </c>
      <c r="N4" s="9">
        <f>M4/$AQ$4</f>
        <v>0.11445107433128289</v>
      </c>
      <c r="P4" s="31">
        <v>-150</v>
      </c>
      <c r="Q4" s="8">
        <v>-130.58093261718699</v>
      </c>
      <c r="R4" s="8">
        <v>130.58093261718699</v>
      </c>
      <c r="S4" s="9">
        <f>R4/$AV$4</f>
        <v>0.16435333634265945</v>
      </c>
      <c r="U4" s="31">
        <v>-150</v>
      </c>
      <c r="V4" s="8">
        <v>-498.36886596679602</v>
      </c>
      <c r="W4" s="8">
        <v>498.36886596679602</v>
      </c>
      <c r="X4" s="9">
        <f>W4/$BA$4</f>
        <v>0.21486257574406792</v>
      </c>
      <c r="Z4" s="37">
        <v>-150</v>
      </c>
      <c r="AA4" s="63">
        <f>AVERAGE(X4,S4,N4,D4)</f>
        <v>0.1558143994208474</v>
      </c>
      <c r="AB4" s="66">
        <f>STDEV(X4,S4,N4,I4,D4)</f>
        <v>5.8613060655902362E-2</v>
      </c>
      <c r="AC4" s="66">
        <f>CONFIDENCE(0.05,AB4,5)</f>
        <v>5.13756688370808E-2</v>
      </c>
      <c r="AE4" s="55">
        <v>-150</v>
      </c>
      <c r="AF4" s="29">
        <v>-988.18249511718705</v>
      </c>
      <c r="AG4" s="29">
        <f>SQRT((AF4)^2)</f>
        <v>988.18249511718705</v>
      </c>
      <c r="AH4" s="29">
        <f>AG4/$AG$4</f>
        <v>1</v>
      </c>
      <c r="AI4" s="30"/>
      <c r="AJ4" s="55">
        <v>-150</v>
      </c>
      <c r="AK4" s="29">
        <v>-988.18249511718705</v>
      </c>
      <c r="AL4" s="29">
        <f>SQRT((AK4)^2)</f>
        <v>988.18249511718705</v>
      </c>
      <c r="AM4" s="30">
        <f>AL4/$AG$4</f>
        <v>1</v>
      </c>
      <c r="AO4" s="31">
        <v>-150</v>
      </c>
      <c r="AP4" s="19">
        <v>-2351.92407226562</v>
      </c>
      <c r="AQ4" s="19">
        <f>SQRT((AP4)^2)</f>
        <v>2351.92407226562</v>
      </c>
      <c r="AR4" s="20">
        <f>AQ4/$AQ$4</f>
        <v>1</v>
      </c>
      <c r="AT4" s="55">
        <v>-150</v>
      </c>
      <c r="AU4" s="29">
        <v>-794.513427734375</v>
      </c>
      <c r="AV4" s="29">
        <f>SQRT((AU4)^2)</f>
        <v>794.513427734375</v>
      </c>
      <c r="AW4" s="30">
        <f>AV4/$AV$4</f>
        <v>1</v>
      </c>
      <c r="AY4" s="55">
        <v>-150</v>
      </c>
      <c r="AZ4" s="29">
        <v>-2319.47729492187</v>
      </c>
      <c r="BA4" s="29">
        <f>SQRT((AZ4)^2)</f>
        <v>2319.47729492187</v>
      </c>
      <c r="BB4" s="30">
        <f>BA4/$BA$4</f>
        <v>1</v>
      </c>
      <c r="BD4" s="36">
        <v>-150</v>
      </c>
      <c r="BE4" s="34">
        <f>AVERAGE(BB4,AW4,AR4,AH4)</f>
        <v>1</v>
      </c>
      <c r="BF4" s="34">
        <f>STDEV(BB4,AW4,AR4,AH4)</f>
        <v>0</v>
      </c>
      <c r="BG4" s="35">
        <v>0</v>
      </c>
    </row>
    <row r="5" spans="1:88" x14ac:dyDescent="0.25">
      <c r="A5" s="31">
        <v>-145</v>
      </c>
      <c r="B5" s="8">
        <v>-121.86228942871</v>
      </c>
      <c r="C5" s="8">
        <v>121.86228942871</v>
      </c>
      <c r="D5" s="9">
        <f t="shared" ref="D5:D53" si="0">C5/$AG$4</f>
        <v>0.12331961963590393</v>
      </c>
      <c r="F5" s="31">
        <v>-145</v>
      </c>
      <c r="G5" s="8">
        <v>-222.73492431640599</v>
      </c>
      <c r="H5" s="8">
        <v>222.73492431640599</v>
      </c>
      <c r="I5" s="9">
        <f t="shared" ref="I5:I55" si="1">H5/$AL$4</f>
        <v>0.22539857305405131</v>
      </c>
      <c r="K5" s="31">
        <v>-145</v>
      </c>
      <c r="L5" s="8">
        <v>-274.411041259765</v>
      </c>
      <c r="M5" s="8">
        <v>274.411041259765</v>
      </c>
      <c r="N5" s="9">
        <f t="shared" ref="N5:N55" si="2">M5/$AQ$4</f>
        <v>0.11667512760963558</v>
      </c>
      <c r="P5" s="31">
        <v>-145</v>
      </c>
      <c r="Q5" s="8">
        <v>-128.077377319335</v>
      </c>
      <c r="R5" s="8">
        <v>128.077377319335</v>
      </c>
      <c r="S5" s="9">
        <f t="shared" ref="S5:S55" si="3">R5/$AV$4</f>
        <v>0.16120228160845426</v>
      </c>
      <c r="U5" s="31">
        <v>-145</v>
      </c>
      <c r="V5" s="8">
        <v>-450.64453125</v>
      </c>
      <c r="W5" s="8">
        <v>450.64453125</v>
      </c>
      <c r="X5" s="9">
        <f t="shared" ref="X5:X55" si="4">W5/$BA$4</f>
        <v>0.19428710608058772</v>
      </c>
      <c r="Z5" s="37">
        <v>-145</v>
      </c>
      <c r="AA5" s="63">
        <f t="shared" ref="AA5:AA55" si="5">AVERAGE(X5,S5,N5,D5)</f>
        <v>0.14887103373364535</v>
      </c>
      <c r="AB5" s="66">
        <f t="shared" ref="AB5:AB55" si="6">STDEV(X5,S5,N5,I5,D5)</f>
        <v>4.6339243235787822E-2</v>
      </c>
      <c r="AC5" s="66">
        <f t="shared" ref="AC5:AC53" si="7">CONFIDENCE(0.05,AB5,5)</f>
        <v>4.0617391209428901E-2</v>
      </c>
      <c r="AE5" s="31">
        <v>-145</v>
      </c>
      <c r="AF5" s="19">
        <v>-910.80212402343705</v>
      </c>
      <c r="AG5" s="19">
        <f t="shared" ref="AG5:AG55" si="8">SQRT((AF5)^2)</f>
        <v>910.80212402343705</v>
      </c>
      <c r="AH5" s="19">
        <f t="shared" ref="AH5:AH55" si="9">AG5/$AG$4</f>
        <v>0.92169425032713859</v>
      </c>
      <c r="AI5" s="20"/>
      <c r="AJ5" s="31">
        <v>-145</v>
      </c>
      <c r="AK5" s="19">
        <v>-2066.267578125</v>
      </c>
      <c r="AL5" s="19">
        <f t="shared" ref="AL5:AL55" si="10">SQRT((AK5)^2)</f>
        <v>2066.267578125</v>
      </c>
      <c r="AM5" s="20">
        <f t="shared" ref="AM5:AM55" si="11">AL5/$AG$4</f>
        <v>2.0909777175115458</v>
      </c>
      <c r="AO5" s="31">
        <v>-145</v>
      </c>
      <c r="AP5" s="19">
        <v>-2173.240234375</v>
      </c>
      <c r="AQ5" s="19">
        <f t="shared" ref="AQ5:AQ55" si="12">SQRT((AP5)^2)</f>
        <v>2173.240234375</v>
      </c>
      <c r="AR5" s="20">
        <f t="shared" ref="AR5:AR55" si="13">AQ5/$AQ$4</f>
        <v>0.92402652789786155</v>
      </c>
      <c r="AT5" s="31">
        <v>-145</v>
      </c>
      <c r="AU5" s="19">
        <v>-730.91558837890602</v>
      </c>
      <c r="AV5" s="19">
        <f t="shared" ref="AV5:AV55" si="14">SQRT((AU5)^2)</f>
        <v>730.91558837890602</v>
      </c>
      <c r="AW5" s="20">
        <f t="shared" ref="AW5:AW55" si="15">AV5/$AV$4</f>
        <v>0.91995372622357841</v>
      </c>
      <c r="AY5" s="31">
        <v>-145</v>
      </c>
      <c r="AZ5" s="19">
        <v>-2191.05590820312</v>
      </c>
      <c r="BA5" s="19">
        <f t="shared" ref="BA5:BA55" si="16">SQRT((AZ5)^2)</f>
        <v>2191.05590820312</v>
      </c>
      <c r="BB5" s="20">
        <f t="shared" ref="BB5:BB55" si="17">BA5/$BA$4</f>
        <v>0.94463347970686828</v>
      </c>
      <c r="BD5" s="36">
        <v>-145</v>
      </c>
      <c r="BE5" s="34">
        <f t="shared" ref="BE5:BE55" si="18">AVERAGE(BB5,AW5,AR5,AH5)</f>
        <v>0.92757699603886168</v>
      </c>
      <c r="BF5" s="34">
        <f t="shared" ref="BF5:BF55" si="19">STDEV(BB5,AW5,AR5,AH5)</f>
        <v>1.1492757123838742E-2</v>
      </c>
      <c r="BG5" s="35">
        <f t="shared" ref="BG5:BG55" si="20">CONFIDENCE(0.05,BF5,5)</f>
        <v>1.0073660672416737E-2</v>
      </c>
    </row>
    <row r="6" spans="1:88" x14ac:dyDescent="0.25">
      <c r="A6" s="31">
        <v>-140</v>
      </c>
      <c r="B6" s="8">
        <v>-116.473510742187</v>
      </c>
      <c r="C6" s="8">
        <v>116.473510742187</v>
      </c>
      <c r="D6" s="9">
        <f t="shared" si="0"/>
        <v>0.11786639746980601</v>
      </c>
      <c r="F6" s="31">
        <v>-140</v>
      </c>
      <c r="G6" s="8">
        <v>-208.41024780273401</v>
      </c>
      <c r="H6" s="8">
        <v>208.41024780273401</v>
      </c>
      <c r="I6" s="9">
        <f t="shared" si="1"/>
        <v>0.21090259019212737</v>
      </c>
      <c r="K6" s="31">
        <v>-140</v>
      </c>
      <c r="L6" s="8">
        <v>-250.12261962890599</v>
      </c>
      <c r="M6" s="8">
        <v>250.12261962890599</v>
      </c>
      <c r="N6" s="9">
        <f t="shared" si="2"/>
        <v>0.10634808435289395</v>
      </c>
      <c r="P6" s="31">
        <v>-140</v>
      </c>
      <c r="Q6" s="8">
        <v>-119.97994995117099</v>
      </c>
      <c r="R6" s="8">
        <v>119.97994995117099</v>
      </c>
      <c r="S6" s="9">
        <f t="shared" si="3"/>
        <v>0.15101060065567978</v>
      </c>
      <c r="U6" s="31">
        <v>-140</v>
      </c>
      <c r="V6" s="8">
        <v>-431.63250732421801</v>
      </c>
      <c r="W6" s="8">
        <v>431.63250732421801</v>
      </c>
      <c r="X6" s="9">
        <f t="shared" si="4"/>
        <v>0.18609042143641991</v>
      </c>
      <c r="Z6" s="37">
        <v>-140</v>
      </c>
      <c r="AA6" s="63">
        <f t="shared" si="5"/>
        <v>0.14032887597869992</v>
      </c>
      <c r="AB6" s="66">
        <f t="shared" si="6"/>
        <v>4.4305740980530993E-2</v>
      </c>
      <c r="AC6" s="66">
        <f t="shared" si="7"/>
        <v>3.883498064638298E-2</v>
      </c>
      <c r="AE6" s="31">
        <v>-140</v>
      </c>
      <c r="AF6" s="19">
        <v>-842.51110839843705</v>
      </c>
      <c r="AG6" s="19">
        <f t="shared" si="8"/>
        <v>842.51110839843705</v>
      </c>
      <c r="AH6" s="19">
        <f t="shared" si="9"/>
        <v>0.85258655416530627</v>
      </c>
      <c r="AI6" s="20"/>
      <c r="AJ6" s="31">
        <v>-140</v>
      </c>
      <c r="AK6" s="19">
        <v>-1910.40417480468</v>
      </c>
      <c r="AL6" s="19">
        <f t="shared" si="10"/>
        <v>1910.40417480468</v>
      </c>
      <c r="AM6" s="20">
        <f t="shared" si="11"/>
        <v>1.9332503704977368</v>
      </c>
      <c r="AO6" s="31">
        <v>-140</v>
      </c>
      <c r="AP6" s="19">
        <v>-2021.04467773437</v>
      </c>
      <c r="AQ6" s="19">
        <f t="shared" si="12"/>
        <v>2021.04467773437</v>
      </c>
      <c r="AR6" s="20">
        <f t="shared" si="13"/>
        <v>0.85931544371136426</v>
      </c>
      <c r="AT6" s="31">
        <v>-140</v>
      </c>
      <c r="AU6" s="19">
        <v>-673.72998046875</v>
      </c>
      <c r="AV6" s="19">
        <f t="shared" si="14"/>
        <v>673.72998046875</v>
      </c>
      <c r="AW6" s="20">
        <f t="shared" si="15"/>
        <v>0.84797809193728846</v>
      </c>
      <c r="AY6" s="31">
        <v>-140</v>
      </c>
      <c r="AZ6" s="19">
        <v>-2069.85498046875</v>
      </c>
      <c r="BA6" s="19">
        <f t="shared" si="16"/>
        <v>2069.85498046875</v>
      </c>
      <c r="BB6" s="20">
        <f t="shared" si="17"/>
        <v>0.89237992758125773</v>
      </c>
      <c r="BD6" s="36">
        <v>-140</v>
      </c>
      <c r="BE6" s="34">
        <f t="shared" si="18"/>
        <v>0.86306500434880418</v>
      </c>
      <c r="BF6" s="34">
        <f t="shared" si="19"/>
        <v>2.0090103479568227E-2</v>
      </c>
      <c r="BG6" s="35">
        <f t="shared" si="20"/>
        <v>1.7609428542357558E-2</v>
      </c>
    </row>
    <row r="7" spans="1:88" x14ac:dyDescent="0.25">
      <c r="A7" s="31">
        <v>-135</v>
      </c>
      <c r="B7" s="8">
        <v>-111.863571166992</v>
      </c>
      <c r="C7" s="8">
        <v>111.863571166992</v>
      </c>
      <c r="D7" s="9">
        <f t="shared" si="0"/>
        <v>0.11320132841831637</v>
      </c>
      <c r="F7" s="31">
        <v>-135</v>
      </c>
      <c r="G7" s="8">
        <v>-186.55421447753901</v>
      </c>
      <c r="H7" s="8">
        <v>186.55421447753901</v>
      </c>
      <c r="I7" s="9">
        <f t="shared" si="1"/>
        <v>0.18878518431498406</v>
      </c>
      <c r="K7" s="31">
        <v>-135</v>
      </c>
      <c r="L7" s="8">
        <v>-229.99200439453099</v>
      </c>
      <c r="M7" s="8">
        <v>229.99200439453099</v>
      </c>
      <c r="N7" s="9">
        <f t="shared" si="2"/>
        <v>9.7788872994092266E-2</v>
      </c>
      <c r="P7" s="31">
        <v>-135</v>
      </c>
      <c r="Q7" s="8">
        <v>-100.163513183593</v>
      </c>
      <c r="R7" s="8">
        <v>100.163513183593</v>
      </c>
      <c r="S7" s="9">
        <f t="shared" si="3"/>
        <v>0.12606899982699862</v>
      </c>
      <c r="U7" s="31">
        <v>-135</v>
      </c>
      <c r="V7" s="8">
        <v>-382.57839965820301</v>
      </c>
      <c r="W7" s="8">
        <v>382.57839965820301</v>
      </c>
      <c r="X7" s="9">
        <f t="shared" si="4"/>
        <v>0.16494164460923938</v>
      </c>
      <c r="Z7" s="37">
        <v>-135</v>
      </c>
      <c r="AA7" s="63">
        <f t="shared" si="5"/>
        <v>0.12550021146216167</v>
      </c>
      <c r="AB7" s="66">
        <f t="shared" si="6"/>
        <v>3.7679972146696904E-2</v>
      </c>
      <c r="AC7" s="66">
        <f t="shared" si="7"/>
        <v>3.302734491487759E-2</v>
      </c>
      <c r="AE7" s="31">
        <v>-135</v>
      </c>
      <c r="AF7" s="19">
        <v>-777.44659423828102</v>
      </c>
      <c r="AG7" s="19">
        <f t="shared" si="8"/>
        <v>777.44659423828102</v>
      </c>
      <c r="AH7" s="19">
        <f t="shared" si="9"/>
        <v>0.78674394464565456</v>
      </c>
      <c r="AI7" s="20"/>
      <c r="AJ7" s="31">
        <v>-135</v>
      </c>
      <c r="AK7" s="19">
        <v>-1770.34375</v>
      </c>
      <c r="AL7" s="19">
        <f t="shared" si="10"/>
        <v>1770.34375</v>
      </c>
      <c r="AM7" s="20">
        <f t="shared" si="11"/>
        <v>1.7915149871077787</v>
      </c>
      <c r="AO7" s="31">
        <v>-135</v>
      </c>
      <c r="AP7" s="19">
        <v>-1877.57922363281</v>
      </c>
      <c r="AQ7" s="19">
        <f t="shared" si="12"/>
        <v>1877.57922363281</v>
      </c>
      <c r="AR7" s="20">
        <f t="shared" si="13"/>
        <v>0.79831625764352532</v>
      </c>
      <c r="AT7" s="31">
        <v>-135</v>
      </c>
      <c r="AU7" s="19">
        <v>-630.00567626953102</v>
      </c>
      <c r="AV7" s="19">
        <f t="shared" si="14"/>
        <v>630.00567626953102</v>
      </c>
      <c r="AW7" s="20">
        <f t="shared" si="15"/>
        <v>0.79294528484691273</v>
      </c>
      <c r="AY7" s="31">
        <v>-135</v>
      </c>
      <c r="AZ7" s="19">
        <v>-1948.84802246093</v>
      </c>
      <c r="BA7" s="19">
        <f t="shared" si="16"/>
        <v>1948.84802246093</v>
      </c>
      <c r="BB7" s="20">
        <f t="shared" si="17"/>
        <v>0.84021000193777517</v>
      </c>
      <c r="BD7" s="36">
        <v>-135</v>
      </c>
      <c r="BE7" s="34">
        <f t="shared" si="18"/>
        <v>0.80455387226846697</v>
      </c>
      <c r="BF7" s="34">
        <f t="shared" si="19"/>
        <v>2.4236475562379737E-2</v>
      </c>
      <c r="BG7" s="35">
        <f t="shared" si="20"/>
        <v>2.1243817134559313E-2</v>
      </c>
    </row>
    <row r="8" spans="1:88" x14ac:dyDescent="0.25">
      <c r="A8" s="31">
        <v>-130</v>
      </c>
      <c r="B8" s="8">
        <v>-110.76261901855401</v>
      </c>
      <c r="C8" s="8">
        <v>110.76261901855401</v>
      </c>
      <c r="D8" s="9">
        <f t="shared" si="0"/>
        <v>0.11208721017206325</v>
      </c>
      <c r="F8" s="31">
        <v>-130</v>
      </c>
      <c r="G8" s="8">
        <v>-169.76295471191401</v>
      </c>
      <c r="H8" s="8">
        <v>169.76295471191401</v>
      </c>
      <c r="I8" s="9">
        <f t="shared" si="1"/>
        <v>0.17179312075527312</v>
      </c>
      <c r="K8" s="31">
        <v>-130</v>
      </c>
      <c r="L8" s="8">
        <v>-202.754150390625</v>
      </c>
      <c r="M8" s="8">
        <v>202.754150390625</v>
      </c>
      <c r="N8" s="9">
        <f t="shared" si="2"/>
        <v>8.6207778891140369E-2</v>
      </c>
      <c r="P8" s="31">
        <v>-130</v>
      </c>
      <c r="Q8" s="8">
        <v>-94.263633728027301</v>
      </c>
      <c r="R8" s="8">
        <v>94.263633728027301</v>
      </c>
      <c r="S8" s="9">
        <f t="shared" si="3"/>
        <v>0.11864322293057822</v>
      </c>
      <c r="U8" s="31">
        <v>-130</v>
      </c>
      <c r="V8" s="8">
        <v>-344.33468627929602</v>
      </c>
      <c r="W8" s="8">
        <v>344.33468627929602</v>
      </c>
      <c r="X8" s="9">
        <f t="shared" si="4"/>
        <v>0.14845357056659383</v>
      </c>
      <c r="Z8" s="37">
        <v>-130</v>
      </c>
      <c r="AA8" s="63">
        <f t="shared" si="5"/>
        <v>0.11634794564009393</v>
      </c>
      <c r="AB8" s="66">
        <f t="shared" si="6"/>
        <v>3.3248898188462099E-2</v>
      </c>
      <c r="AC8" s="66">
        <f t="shared" si="7"/>
        <v>2.9143408711522892E-2</v>
      </c>
      <c r="AE8" s="31">
        <v>-130</v>
      </c>
      <c r="AF8" s="19">
        <v>-716.00109863281205</v>
      </c>
      <c r="AG8" s="19">
        <f t="shared" si="8"/>
        <v>716.00109863281205</v>
      </c>
      <c r="AH8" s="19">
        <f t="shared" si="9"/>
        <v>0.72456363290254655</v>
      </c>
      <c r="AI8" s="20"/>
      <c r="AJ8" s="31">
        <v>-130</v>
      </c>
      <c r="AK8" s="19">
        <v>-1638.9736328125</v>
      </c>
      <c r="AL8" s="19">
        <f t="shared" si="10"/>
        <v>1638.9736328125</v>
      </c>
      <c r="AM8" s="20">
        <f t="shared" si="11"/>
        <v>1.658573837232501</v>
      </c>
      <c r="AO8" s="31">
        <v>-130</v>
      </c>
      <c r="AP8" s="19">
        <v>-1740.72497558593</v>
      </c>
      <c r="AQ8" s="19">
        <f t="shared" si="12"/>
        <v>1740.72497558593</v>
      </c>
      <c r="AR8" s="20">
        <f t="shared" si="13"/>
        <v>0.74012804924824005</v>
      </c>
      <c r="AT8" s="31">
        <v>-130</v>
      </c>
      <c r="AU8" s="19">
        <v>-593.45812988281205</v>
      </c>
      <c r="AV8" s="19">
        <f t="shared" si="14"/>
        <v>593.45812988281205</v>
      </c>
      <c r="AW8" s="20">
        <f t="shared" si="15"/>
        <v>0.74694537457360555</v>
      </c>
      <c r="AY8" s="31">
        <v>-130</v>
      </c>
      <c r="AZ8" s="19">
        <v>-1836.95935058593</v>
      </c>
      <c r="BA8" s="19">
        <f t="shared" si="16"/>
        <v>1836.95935058593</v>
      </c>
      <c r="BB8" s="20">
        <f t="shared" si="17"/>
        <v>0.79197125775176291</v>
      </c>
      <c r="BD8" s="36">
        <v>-130</v>
      </c>
      <c r="BE8" s="34">
        <f t="shared" si="18"/>
        <v>0.75090207861903879</v>
      </c>
      <c r="BF8" s="34">
        <f t="shared" si="19"/>
        <v>2.893744064461802E-2</v>
      </c>
      <c r="BG8" s="35">
        <f t="shared" si="20"/>
        <v>2.5364318991604615E-2</v>
      </c>
    </row>
    <row r="9" spans="1:88" x14ac:dyDescent="0.25">
      <c r="A9" s="31">
        <v>-125</v>
      </c>
      <c r="B9" s="8">
        <v>-118.06477355957</v>
      </c>
      <c r="C9" s="8">
        <v>118.06477355957</v>
      </c>
      <c r="D9" s="9">
        <f t="shared" si="0"/>
        <v>0.11947668992615466</v>
      </c>
      <c r="F9" s="31">
        <v>-125</v>
      </c>
      <c r="G9" s="8">
        <v>-155.39559936523401</v>
      </c>
      <c r="H9" s="8">
        <v>155.39559936523401</v>
      </c>
      <c r="I9" s="9">
        <f t="shared" si="1"/>
        <v>0.15725394867150108</v>
      </c>
      <c r="K9" s="31">
        <v>-125</v>
      </c>
      <c r="L9" s="8">
        <v>-181.04148864746</v>
      </c>
      <c r="M9" s="8">
        <v>181.04148864746</v>
      </c>
      <c r="N9" s="9">
        <f t="shared" si="2"/>
        <v>7.6975906995612256E-2</v>
      </c>
      <c r="P9" s="31">
        <v>-125</v>
      </c>
      <c r="Q9" s="8">
        <v>-83.968269348144503</v>
      </c>
      <c r="R9" s="8">
        <v>83.968269348144503</v>
      </c>
      <c r="S9" s="9">
        <f t="shared" si="3"/>
        <v>0.10568514818885745</v>
      </c>
      <c r="U9" s="31">
        <v>-125</v>
      </c>
      <c r="V9" s="8">
        <v>-309.52243041992102</v>
      </c>
      <c r="W9" s="8">
        <v>309.52243041992102</v>
      </c>
      <c r="X9" s="9">
        <f t="shared" si="4"/>
        <v>0.13344490635781242</v>
      </c>
      <c r="Z9" s="37">
        <v>-125</v>
      </c>
      <c r="AA9" s="63">
        <f t="shared" si="5"/>
        <v>0.10889566286710919</v>
      </c>
      <c r="AB9" s="66">
        <f t="shared" si="6"/>
        <v>3.0060858078807026E-2</v>
      </c>
      <c r="AC9" s="66">
        <f t="shared" si="7"/>
        <v>2.6349019695147986E-2</v>
      </c>
      <c r="AE9" s="31">
        <v>-125</v>
      </c>
      <c r="AF9" s="19">
        <v>-661.53350830078102</v>
      </c>
      <c r="AG9" s="19">
        <f t="shared" si="8"/>
        <v>661.53350830078102</v>
      </c>
      <c r="AH9" s="19">
        <f t="shared" si="9"/>
        <v>0.6694446740046035</v>
      </c>
      <c r="AI9" s="20"/>
      <c r="AJ9" s="31">
        <v>-125</v>
      </c>
      <c r="AK9" s="19">
        <v>-1513.49877929687</v>
      </c>
      <c r="AL9" s="19">
        <f t="shared" si="10"/>
        <v>1513.49877929687</v>
      </c>
      <c r="AM9" s="20">
        <f t="shared" si="11"/>
        <v>1.5315984514756928</v>
      </c>
      <c r="AO9" s="31">
        <v>-125</v>
      </c>
      <c r="AP9" s="19">
        <v>-1607.85241699218</v>
      </c>
      <c r="AQ9" s="19">
        <f t="shared" si="12"/>
        <v>1607.85241699218</v>
      </c>
      <c r="AR9" s="20">
        <f t="shared" si="13"/>
        <v>0.68363279068075011</v>
      </c>
      <c r="AT9" s="31">
        <v>-125</v>
      </c>
      <c r="AU9" s="19">
        <v>-550.353515625</v>
      </c>
      <c r="AV9" s="19">
        <f t="shared" si="14"/>
        <v>550.353515625</v>
      </c>
      <c r="AW9" s="20">
        <f t="shared" si="15"/>
        <v>0.69269252905439438</v>
      </c>
      <c r="AY9" s="31">
        <v>-125</v>
      </c>
      <c r="AZ9" s="19">
        <v>-1725.23449707031</v>
      </c>
      <c r="BA9" s="19">
        <f t="shared" si="16"/>
        <v>1725.23449707031</v>
      </c>
      <c r="BB9" s="20">
        <f t="shared" si="17"/>
        <v>0.74380314084015353</v>
      </c>
      <c r="BD9" s="36">
        <v>-125</v>
      </c>
      <c r="BE9" s="34">
        <f t="shared" si="18"/>
        <v>0.69739328364497544</v>
      </c>
      <c r="BF9" s="34">
        <f t="shared" si="19"/>
        <v>3.2385428235787765E-2</v>
      </c>
      <c r="BG9" s="35">
        <f t="shared" si="20"/>
        <v>2.8386557834893241E-2</v>
      </c>
    </row>
    <row r="10" spans="1:88" x14ac:dyDescent="0.25">
      <c r="A10" s="31">
        <v>-120</v>
      </c>
      <c r="B10" s="8">
        <v>-121.97573089599599</v>
      </c>
      <c r="C10" s="8">
        <v>121.97573089599599</v>
      </c>
      <c r="D10" s="9">
        <f t="shared" si="0"/>
        <v>0.12343441773023016</v>
      </c>
      <c r="F10" s="31">
        <v>-120</v>
      </c>
      <c r="G10" s="8">
        <v>-144.36967468261699</v>
      </c>
      <c r="H10" s="8">
        <v>144.36967468261699</v>
      </c>
      <c r="I10" s="9">
        <f t="shared" si="1"/>
        <v>0.14609616684769994</v>
      </c>
      <c r="K10" s="31">
        <v>-120</v>
      </c>
      <c r="L10" s="8">
        <v>-160.51324462890599</v>
      </c>
      <c r="M10" s="8">
        <v>160.51324462890599</v>
      </c>
      <c r="N10" s="9">
        <f t="shared" si="2"/>
        <v>6.8247630321791292E-2</v>
      </c>
      <c r="P10" s="31">
        <v>-120</v>
      </c>
      <c r="Q10" s="8">
        <v>-79.769157409667898</v>
      </c>
      <c r="R10" s="8">
        <v>79.769157409667898</v>
      </c>
      <c r="S10" s="9">
        <f t="shared" si="3"/>
        <v>0.10040001166139718</v>
      </c>
      <c r="U10" s="31">
        <v>-120</v>
      </c>
      <c r="V10" s="8">
        <v>-277.64239501953102</v>
      </c>
      <c r="W10" s="8">
        <v>277.64239501953102</v>
      </c>
      <c r="X10" s="9">
        <f t="shared" si="4"/>
        <v>0.11970041510101663</v>
      </c>
      <c r="Z10" s="37">
        <v>-120</v>
      </c>
      <c r="AA10" s="63">
        <f t="shared" si="5"/>
        <v>0.10294561870360881</v>
      </c>
      <c r="AB10" s="66">
        <f t="shared" si="6"/>
        <v>2.9156990778106726E-2</v>
      </c>
      <c r="AC10" s="66">
        <f t="shared" si="7"/>
        <v>2.5556759632394059E-2</v>
      </c>
      <c r="AE10" s="31">
        <v>-120</v>
      </c>
      <c r="AF10" s="19">
        <v>-609.578857421875</v>
      </c>
      <c r="AG10" s="19">
        <f t="shared" si="8"/>
        <v>609.578857421875</v>
      </c>
      <c r="AH10" s="19">
        <f t="shared" si="9"/>
        <v>0.6168687063714744</v>
      </c>
      <c r="AI10" s="20"/>
      <c r="AJ10" s="31">
        <v>-120</v>
      </c>
      <c r="AK10" s="19">
        <v>-1389.54418945312</v>
      </c>
      <c r="AL10" s="19">
        <f t="shared" si="10"/>
        <v>1389.54418945312</v>
      </c>
      <c r="AM10" s="20">
        <f t="shared" si="11"/>
        <v>1.406161509963133</v>
      </c>
      <c r="AO10" s="31">
        <v>-120</v>
      </c>
      <c r="AP10" s="19">
        <v>-1486.77563476562</v>
      </c>
      <c r="AQ10" s="19">
        <f t="shared" si="12"/>
        <v>1486.77563476562</v>
      </c>
      <c r="AR10" s="20">
        <f t="shared" si="13"/>
        <v>0.63215290506100463</v>
      </c>
      <c r="AT10" s="31">
        <v>-120</v>
      </c>
      <c r="AU10" s="19">
        <v>-491.79263305664</v>
      </c>
      <c r="AV10" s="19">
        <f t="shared" si="14"/>
        <v>491.79263305664</v>
      </c>
      <c r="AW10" s="20">
        <f t="shared" si="15"/>
        <v>0.61898593011704028</v>
      </c>
      <c r="AY10" s="31">
        <v>-120</v>
      </c>
      <c r="AZ10" s="19">
        <v>-1624.57958984375</v>
      </c>
      <c r="BA10" s="19">
        <f t="shared" si="16"/>
        <v>1624.57958984375</v>
      </c>
      <c r="BB10" s="20">
        <f t="shared" si="17"/>
        <v>0.70040762778773946</v>
      </c>
      <c r="BD10" s="36">
        <v>-120</v>
      </c>
      <c r="BE10" s="34">
        <f t="shared" si="18"/>
        <v>0.64210379233431469</v>
      </c>
      <c r="BF10" s="34">
        <f t="shared" si="19"/>
        <v>3.9452936110235523E-2</v>
      </c>
      <c r="BG10" s="35">
        <f t="shared" si="20"/>
        <v>3.4581387792549184E-2</v>
      </c>
    </row>
    <row r="11" spans="1:88" x14ac:dyDescent="0.25">
      <c r="A11" s="31">
        <v>-115</v>
      </c>
      <c r="B11" s="8">
        <v>-121.399620056152</v>
      </c>
      <c r="C11" s="8">
        <v>121.399620056152</v>
      </c>
      <c r="D11" s="9">
        <f t="shared" si="0"/>
        <v>0.12285141727971553</v>
      </c>
      <c r="F11" s="31">
        <v>-115</v>
      </c>
      <c r="G11" s="8">
        <v>-127.876502990722</v>
      </c>
      <c r="H11" s="8">
        <v>127.876502990722</v>
      </c>
      <c r="I11" s="9">
        <f t="shared" si="1"/>
        <v>0.12940575614583957</v>
      </c>
      <c r="K11" s="31">
        <v>-115</v>
      </c>
      <c r="L11" s="8">
        <v>-151.74032592773401</v>
      </c>
      <c r="M11" s="8">
        <v>151.74032592773401</v>
      </c>
      <c r="N11" s="9">
        <f t="shared" si="2"/>
        <v>6.4517527464890395E-2</v>
      </c>
      <c r="P11" s="31">
        <v>-115</v>
      </c>
      <c r="Q11" s="8">
        <v>-72.543716430664006</v>
      </c>
      <c r="R11" s="8">
        <v>72.543716430664006</v>
      </c>
      <c r="S11" s="9">
        <f t="shared" si="3"/>
        <v>9.1305840654611461E-2</v>
      </c>
      <c r="U11" s="31">
        <v>-115</v>
      </c>
      <c r="V11" s="8">
        <v>-256.39270019531199</v>
      </c>
      <c r="W11" s="8">
        <v>256.39270019531199</v>
      </c>
      <c r="X11" s="9">
        <f t="shared" si="4"/>
        <v>0.11053899978096074</v>
      </c>
      <c r="Z11" s="37">
        <v>-115</v>
      </c>
      <c r="AA11" s="63">
        <f t="shared" si="5"/>
        <v>9.7303446295044546E-2</v>
      </c>
      <c r="AB11" s="66">
        <f t="shared" si="6"/>
        <v>2.628313662157216E-2</v>
      </c>
      <c r="AC11" s="66">
        <f t="shared" si="7"/>
        <v>2.3037761685861812E-2</v>
      </c>
      <c r="AE11" s="31">
        <v>-115</v>
      </c>
      <c r="AF11" s="19">
        <v>-559.192138671875</v>
      </c>
      <c r="AG11" s="19">
        <f t="shared" si="8"/>
        <v>559.192138671875</v>
      </c>
      <c r="AH11" s="19">
        <f t="shared" si="9"/>
        <v>0.56587942149851711</v>
      </c>
      <c r="AI11" s="20"/>
      <c r="AJ11" s="31">
        <v>-115</v>
      </c>
      <c r="AK11" s="19">
        <v>-1279.65209960937</v>
      </c>
      <c r="AL11" s="19">
        <f t="shared" si="10"/>
        <v>1279.65209960937</v>
      </c>
      <c r="AM11" s="20">
        <f t="shared" si="11"/>
        <v>1.2949552394748887</v>
      </c>
      <c r="AO11" s="31">
        <v>-115</v>
      </c>
      <c r="AP11" s="19">
        <v>-1371.9091796875</v>
      </c>
      <c r="AQ11" s="19">
        <f t="shared" si="12"/>
        <v>1371.9091796875</v>
      </c>
      <c r="AR11" s="20">
        <f t="shared" si="13"/>
        <v>0.58331354989956508</v>
      </c>
      <c r="AT11" s="31">
        <v>-115</v>
      </c>
      <c r="AU11" s="19">
        <v>-448.79183959960898</v>
      </c>
      <c r="AV11" s="19">
        <f t="shared" si="14"/>
        <v>448.79183959960898</v>
      </c>
      <c r="AW11" s="20">
        <f t="shared" si="15"/>
        <v>0.56486375677674627</v>
      </c>
      <c r="AY11" s="31">
        <v>-115</v>
      </c>
      <c r="AZ11" s="19">
        <v>-1525.72180175781</v>
      </c>
      <c r="BA11" s="19">
        <f t="shared" si="16"/>
        <v>1525.72180175781</v>
      </c>
      <c r="BB11" s="20">
        <f t="shared" si="17"/>
        <v>0.6577869096188772</v>
      </c>
      <c r="BD11" s="36">
        <v>-115</v>
      </c>
      <c r="BE11" s="34">
        <f t="shared" si="18"/>
        <v>0.59296090944842639</v>
      </c>
      <c r="BF11" s="34">
        <f t="shared" si="19"/>
        <v>4.4039144792639033E-2</v>
      </c>
      <c r="BG11" s="35">
        <f t="shared" si="20"/>
        <v>3.8601303078463885E-2</v>
      </c>
    </row>
    <row r="12" spans="1:88" x14ac:dyDescent="0.25">
      <c r="A12" s="31">
        <v>-110</v>
      </c>
      <c r="B12" s="8">
        <v>-118.92136383056599</v>
      </c>
      <c r="C12" s="8">
        <v>118.92136383056599</v>
      </c>
      <c r="D12" s="9">
        <f t="shared" si="0"/>
        <v>0.12034352401320698</v>
      </c>
      <c r="F12" s="31">
        <v>-110</v>
      </c>
      <c r="G12" s="8">
        <v>-117.165153503417</v>
      </c>
      <c r="H12" s="8">
        <v>117.165153503417</v>
      </c>
      <c r="I12" s="9">
        <f t="shared" si="1"/>
        <v>0.11856631146812874</v>
      </c>
      <c r="K12" s="31">
        <v>-110</v>
      </c>
      <c r="L12" s="8">
        <v>-134.36196899414</v>
      </c>
      <c r="M12" s="8">
        <v>134.36196899414</v>
      </c>
      <c r="N12" s="9">
        <f t="shared" si="2"/>
        <v>5.7128531732195099E-2</v>
      </c>
      <c r="P12" s="31">
        <v>-110</v>
      </c>
      <c r="Q12" s="8">
        <v>-66.257461547851506</v>
      </c>
      <c r="R12" s="8">
        <v>66.257461547851506</v>
      </c>
      <c r="S12" s="9">
        <f t="shared" si="3"/>
        <v>8.3393759293396069E-2</v>
      </c>
      <c r="U12" s="31">
        <v>-110</v>
      </c>
      <c r="V12" s="8">
        <v>-239.67716979980401</v>
      </c>
      <c r="W12" s="8">
        <v>239.67716979980401</v>
      </c>
      <c r="X12" s="9">
        <f t="shared" si="4"/>
        <v>0.10333240610914338</v>
      </c>
      <c r="Z12" s="37">
        <v>-110</v>
      </c>
      <c r="AA12" s="63">
        <f t="shared" si="5"/>
        <v>9.1049555286985384E-2</v>
      </c>
      <c r="AB12" s="66">
        <f t="shared" si="6"/>
        <v>2.6570611471785532E-2</v>
      </c>
      <c r="AC12" s="66">
        <f t="shared" si="7"/>
        <v>2.3289739871922711E-2</v>
      </c>
      <c r="AE12" s="31">
        <v>-110</v>
      </c>
      <c r="AF12" s="19">
        <v>-513.010498046875</v>
      </c>
      <c r="AG12" s="19">
        <f t="shared" si="8"/>
        <v>513.010498046875</v>
      </c>
      <c r="AH12" s="19">
        <f t="shared" si="9"/>
        <v>0.51914550255824743</v>
      </c>
      <c r="AI12" s="20"/>
      <c r="AJ12" s="31">
        <v>-110</v>
      </c>
      <c r="AK12" s="19">
        <v>-1171.26696777343</v>
      </c>
      <c r="AL12" s="19">
        <f t="shared" si="10"/>
        <v>1171.26696777343</v>
      </c>
      <c r="AM12" s="20">
        <f t="shared" si="11"/>
        <v>1.1852739484466694</v>
      </c>
      <c r="AO12" s="31">
        <v>-110</v>
      </c>
      <c r="AP12" s="19">
        <v>-1258.97619628906</v>
      </c>
      <c r="AQ12" s="19">
        <f t="shared" si="12"/>
        <v>1258.97619628906</v>
      </c>
      <c r="AR12" s="20">
        <f t="shared" si="13"/>
        <v>0.53529627556228121</v>
      </c>
      <c r="AT12" s="31">
        <v>-110</v>
      </c>
      <c r="AU12" s="19">
        <v>-410.63308715820301</v>
      </c>
      <c r="AV12" s="19">
        <f t="shared" si="14"/>
        <v>410.63308715820301</v>
      </c>
      <c r="AW12" s="20">
        <f t="shared" si="15"/>
        <v>0.51683593105425474</v>
      </c>
      <c r="AY12" s="31">
        <v>-110</v>
      </c>
      <c r="AZ12" s="19">
        <v>-1430.12084960937</v>
      </c>
      <c r="BA12" s="19">
        <f t="shared" si="16"/>
        <v>1430.12084960937</v>
      </c>
      <c r="BB12" s="20">
        <f t="shared" si="17"/>
        <v>0.61657031639861026</v>
      </c>
      <c r="BD12" s="36">
        <v>-110</v>
      </c>
      <c r="BE12" s="34">
        <f t="shared" si="18"/>
        <v>0.54696200639334847</v>
      </c>
      <c r="BF12" s="34">
        <f t="shared" si="19"/>
        <v>4.7126582726936914E-2</v>
      </c>
      <c r="BG12" s="35">
        <f t="shared" si="20"/>
        <v>4.1307512020507177E-2</v>
      </c>
    </row>
    <row r="13" spans="1:88" x14ac:dyDescent="0.25">
      <c r="A13" s="31">
        <v>-105</v>
      </c>
      <c r="B13" s="8">
        <v>-113.38282775878901</v>
      </c>
      <c r="C13" s="8">
        <v>113.38282775878901</v>
      </c>
      <c r="D13" s="9">
        <f t="shared" si="0"/>
        <v>0.11473875353898381</v>
      </c>
      <c r="F13" s="31">
        <v>-105</v>
      </c>
      <c r="G13" s="8">
        <v>-108.318756103515</v>
      </c>
      <c r="H13" s="8">
        <v>108.318756103515</v>
      </c>
      <c r="I13" s="9">
        <f t="shared" si="1"/>
        <v>0.10961412151980049</v>
      </c>
      <c r="K13" s="31">
        <v>-105</v>
      </c>
      <c r="L13" s="8">
        <v>-124.712348937988</v>
      </c>
      <c r="M13" s="8">
        <v>124.712348937988</v>
      </c>
      <c r="N13" s="9">
        <f t="shared" si="2"/>
        <v>5.3025669667070494E-2</v>
      </c>
      <c r="P13" s="31">
        <v>-105</v>
      </c>
      <c r="Q13" s="8">
        <v>-59.846897125244098</v>
      </c>
      <c r="R13" s="8">
        <v>59.846897125244098</v>
      </c>
      <c r="S13" s="9">
        <f t="shared" si="3"/>
        <v>7.5325217971334721E-2</v>
      </c>
      <c r="U13" s="31">
        <v>-105</v>
      </c>
      <c r="V13" s="8">
        <v>-222.77780151367099</v>
      </c>
      <c r="W13" s="8">
        <v>222.77780151367099</v>
      </c>
      <c r="X13" s="9">
        <f t="shared" si="4"/>
        <v>9.6046554110017751E-2</v>
      </c>
      <c r="Z13" s="37">
        <v>-105</v>
      </c>
      <c r="AA13" s="63">
        <f t="shared" si="5"/>
        <v>8.4784048821851699E-2</v>
      </c>
      <c r="AB13" s="66">
        <f t="shared" si="6"/>
        <v>2.5570581220429926E-2</v>
      </c>
      <c r="AC13" s="66">
        <f t="shared" si="7"/>
        <v>2.2413190815351057E-2</v>
      </c>
      <c r="AE13" s="31">
        <v>-105</v>
      </c>
      <c r="AF13" s="19">
        <v>-469.3125</v>
      </c>
      <c r="AG13" s="19">
        <f t="shared" si="8"/>
        <v>469.3125</v>
      </c>
      <c r="AH13" s="19">
        <f t="shared" si="9"/>
        <v>0.47492492765149108</v>
      </c>
      <c r="AI13" s="20"/>
      <c r="AJ13" s="31">
        <v>-105</v>
      </c>
      <c r="AK13" s="19">
        <v>-1080.96606445312</v>
      </c>
      <c r="AL13" s="19">
        <f t="shared" si="10"/>
        <v>1080.96606445312</v>
      </c>
      <c r="AM13" s="20">
        <f t="shared" si="11"/>
        <v>1.0938931521195687</v>
      </c>
      <c r="AO13" s="31">
        <v>-105</v>
      </c>
      <c r="AP13" s="19">
        <v>-1158.001953125</v>
      </c>
      <c r="AQ13" s="19">
        <f t="shared" si="12"/>
        <v>1158.001953125</v>
      </c>
      <c r="AR13" s="20">
        <f t="shared" si="13"/>
        <v>0.49236366376806162</v>
      </c>
      <c r="AT13" s="31">
        <v>-105</v>
      </c>
      <c r="AU13" s="19">
        <v>-375.03591918945301</v>
      </c>
      <c r="AV13" s="19">
        <f t="shared" si="14"/>
        <v>375.03591918945301</v>
      </c>
      <c r="AW13" s="20">
        <f t="shared" si="15"/>
        <v>0.47203219744051522</v>
      </c>
      <c r="AY13" s="31">
        <v>-105</v>
      </c>
      <c r="AZ13" s="19">
        <v>-1338.2255859375</v>
      </c>
      <c r="BA13" s="19">
        <f t="shared" si="16"/>
        <v>1338.2255859375</v>
      </c>
      <c r="BB13" s="20">
        <f t="shared" si="17"/>
        <v>0.57695136264853031</v>
      </c>
      <c r="BD13" s="36">
        <v>-105</v>
      </c>
      <c r="BE13" s="34">
        <f t="shared" si="18"/>
        <v>0.5040680378771496</v>
      </c>
      <c r="BF13" s="34">
        <f t="shared" si="19"/>
        <v>4.9411831744776896E-2</v>
      </c>
      <c r="BG13" s="35">
        <f t="shared" si="20"/>
        <v>4.3310584295474415E-2</v>
      </c>
    </row>
    <row r="14" spans="1:88" x14ac:dyDescent="0.25">
      <c r="A14" s="31">
        <v>-100</v>
      </c>
      <c r="B14" s="8">
        <v>-103.774658203125</v>
      </c>
      <c r="C14" s="8">
        <v>103.774658203125</v>
      </c>
      <c r="D14" s="9">
        <f t="shared" si="0"/>
        <v>0.10501568153240615</v>
      </c>
      <c r="F14" s="31">
        <v>-100</v>
      </c>
      <c r="G14" s="8">
        <v>-95.584518432617102</v>
      </c>
      <c r="H14" s="8">
        <v>95.584518432617102</v>
      </c>
      <c r="I14" s="9">
        <f t="shared" si="1"/>
        <v>9.6727597285845346E-2</v>
      </c>
      <c r="K14" s="31">
        <v>-100</v>
      </c>
      <c r="L14" s="8">
        <v>-110.19691467285099</v>
      </c>
      <c r="M14" s="8">
        <v>110.19691467285099</v>
      </c>
      <c r="N14" s="9">
        <f t="shared" si="2"/>
        <v>4.6853942256179115E-2</v>
      </c>
      <c r="P14" s="31">
        <v>-100</v>
      </c>
      <c r="Q14" s="8">
        <v>-54.814754486083899</v>
      </c>
      <c r="R14" s="8">
        <v>54.814754486083899</v>
      </c>
      <c r="S14" s="9">
        <f t="shared" si="3"/>
        <v>6.8991602372779279E-2</v>
      </c>
      <c r="U14" s="31">
        <v>-100</v>
      </c>
      <c r="V14" s="8">
        <v>-197.999755859375</v>
      </c>
      <c r="W14" s="8">
        <v>197.999755859375</v>
      </c>
      <c r="X14" s="9">
        <f t="shared" si="4"/>
        <v>8.5363955186310403E-2</v>
      </c>
      <c r="Z14" s="37">
        <v>-100</v>
      </c>
      <c r="AA14" s="63">
        <f t="shared" si="5"/>
        <v>7.6556295336918739E-2</v>
      </c>
      <c r="AB14" s="66">
        <f t="shared" si="6"/>
        <v>2.319736531738532E-2</v>
      </c>
      <c r="AC14" s="66">
        <f t="shared" si="7"/>
        <v>2.0333013582677653E-2</v>
      </c>
      <c r="AE14" s="31">
        <v>-100</v>
      </c>
      <c r="AF14" s="19">
        <v>-430.668365478515</v>
      </c>
      <c r="AG14" s="19">
        <f t="shared" si="8"/>
        <v>430.668365478515</v>
      </c>
      <c r="AH14" s="19">
        <f t="shared" si="9"/>
        <v>0.4358186545567605</v>
      </c>
      <c r="AI14" s="20"/>
      <c r="AJ14" s="31">
        <v>-100</v>
      </c>
      <c r="AK14" s="19">
        <v>-983.7548828125</v>
      </c>
      <c r="AL14" s="19">
        <f t="shared" si="10"/>
        <v>983.7548828125</v>
      </c>
      <c r="AM14" s="20">
        <f t="shared" si="11"/>
        <v>0.99551943863955816</v>
      </c>
      <c r="AO14" s="31">
        <v>-100</v>
      </c>
      <c r="AP14" s="19">
        <v>-1060.91784667968</v>
      </c>
      <c r="AQ14" s="19">
        <f t="shared" si="12"/>
        <v>1060.91784667968</v>
      </c>
      <c r="AR14" s="20">
        <f t="shared" si="13"/>
        <v>0.45108507506268797</v>
      </c>
      <c r="AT14" s="31">
        <v>-100</v>
      </c>
      <c r="AU14" s="19">
        <v>-344.56231689453102</v>
      </c>
      <c r="AV14" s="19">
        <f t="shared" si="14"/>
        <v>344.56231689453102</v>
      </c>
      <c r="AW14" s="20">
        <f t="shared" si="15"/>
        <v>0.43367714737947327</v>
      </c>
      <c r="AY14" s="31">
        <v>-100</v>
      </c>
      <c r="AZ14" s="19">
        <v>-1250.41662597656</v>
      </c>
      <c r="BA14" s="19">
        <f t="shared" si="16"/>
        <v>1250.41662597656</v>
      </c>
      <c r="BB14" s="20">
        <f t="shared" si="17"/>
        <v>0.53909414363061459</v>
      </c>
      <c r="BD14" s="36">
        <v>-100</v>
      </c>
      <c r="BE14" s="34">
        <f t="shared" si="18"/>
        <v>0.46491875515738412</v>
      </c>
      <c r="BF14" s="34">
        <f t="shared" si="19"/>
        <v>5.0054013730609984E-2</v>
      </c>
      <c r="BG14" s="35">
        <f t="shared" si="20"/>
        <v>4.3873471281209345E-2</v>
      </c>
    </row>
    <row r="15" spans="1:88" x14ac:dyDescent="0.25">
      <c r="A15" s="31">
        <v>-95</v>
      </c>
      <c r="B15" s="8">
        <v>-93.511497497558494</v>
      </c>
      <c r="C15" s="8">
        <v>93.511497497558494</v>
      </c>
      <c r="D15" s="9">
        <f t="shared" si="0"/>
        <v>9.462978544916352E-2</v>
      </c>
      <c r="F15" s="31">
        <v>-95</v>
      </c>
      <c r="G15" s="8">
        <v>-86.433799743652301</v>
      </c>
      <c r="H15" s="8">
        <v>86.433799743652301</v>
      </c>
      <c r="I15" s="9">
        <f t="shared" si="1"/>
        <v>8.7467446722381229E-2</v>
      </c>
      <c r="K15" s="31">
        <v>-95</v>
      </c>
      <c r="L15" s="8">
        <v>-99.797096252441406</v>
      </c>
      <c r="M15" s="8">
        <v>99.797096252441406</v>
      </c>
      <c r="N15" s="9">
        <f t="shared" si="2"/>
        <v>4.2432108004365282E-2</v>
      </c>
      <c r="P15" s="31">
        <v>-95</v>
      </c>
      <c r="Q15" s="8">
        <v>-49.653690338134702</v>
      </c>
      <c r="R15" s="8">
        <v>49.653690338134702</v>
      </c>
      <c r="S15" s="9">
        <f t="shared" si="3"/>
        <v>6.2495722041761549E-2</v>
      </c>
      <c r="U15" s="31">
        <v>-95</v>
      </c>
      <c r="V15" s="8">
        <v>-177.129470825195</v>
      </c>
      <c r="W15" s="8">
        <v>177.129470825195</v>
      </c>
      <c r="X15" s="9">
        <f t="shared" si="4"/>
        <v>7.6366115423070563E-2</v>
      </c>
      <c r="Z15" s="37">
        <v>-95</v>
      </c>
      <c r="AA15" s="63">
        <f t="shared" si="5"/>
        <v>6.898093272959023E-2</v>
      </c>
      <c r="AB15" s="66">
        <f t="shared" si="6"/>
        <v>2.0812878110002063E-2</v>
      </c>
      <c r="AC15" s="66">
        <f t="shared" si="7"/>
        <v>1.8242956797689724E-2</v>
      </c>
      <c r="AE15" s="31">
        <v>-95</v>
      </c>
      <c r="AF15" s="19">
        <v>-391.26870727539</v>
      </c>
      <c r="AG15" s="19">
        <f t="shared" si="8"/>
        <v>391.26870727539</v>
      </c>
      <c r="AH15" s="19">
        <f t="shared" si="9"/>
        <v>0.39594782260233224</v>
      </c>
      <c r="AI15" s="20"/>
      <c r="AJ15" s="31">
        <v>-95</v>
      </c>
      <c r="AK15" s="19">
        <v>-899.26110839843705</v>
      </c>
      <c r="AL15" s="19">
        <f t="shared" si="10"/>
        <v>899.26110839843705</v>
      </c>
      <c r="AM15" s="20">
        <f t="shared" si="11"/>
        <v>0.9100152176767663</v>
      </c>
      <c r="AO15" s="31">
        <v>-95</v>
      </c>
      <c r="AP15" s="19">
        <v>-968.816650390625</v>
      </c>
      <c r="AQ15" s="19">
        <f t="shared" si="12"/>
        <v>968.816650390625</v>
      </c>
      <c r="AR15" s="20">
        <f t="shared" si="13"/>
        <v>0.41192513900219541</v>
      </c>
      <c r="AT15" s="31">
        <v>-95</v>
      </c>
      <c r="AU15" s="19">
        <v>-310.717193603515</v>
      </c>
      <c r="AV15" s="19">
        <f t="shared" si="14"/>
        <v>310.717193603515</v>
      </c>
      <c r="AW15" s="20">
        <f t="shared" si="15"/>
        <v>0.39107859320836458</v>
      </c>
      <c r="AY15" s="31">
        <v>-95</v>
      </c>
      <c r="AZ15" s="19">
        <v>-1165.98937988281</v>
      </c>
      <c r="BA15" s="19">
        <f t="shared" si="16"/>
        <v>1165.98937988281</v>
      </c>
      <c r="BB15" s="20">
        <f t="shared" si="17"/>
        <v>0.50269488838522369</v>
      </c>
      <c r="BD15" s="36">
        <v>-95</v>
      </c>
      <c r="BE15" s="34">
        <f t="shared" si="18"/>
        <v>0.42541161079952899</v>
      </c>
      <c r="BF15" s="34">
        <f t="shared" si="19"/>
        <v>5.2285947212650709E-2</v>
      </c>
      <c r="BG15" s="35">
        <f t="shared" si="20"/>
        <v>4.5829811287285617E-2</v>
      </c>
    </row>
    <row r="16" spans="1:88" x14ac:dyDescent="0.25">
      <c r="A16" s="31">
        <v>-90</v>
      </c>
      <c r="B16" s="8">
        <v>-84.845359802245994</v>
      </c>
      <c r="C16" s="8">
        <v>84.845359802245994</v>
      </c>
      <c r="D16" s="9">
        <f t="shared" si="0"/>
        <v>8.5860010900298642E-2</v>
      </c>
      <c r="F16" s="31">
        <v>-90</v>
      </c>
      <c r="G16" s="8">
        <v>-80.276542663574205</v>
      </c>
      <c r="H16" s="8">
        <v>80.276542663574205</v>
      </c>
      <c r="I16" s="9">
        <f t="shared" si="1"/>
        <v>8.1236556061493811E-2</v>
      </c>
      <c r="K16" s="31">
        <v>-90</v>
      </c>
      <c r="L16" s="8">
        <v>-89.971397399902301</v>
      </c>
      <c r="M16" s="8">
        <v>89.971397399902301</v>
      </c>
      <c r="N16" s="9">
        <f t="shared" si="2"/>
        <v>3.8254380088568254E-2</v>
      </c>
      <c r="P16" s="31">
        <v>-90</v>
      </c>
      <c r="Q16" s="8">
        <v>-46.275421142578097</v>
      </c>
      <c r="R16" s="8">
        <v>46.275421142578097</v>
      </c>
      <c r="S16" s="9">
        <f t="shared" si="3"/>
        <v>5.8243724432117575E-2</v>
      </c>
      <c r="U16" s="31">
        <v>-90</v>
      </c>
      <c r="V16" s="8">
        <v>-162.28712463378901</v>
      </c>
      <c r="W16" s="8">
        <v>162.28712463378901</v>
      </c>
      <c r="X16" s="9">
        <f t="shared" si="4"/>
        <v>6.996711068872763E-2</v>
      </c>
      <c r="Z16" s="37">
        <v>-90</v>
      </c>
      <c r="AA16" s="63">
        <f t="shared" si="5"/>
        <v>6.3081306527428022E-2</v>
      </c>
      <c r="AB16" s="66">
        <f t="shared" si="6"/>
        <v>1.9168676384268068E-2</v>
      </c>
      <c r="AC16" s="66">
        <f t="shared" si="7"/>
        <v>1.6801776923828962E-2</v>
      </c>
      <c r="AE16" s="31">
        <v>-90</v>
      </c>
      <c r="AF16" s="19">
        <v>-355.96200561523398</v>
      </c>
      <c r="AG16" s="19">
        <f t="shared" si="8"/>
        <v>355.96200561523398</v>
      </c>
      <c r="AH16" s="19">
        <f t="shared" si="9"/>
        <v>0.36021889415580166</v>
      </c>
      <c r="AI16" s="20"/>
      <c r="AJ16" s="31">
        <v>-90</v>
      </c>
      <c r="AK16" s="19">
        <v>-822.968994140625</v>
      </c>
      <c r="AL16" s="19">
        <f t="shared" si="10"/>
        <v>822.968994140625</v>
      </c>
      <c r="AM16" s="20">
        <f t="shared" si="11"/>
        <v>0.83281073911659442</v>
      </c>
      <c r="AO16" s="31">
        <v>-90</v>
      </c>
      <c r="AP16" s="19">
        <v>-885.34771728515602</v>
      </c>
      <c r="AQ16" s="19">
        <f t="shared" si="12"/>
        <v>885.34771728515602</v>
      </c>
      <c r="AR16" s="20">
        <f t="shared" si="13"/>
        <v>0.37643550135200421</v>
      </c>
      <c r="AT16" s="31">
        <v>-90</v>
      </c>
      <c r="AU16" s="19">
        <v>-283.62863159179602</v>
      </c>
      <c r="AV16" s="19">
        <f t="shared" si="14"/>
        <v>283.62863159179602</v>
      </c>
      <c r="AW16" s="20">
        <f t="shared" si="15"/>
        <v>0.35698406306434372</v>
      </c>
      <c r="AY16" s="31">
        <v>-90</v>
      </c>
      <c r="AZ16" s="19">
        <v>-1084.15454101562</v>
      </c>
      <c r="BA16" s="19">
        <f t="shared" si="16"/>
        <v>1084.15454101562</v>
      </c>
      <c r="BB16" s="20">
        <f t="shared" si="17"/>
        <v>0.46741330186296953</v>
      </c>
      <c r="BD16" s="36">
        <v>-90</v>
      </c>
      <c r="BE16" s="34">
        <f t="shared" si="18"/>
        <v>0.39026294010877982</v>
      </c>
      <c r="BF16" s="34">
        <f t="shared" si="19"/>
        <v>5.2132858275557241E-2</v>
      </c>
      <c r="BG16" s="35">
        <f t="shared" si="20"/>
        <v>4.569562538321028E-2</v>
      </c>
    </row>
    <row r="17" spans="1:59" x14ac:dyDescent="0.25">
      <c r="A17" s="31">
        <v>-85</v>
      </c>
      <c r="B17" s="8">
        <v>-75.742561340332003</v>
      </c>
      <c r="C17" s="8">
        <v>75.742561340332003</v>
      </c>
      <c r="D17" s="9">
        <f t="shared" si="0"/>
        <v>7.6648353633657323E-2</v>
      </c>
      <c r="F17" s="31">
        <v>-85</v>
      </c>
      <c r="G17" s="8">
        <v>-74.732101440429602</v>
      </c>
      <c r="H17" s="8">
        <v>74.732101440429602</v>
      </c>
      <c r="I17" s="9">
        <f t="shared" si="1"/>
        <v>7.5625809817211176E-2</v>
      </c>
      <c r="K17" s="31">
        <v>-85</v>
      </c>
      <c r="L17" s="8">
        <v>-83.102783203125</v>
      </c>
      <c r="M17" s="8">
        <v>83.102783203125</v>
      </c>
      <c r="N17" s="9">
        <f t="shared" si="2"/>
        <v>3.5333956645578139E-2</v>
      </c>
      <c r="P17" s="31">
        <v>-85</v>
      </c>
      <c r="Q17" s="8">
        <v>-42.570640563964801</v>
      </c>
      <c r="R17" s="8">
        <v>42.570640563964801</v>
      </c>
      <c r="S17" s="9">
        <f t="shared" si="3"/>
        <v>5.3580769157493956E-2</v>
      </c>
      <c r="U17" s="31">
        <v>-85</v>
      </c>
      <c r="V17" s="8">
        <v>-146.43475341796801</v>
      </c>
      <c r="W17" s="8">
        <v>146.43475341796801</v>
      </c>
      <c r="X17" s="9">
        <f t="shared" si="4"/>
        <v>6.3132652230984895E-2</v>
      </c>
      <c r="Z17" s="37">
        <v>-85</v>
      </c>
      <c r="AA17" s="63">
        <f t="shared" si="5"/>
        <v>5.7173932916928578E-2</v>
      </c>
      <c r="AB17" s="66">
        <f t="shared" si="6"/>
        <v>1.715395141334547E-2</v>
      </c>
      <c r="AC17" s="66">
        <f t="shared" si="7"/>
        <v>1.5035825073752809E-2</v>
      </c>
      <c r="AE17" s="31">
        <v>-85</v>
      </c>
      <c r="AF17" s="19">
        <v>-322.804931640625</v>
      </c>
      <c r="AG17" s="19">
        <f t="shared" si="8"/>
        <v>322.804931640625</v>
      </c>
      <c r="AH17" s="19">
        <f t="shared" si="9"/>
        <v>0.3266653004234244</v>
      </c>
      <c r="AI17" s="20"/>
      <c r="AJ17" s="31">
        <v>-85</v>
      </c>
      <c r="AK17" s="19">
        <v>-746.883544921875</v>
      </c>
      <c r="AL17" s="19">
        <f t="shared" si="10"/>
        <v>746.883544921875</v>
      </c>
      <c r="AM17" s="20">
        <f t="shared" si="11"/>
        <v>0.75581539706722212</v>
      </c>
      <c r="AO17" s="31">
        <v>-85</v>
      </c>
      <c r="AP17" s="19">
        <v>-807.44683837890602</v>
      </c>
      <c r="AQ17" s="19">
        <f t="shared" si="12"/>
        <v>807.44683837890602</v>
      </c>
      <c r="AR17" s="20">
        <f t="shared" si="13"/>
        <v>0.34331331011085259</v>
      </c>
      <c r="AT17" s="31">
        <v>-85</v>
      </c>
      <c r="AU17" s="19">
        <v>-259.23825073242102</v>
      </c>
      <c r="AV17" s="19">
        <f t="shared" si="14"/>
        <v>259.23825073242102</v>
      </c>
      <c r="AW17" s="20">
        <f t="shared" si="15"/>
        <v>0.32628554997699877</v>
      </c>
      <c r="AY17" s="31">
        <v>-85</v>
      </c>
      <c r="AZ17" s="19">
        <v>-1007.20770263671</v>
      </c>
      <c r="BA17" s="19">
        <f t="shared" si="16"/>
        <v>1007.20770263671</v>
      </c>
      <c r="BB17" s="20">
        <f t="shared" si="17"/>
        <v>0.43423908690196389</v>
      </c>
      <c r="BD17" s="36">
        <v>-85</v>
      </c>
      <c r="BE17" s="34">
        <f t="shared" si="18"/>
        <v>0.35762581185330988</v>
      </c>
      <c r="BF17" s="34">
        <f t="shared" si="19"/>
        <v>5.1688834714034751E-2</v>
      </c>
      <c r="BG17" s="35">
        <f t="shared" si="20"/>
        <v>4.5306428722988727E-2</v>
      </c>
    </row>
    <row r="18" spans="1:59" x14ac:dyDescent="0.25">
      <c r="A18" s="31">
        <v>-80</v>
      </c>
      <c r="B18" s="8">
        <v>-67.717933654785099</v>
      </c>
      <c r="C18" s="8">
        <v>67.717933654785099</v>
      </c>
      <c r="D18" s="9">
        <f t="shared" si="0"/>
        <v>6.8527760802679E-2</v>
      </c>
      <c r="F18" s="31">
        <v>-80</v>
      </c>
      <c r="G18" s="8">
        <v>-64.834571838378906</v>
      </c>
      <c r="H18" s="8">
        <v>64.834571838378906</v>
      </c>
      <c r="I18" s="9">
        <f t="shared" si="1"/>
        <v>6.5609917357107472E-2</v>
      </c>
      <c r="K18" s="31">
        <v>-80</v>
      </c>
      <c r="L18" s="8">
        <v>-75.986274719238196</v>
      </c>
      <c r="M18" s="8">
        <v>75.986274719238196</v>
      </c>
      <c r="N18" s="9">
        <f t="shared" si="2"/>
        <v>3.2308132569109783E-2</v>
      </c>
      <c r="P18" s="31">
        <v>-80</v>
      </c>
      <c r="Q18" s="8">
        <v>-38.946548461913999</v>
      </c>
      <c r="R18" s="8">
        <v>38.946548461913999</v>
      </c>
      <c r="S18" s="9">
        <f t="shared" si="3"/>
        <v>4.9019370979007257E-2</v>
      </c>
      <c r="U18" s="31">
        <v>-80</v>
      </c>
      <c r="V18" s="8">
        <v>-133.36041259765599</v>
      </c>
      <c r="W18" s="8">
        <v>133.36041259765599</v>
      </c>
      <c r="X18" s="9">
        <f t="shared" si="4"/>
        <v>5.7495890513620286E-2</v>
      </c>
      <c r="Z18" s="37">
        <v>-80</v>
      </c>
      <c r="AA18" s="63">
        <f t="shared" si="5"/>
        <v>5.1837788716104082E-2</v>
      </c>
      <c r="AB18" s="66">
        <f t="shared" si="6"/>
        <v>1.4591585364567148E-2</v>
      </c>
      <c r="AC18" s="66">
        <f t="shared" si="7"/>
        <v>1.2789853474790457E-2</v>
      </c>
      <c r="AE18" s="31">
        <v>-80</v>
      </c>
      <c r="AF18" s="19">
        <v>-294.39944458007801</v>
      </c>
      <c r="AG18" s="19">
        <f t="shared" si="8"/>
        <v>294.39944458007801</v>
      </c>
      <c r="AH18" s="19">
        <f t="shared" si="9"/>
        <v>0.29792011701762194</v>
      </c>
      <c r="AI18" s="20"/>
      <c r="AJ18" s="31">
        <v>-80</v>
      </c>
      <c r="AK18" s="19">
        <v>-674.989990234375</v>
      </c>
      <c r="AL18" s="19">
        <f t="shared" si="10"/>
        <v>674.989990234375</v>
      </c>
      <c r="AM18" s="20">
        <f t="shared" si="11"/>
        <v>0.68306207969645216</v>
      </c>
      <c r="AO18" s="31">
        <v>-80</v>
      </c>
      <c r="AP18" s="19">
        <v>-730.06268310546795</v>
      </c>
      <c r="AQ18" s="19">
        <f t="shared" si="12"/>
        <v>730.06268310546795</v>
      </c>
      <c r="AR18" s="20">
        <f t="shared" si="13"/>
        <v>0.31041082138429538</v>
      </c>
      <c r="AT18" s="31">
        <v>-80</v>
      </c>
      <c r="AU18" s="19">
        <v>-234.11151123046801</v>
      </c>
      <c r="AV18" s="19">
        <f t="shared" si="14"/>
        <v>234.11151123046801</v>
      </c>
      <c r="AW18" s="20">
        <f t="shared" si="15"/>
        <v>0.29466023236140587</v>
      </c>
      <c r="AY18" s="31">
        <v>-80</v>
      </c>
      <c r="AZ18" s="19">
        <v>-926.725341796875</v>
      </c>
      <c r="BA18" s="19">
        <f t="shared" si="16"/>
        <v>926.725341796875</v>
      </c>
      <c r="BB18" s="20">
        <f t="shared" si="17"/>
        <v>0.39954059642049272</v>
      </c>
      <c r="BD18" s="36">
        <v>-80</v>
      </c>
      <c r="BE18" s="34">
        <f t="shared" si="18"/>
        <v>0.32563294179595398</v>
      </c>
      <c r="BF18" s="34">
        <f t="shared" si="19"/>
        <v>4.9737188463759761E-2</v>
      </c>
      <c r="BG18" s="35">
        <f t="shared" si="20"/>
        <v>4.3595766793390937E-2</v>
      </c>
    </row>
    <row r="19" spans="1:59" x14ac:dyDescent="0.25">
      <c r="A19" s="31">
        <v>-75</v>
      </c>
      <c r="B19" s="8">
        <v>-60.917240142822202</v>
      </c>
      <c r="C19" s="8">
        <v>60.917240142822202</v>
      </c>
      <c r="D19" s="9">
        <f t="shared" si="0"/>
        <v>6.1645738964034288E-2</v>
      </c>
      <c r="F19" s="31">
        <v>-75</v>
      </c>
      <c r="G19" s="8">
        <v>-59.484046936035099</v>
      </c>
      <c r="H19" s="8">
        <v>59.484046936035099</v>
      </c>
      <c r="I19" s="9">
        <f t="shared" si="1"/>
        <v>6.0195406445629235E-2</v>
      </c>
      <c r="K19" s="31">
        <v>-75</v>
      </c>
      <c r="L19" s="8">
        <v>-69.744369506835895</v>
      </c>
      <c r="M19" s="8">
        <v>69.744369506835895</v>
      </c>
      <c r="N19" s="9">
        <f t="shared" si="2"/>
        <v>2.9654175629764613E-2</v>
      </c>
      <c r="P19" s="31">
        <v>-75</v>
      </c>
      <c r="Q19" s="8">
        <v>-35.934215545654197</v>
      </c>
      <c r="R19" s="8">
        <v>35.934215545654197</v>
      </c>
      <c r="S19" s="9">
        <f t="shared" si="3"/>
        <v>4.5227952469127898E-2</v>
      </c>
      <c r="U19" s="31">
        <v>-75</v>
      </c>
      <c r="V19" s="8">
        <v>-122.462669372558</v>
      </c>
      <c r="W19" s="8">
        <v>122.462669372558</v>
      </c>
      <c r="X19" s="9">
        <f t="shared" si="4"/>
        <v>5.2797528840084235E-2</v>
      </c>
      <c r="Z19" s="37">
        <v>-75</v>
      </c>
      <c r="AA19" s="63">
        <f t="shared" si="5"/>
        <v>4.7331348975752752E-2</v>
      </c>
      <c r="AB19" s="66">
        <f t="shared" si="6"/>
        <v>1.3077411795579624E-2</v>
      </c>
      <c r="AC19" s="66">
        <f t="shared" si="7"/>
        <v>1.1462646211227605E-2</v>
      </c>
      <c r="AE19" s="31">
        <v>-75</v>
      </c>
      <c r="AF19" s="19">
        <v>-264.481201171875</v>
      </c>
      <c r="AG19" s="19">
        <f t="shared" si="8"/>
        <v>264.481201171875</v>
      </c>
      <c r="AH19" s="19">
        <f t="shared" si="9"/>
        <v>0.26764408647059729</v>
      </c>
      <c r="AI19" s="20"/>
      <c r="AJ19" s="31">
        <v>-75</v>
      </c>
      <c r="AK19" s="19">
        <v>-607.20544433593705</v>
      </c>
      <c r="AL19" s="19">
        <f t="shared" si="10"/>
        <v>607.20544433593705</v>
      </c>
      <c r="AM19" s="20">
        <f t="shared" si="11"/>
        <v>0.6144669100457294</v>
      </c>
      <c r="AO19" s="31">
        <v>-75</v>
      </c>
      <c r="AP19" s="19">
        <v>-659.7197265625</v>
      </c>
      <c r="AQ19" s="19">
        <f t="shared" si="12"/>
        <v>659.7197265625</v>
      </c>
      <c r="AR19" s="20">
        <f t="shared" si="13"/>
        <v>0.28050213624753145</v>
      </c>
      <c r="AT19" s="31">
        <v>-75</v>
      </c>
      <c r="AU19" s="19">
        <v>-209.20835876464801</v>
      </c>
      <c r="AV19" s="19">
        <f t="shared" si="14"/>
        <v>209.20835876464801</v>
      </c>
      <c r="AW19" s="20">
        <f t="shared" si="15"/>
        <v>0.26331632853735909</v>
      </c>
      <c r="AY19" s="31">
        <v>-75</v>
      </c>
      <c r="AZ19" s="19">
        <v>-860.95355224609295</v>
      </c>
      <c r="BA19" s="19">
        <f t="shared" si="16"/>
        <v>860.95355224609295</v>
      </c>
      <c r="BB19" s="20">
        <f t="shared" si="17"/>
        <v>0.37118429834644862</v>
      </c>
      <c r="BD19" s="36">
        <v>-75</v>
      </c>
      <c r="BE19" s="34">
        <f t="shared" si="18"/>
        <v>0.29566171240048411</v>
      </c>
      <c r="BF19" s="34">
        <f t="shared" si="19"/>
        <v>5.0874633355280627E-2</v>
      </c>
      <c r="BG19" s="35">
        <f t="shared" si="20"/>
        <v>4.4592762879472655E-2</v>
      </c>
    </row>
    <row r="20" spans="1:59" x14ac:dyDescent="0.25">
      <c r="A20" s="31">
        <v>-70</v>
      </c>
      <c r="B20" s="8">
        <v>-54.466403961181598</v>
      </c>
      <c r="C20" s="8">
        <v>54.466403961181598</v>
      </c>
      <c r="D20" s="9">
        <f t="shared" si="0"/>
        <v>5.5117758339488204E-2</v>
      </c>
      <c r="F20" s="31">
        <v>-70</v>
      </c>
      <c r="G20" s="8">
        <v>-53.550045013427699</v>
      </c>
      <c r="H20" s="8">
        <v>53.550045013427699</v>
      </c>
      <c r="I20" s="9">
        <f t="shared" si="1"/>
        <v>5.4190440812329183E-2</v>
      </c>
      <c r="K20" s="31">
        <v>-70</v>
      </c>
      <c r="L20" s="8">
        <v>-61.244289398193303</v>
      </c>
      <c r="M20" s="8">
        <v>61.244289398193303</v>
      </c>
      <c r="N20" s="9">
        <f t="shared" si="2"/>
        <v>2.6040079320756464E-2</v>
      </c>
      <c r="P20" s="31">
        <v>-70</v>
      </c>
      <c r="Q20" s="8">
        <v>-31.879285812377901</v>
      </c>
      <c r="R20" s="8">
        <v>31.879285812377901</v>
      </c>
      <c r="S20" s="9">
        <f t="shared" si="3"/>
        <v>4.0124288274503421E-2</v>
      </c>
      <c r="U20" s="31">
        <v>-70</v>
      </c>
      <c r="V20" s="8">
        <v>-108.26319122314401</v>
      </c>
      <c r="W20" s="8">
        <v>108.26319122314401</v>
      </c>
      <c r="X20" s="9">
        <f t="shared" si="4"/>
        <v>4.6675684845102469E-2</v>
      </c>
      <c r="Z20" s="37">
        <v>-70</v>
      </c>
      <c r="AA20" s="63">
        <f t="shared" si="5"/>
        <v>4.198945269496264E-2</v>
      </c>
      <c r="AB20" s="66">
        <f t="shared" si="6"/>
        <v>1.195058386689082E-2</v>
      </c>
      <c r="AC20" s="66">
        <f t="shared" si="7"/>
        <v>1.0474956132380647E-2</v>
      </c>
      <c r="AE20" s="31">
        <v>-70</v>
      </c>
      <c r="AF20" s="19">
        <v>-235.83442687988199</v>
      </c>
      <c r="AG20" s="19">
        <f t="shared" si="8"/>
        <v>235.83442687988199</v>
      </c>
      <c r="AH20" s="19">
        <f t="shared" si="9"/>
        <v>0.23865473032075391</v>
      </c>
      <c r="AI20" s="20"/>
      <c r="AJ20" s="31">
        <v>-70</v>
      </c>
      <c r="AK20" s="19">
        <v>-546.04541015625</v>
      </c>
      <c r="AL20" s="19">
        <f t="shared" si="10"/>
        <v>546.04541015625</v>
      </c>
      <c r="AM20" s="20">
        <f t="shared" si="11"/>
        <v>0.55257547351260794</v>
      </c>
      <c r="AO20" s="31">
        <v>-70</v>
      </c>
      <c r="AP20" s="19">
        <v>-595.501220703125</v>
      </c>
      <c r="AQ20" s="19">
        <f t="shared" si="12"/>
        <v>595.501220703125</v>
      </c>
      <c r="AR20" s="20">
        <f t="shared" si="13"/>
        <v>0.25319746828794337</v>
      </c>
      <c r="AT20" s="31">
        <v>-70</v>
      </c>
      <c r="AU20" s="19">
        <v>-188.73828125</v>
      </c>
      <c r="AV20" s="19">
        <f t="shared" si="14"/>
        <v>188.73828125</v>
      </c>
      <c r="AW20" s="20">
        <f t="shared" si="15"/>
        <v>0.23755203456813037</v>
      </c>
      <c r="AY20" s="31">
        <v>-70</v>
      </c>
      <c r="AZ20" s="19">
        <v>-791.023193359375</v>
      </c>
      <c r="BA20" s="19">
        <f t="shared" si="16"/>
        <v>791.023193359375</v>
      </c>
      <c r="BB20" s="20">
        <f t="shared" si="17"/>
        <v>0.34103510954437694</v>
      </c>
      <c r="BD20" s="36">
        <v>-70</v>
      </c>
      <c r="BE20" s="34">
        <f t="shared" si="18"/>
        <v>0.26760983568030117</v>
      </c>
      <c r="BF20" s="34">
        <f t="shared" si="19"/>
        <v>4.946667804339977E-2</v>
      </c>
      <c r="BG20" s="35">
        <f t="shared" si="20"/>
        <v>4.335865831248456E-2</v>
      </c>
    </row>
    <row r="21" spans="1:59" x14ac:dyDescent="0.25">
      <c r="A21" s="31">
        <v>-65</v>
      </c>
      <c r="B21" s="8">
        <v>-49.051006317138601</v>
      </c>
      <c r="C21" s="8">
        <v>49.051006317138601</v>
      </c>
      <c r="D21" s="9">
        <f t="shared" si="0"/>
        <v>4.9637598884325222E-2</v>
      </c>
      <c r="F21" s="31">
        <v>-65</v>
      </c>
      <c r="G21" s="8">
        <v>-48.482833862304602</v>
      </c>
      <c r="H21" s="8">
        <v>48.482833862304602</v>
      </c>
      <c r="I21" s="9">
        <f t="shared" si="1"/>
        <v>4.9062631752604662E-2</v>
      </c>
      <c r="K21" s="31">
        <v>-65</v>
      </c>
      <c r="L21" s="8">
        <v>-56.849838256835902</v>
      </c>
      <c r="M21" s="8">
        <v>56.849838256835902</v>
      </c>
      <c r="N21" s="9">
        <f t="shared" si="2"/>
        <v>2.4171629912385809E-2</v>
      </c>
      <c r="P21" s="31">
        <v>-65</v>
      </c>
      <c r="Q21" s="8">
        <v>-28.866476058959901</v>
      </c>
      <c r="R21" s="8">
        <v>28.866476058959901</v>
      </c>
      <c r="S21" s="9">
        <f t="shared" si="3"/>
        <v>3.6332269602132712E-2</v>
      </c>
      <c r="U21" s="31">
        <v>-65</v>
      </c>
      <c r="V21" s="8">
        <v>-97.794425964355398</v>
      </c>
      <c r="W21" s="8">
        <v>97.794425964355398</v>
      </c>
      <c r="X21" s="9">
        <f t="shared" si="4"/>
        <v>4.2162269136439008E-2</v>
      </c>
      <c r="Z21" s="37">
        <v>-65</v>
      </c>
      <c r="AA21" s="63">
        <f t="shared" si="5"/>
        <v>3.8075941883820685E-2</v>
      </c>
      <c r="AB21" s="66">
        <f t="shared" si="6"/>
        <v>1.0527418378405904E-2</v>
      </c>
      <c r="AC21" s="66">
        <f t="shared" si="7"/>
        <v>9.2275195027529365E-3</v>
      </c>
      <c r="AE21" s="31">
        <v>-65</v>
      </c>
      <c r="AF21" s="19">
        <v>-211.68070983886699</v>
      </c>
      <c r="AG21" s="19">
        <f t="shared" si="8"/>
        <v>211.68070983886699</v>
      </c>
      <c r="AH21" s="19">
        <f t="shared" si="9"/>
        <v>0.21421216312252536</v>
      </c>
      <c r="AI21" s="20"/>
      <c r="AJ21" s="31">
        <v>-65</v>
      </c>
      <c r="AK21" s="19">
        <v>-487.76974487304602</v>
      </c>
      <c r="AL21" s="19">
        <f t="shared" si="10"/>
        <v>487.76974487304602</v>
      </c>
      <c r="AM21" s="20">
        <f t="shared" si="11"/>
        <v>0.49360289954863262</v>
      </c>
      <c r="AO21" s="31">
        <v>-65</v>
      </c>
      <c r="AP21" s="19">
        <v>-532.675048828125</v>
      </c>
      <c r="AQ21" s="19">
        <f t="shared" si="12"/>
        <v>532.675048828125</v>
      </c>
      <c r="AR21" s="20">
        <f t="shared" si="13"/>
        <v>0.22648479817420147</v>
      </c>
      <c r="AT21" s="31">
        <v>-65</v>
      </c>
      <c r="AU21" s="19">
        <v>-173.46397399902301</v>
      </c>
      <c r="AV21" s="19">
        <f t="shared" si="14"/>
        <v>173.46397399902301</v>
      </c>
      <c r="AW21" s="20">
        <f t="shared" si="15"/>
        <v>0.218327303156689</v>
      </c>
      <c r="AY21" s="31">
        <v>-65</v>
      </c>
      <c r="AZ21" s="19">
        <v>-724.84680175781205</v>
      </c>
      <c r="BA21" s="19">
        <f t="shared" si="16"/>
        <v>724.84680175781205</v>
      </c>
      <c r="BB21" s="20">
        <f t="shared" si="17"/>
        <v>0.312504374733372</v>
      </c>
      <c r="BD21" s="36">
        <v>-65</v>
      </c>
      <c r="BE21" s="34">
        <f t="shared" si="18"/>
        <v>0.24288215979669697</v>
      </c>
      <c r="BF21" s="34">
        <f t="shared" si="19"/>
        <v>4.6694167996927029E-2</v>
      </c>
      <c r="BG21" s="35">
        <f t="shared" si="20"/>
        <v>4.092849076277618E-2</v>
      </c>
    </row>
    <row r="22" spans="1:59" x14ac:dyDescent="0.25">
      <c r="A22" s="31">
        <v>-60</v>
      </c>
      <c r="B22" s="8">
        <v>-44.236885070800703</v>
      </c>
      <c r="C22" s="8">
        <v>44.236885070800703</v>
      </c>
      <c r="D22" s="9">
        <f t="shared" si="0"/>
        <v>4.4765906388125928E-2</v>
      </c>
      <c r="F22" s="31">
        <v>-60</v>
      </c>
      <c r="G22" s="8">
        <v>-43.364719390869098</v>
      </c>
      <c r="H22" s="8">
        <v>43.364719390869098</v>
      </c>
      <c r="I22" s="9">
        <f t="shared" si="1"/>
        <v>4.3883310628495341E-2</v>
      </c>
      <c r="K22" s="31">
        <v>-60</v>
      </c>
      <c r="L22" s="8">
        <v>-50.128505706787102</v>
      </c>
      <c r="M22" s="8">
        <v>50.128505706787102</v>
      </c>
      <c r="N22" s="9">
        <f t="shared" si="2"/>
        <v>2.1313828238722889E-2</v>
      </c>
      <c r="P22" s="31">
        <v>-60</v>
      </c>
      <c r="Q22" s="8">
        <v>-26.0725917816162</v>
      </c>
      <c r="R22" s="8">
        <v>26.0725917816162</v>
      </c>
      <c r="S22" s="9">
        <f t="shared" si="3"/>
        <v>3.2815797532792484E-2</v>
      </c>
      <c r="U22" s="31">
        <v>-60</v>
      </c>
      <c r="V22" s="8">
        <v>-88.628532409667898</v>
      </c>
      <c r="W22" s="8">
        <v>88.628532409667898</v>
      </c>
      <c r="X22" s="9">
        <f t="shared" si="4"/>
        <v>3.8210562614131256E-2</v>
      </c>
      <c r="Z22" s="37">
        <v>-60</v>
      </c>
      <c r="AA22" s="63">
        <f t="shared" si="5"/>
        <v>3.4276523693443139E-2</v>
      </c>
      <c r="AB22" s="66">
        <f t="shared" si="6"/>
        <v>9.6112081717860381E-3</v>
      </c>
      <c r="AC22" s="66">
        <f t="shared" si="7"/>
        <v>8.4244406047442981E-3</v>
      </c>
      <c r="AE22" s="31">
        <v>-60</v>
      </c>
      <c r="AF22" s="19">
        <v>-190.69044494628901</v>
      </c>
      <c r="AG22" s="19">
        <f t="shared" si="8"/>
        <v>190.69044494628901</v>
      </c>
      <c r="AH22" s="19">
        <f t="shared" si="9"/>
        <v>0.19297087925411521</v>
      </c>
      <c r="AI22" s="20"/>
      <c r="AJ22" s="31">
        <v>-60</v>
      </c>
      <c r="AK22" s="19">
        <v>-435.931884765625</v>
      </c>
      <c r="AL22" s="19">
        <f t="shared" si="10"/>
        <v>435.931884765625</v>
      </c>
      <c r="AM22" s="20">
        <f t="shared" si="11"/>
        <v>0.44114511936778289</v>
      </c>
      <c r="AO22" s="31">
        <v>-60</v>
      </c>
      <c r="AP22" s="19">
        <v>-476.51644897460898</v>
      </c>
      <c r="AQ22" s="19">
        <f t="shared" si="12"/>
        <v>476.51644897460898</v>
      </c>
      <c r="AR22" s="20">
        <f t="shared" si="13"/>
        <v>0.20260707162862546</v>
      </c>
      <c r="AT22" s="31">
        <v>-60</v>
      </c>
      <c r="AU22" s="19">
        <v>-150.84042358398401</v>
      </c>
      <c r="AV22" s="19">
        <f t="shared" si="14"/>
        <v>150.84042358398401</v>
      </c>
      <c r="AW22" s="20">
        <f t="shared" si="15"/>
        <v>0.18985257935050734</v>
      </c>
      <c r="AY22" s="31">
        <v>-60</v>
      </c>
      <c r="AZ22" s="19">
        <v>-666.79730224609295</v>
      </c>
      <c r="BA22" s="19">
        <f t="shared" si="16"/>
        <v>666.79730224609295</v>
      </c>
      <c r="BB22" s="20">
        <f t="shared" si="17"/>
        <v>0.28747740006161759</v>
      </c>
      <c r="BD22" s="36">
        <v>-60</v>
      </c>
      <c r="BE22" s="34">
        <f t="shared" si="18"/>
        <v>0.21822698257371642</v>
      </c>
      <c r="BF22" s="34">
        <f t="shared" si="19"/>
        <v>4.6485049400657723E-2</v>
      </c>
      <c r="BG22" s="35">
        <f t="shared" si="20"/>
        <v>4.0745193599492392E-2</v>
      </c>
    </row>
    <row r="23" spans="1:59" x14ac:dyDescent="0.25">
      <c r="A23" s="31">
        <v>-55</v>
      </c>
      <c r="B23" s="8">
        <v>-39.4629516601562</v>
      </c>
      <c r="C23" s="8">
        <v>39.4629516601562</v>
      </c>
      <c r="D23" s="9">
        <f t="shared" si="0"/>
        <v>3.9934882327050683E-2</v>
      </c>
      <c r="F23" s="31">
        <v>-55</v>
      </c>
      <c r="G23" s="8">
        <v>-39.373870849609297</v>
      </c>
      <c r="H23" s="8">
        <v>39.373870849609297</v>
      </c>
      <c r="I23" s="9">
        <f t="shared" si="1"/>
        <v>3.9844736214377091E-2</v>
      </c>
      <c r="K23" s="31">
        <v>-55</v>
      </c>
      <c r="L23" s="8">
        <v>-44.020359039306598</v>
      </c>
      <c r="M23" s="8">
        <v>44.020359039306598</v>
      </c>
      <c r="N23" s="9">
        <f t="shared" si="2"/>
        <v>1.8716743264973502E-2</v>
      </c>
      <c r="P23" s="31">
        <v>-55</v>
      </c>
      <c r="Q23" s="8">
        <v>-24.274461746215799</v>
      </c>
      <c r="R23" s="8">
        <v>24.274461746215799</v>
      </c>
      <c r="S23" s="9">
        <f t="shared" si="3"/>
        <v>3.0552613585696799E-2</v>
      </c>
      <c r="U23" s="31">
        <v>-55</v>
      </c>
      <c r="V23" s="8">
        <v>-77.693664550781193</v>
      </c>
      <c r="W23" s="8">
        <v>77.693664550781193</v>
      </c>
      <c r="X23" s="9">
        <f t="shared" si="4"/>
        <v>3.3496195337147393E-2</v>
      </c>
      <c r="Z23" s="37">
        <v>-55</v>
      </c>
      <c r="AA23" s="63">
        <f t="shared" si="5"/>
        <v>3.0675108628717095E-2</v>
      </c>
      <c r="AB23" s="66">
        <f t="shared" si="6"/>
        <v>8.7175842757173487E-3</v>
      </c>
      <c r="AC23" s="66">
        <f t="shared" si="7"/>
        <v>7.6411591170422264E-3</v>
      </c>
      <c r="AE23" s="31">
        <v>-55</v>
      </c>
      <c r="AF23" s="19">
        <v>-168.69909667968699</v>
      </c>
      <c r="AG23" s="19">
        <f t="shared" si="8"/>
        <v>168.69909667968699</v>
      </c>
      <c r="AH23" s="19">
        <f t="shared" si="9"/>
        <v>0.17071654022740124</v>
      </c>
      <c r="AI23" s="20"/>
      <c r="AJ23" s="31">
        <v>-55</v>
      </c>
      <c r="AK23" s="19">
        <v>-384.24468994140602</v>
      </c>
      <c r="AL23" s="19">
        <f t="shared" si="10"/>
        <v>384.24468994140602</v>
      </c>
      <c r="AM23" s="20">
        <f t="shared" si="11"/>
        <v>0.38883980625040221</v>
      </c>
      <c r="AO23" s="31">
        <v>-55</v>
      </c>
      <c r="AP23" s="19">
        <v>-423.15603637695301</v>
      </c>
      <c r="AQ23" s="19">
        <f t="shared" si="12"/>
        <v>423.15603637695301</v>
      </c>
      <c r="AR23" s="20">
        <f t="shared" si="13"/>
        <v>0.17991908895652603</v>
      </c>
      <c r="AT23" s="31">
        <v>-55</v>
      </c>
      <c r="AU23" s="19">
        <v>-134.66227722167901</v>
      </c>
      <c r="AV23" s="19">
        <f t="shared" si="14"/>
        <v>134.66227722167901</v>
      </c>
      <c r="AW23" s="20">
        <f t="shared" si="15"/>
        <v>0.16949024713865485</v>
      </c>
      <c r="AY23" s="31">
        <v>-55</v>
      </c>
      <c r="AZ23" s="19">
        <v>-605.57769775390602</v>
      </c>
      <c r="BA23" s="19">
        <f t="shared" si="16"/>
        <v>605.57769775390602</v>
      </c>
      <c r="BB23" s="20">
        <f t="shared" si="17"/>
        <v>0.26108369289913852</v>
      </c>
      <c r="BD23" s="36">
        <v>-55</v>
      </c>
      <c r="BE23" s="34">
        <f t="shared" si="18"/>
        <v>0.19530239230543014</v>
      </c>
      <c r="BF23" s="34">
        <f t="shared" si="19"/>
        <v>4.4100478040635216E-2</v>
      </c>
      <c r="BG23" s="35">
        <f t="shared" si="20"/>
        <v>3.8655063052819315E-2</v>
      </c>
    </row>
    <row r="24" spans="1:59" x14ac:dyDescent="0.25">
      <c r="A24" s="31">
        <v>-50</v>
      </c>
      <c r="B24" s="8">
        <v>-34.873600006103501</v>
      </c>
      <c r="C24" s="8">
        <v>34.873600006103501</v>
      </c>
      <c r="D24" s="9">
        <f t="shared" si="0"/>
        <v>3.5290647404119309E-2</v>
      </c>
      <c r="F24" s="31">
        <v>-50</v>
      </c>
      <c r="G24" s="8">
        <v>-34.317790985107401</v>
      </c>
      <c r="H24" s="8">
        <v>34.317790985107401</v>
      </c>
      <c r="I24" s="9">
        <f t="shared" si="1"/>
        <v>3.4728191558420295E-2</v>
      </c>
      <c r="K24" s="31">
        <v>-50</v>
      </c>
      <c r="L24" s="8">
        <v>-41.176296234130803</v>
      </c>
      <c r="M24" s="8">
        <v>41.176296234130803</v>
      </c>
      <c r="N24" s="9">
        <f t="shared" si="2"/>
        <v>1.7507493851391841E-2</v>
      </c>
      <c r="P24" s="31">
        <v>-50</v>
      </c>
      <c r="Q24" s="8">
        <v>-21.342357635498001</v>
      </c>
      <c r="R24" s="8">
        <v>21.342357635498001</v>
      </c>
      <c r="S24" s="9">
        <f t="shared" si="3"/>
        <v>2.6862173615312724E-2</v>
      </c>
      <c r="U24" s="31">
        <v>-50</v>
      </c>
      <c r="V24" s="8">
        <v>-183.45474243164</v>
      </c>
      <c r="W24" s="8">
        <v>183.45474243164</v>
      </c>
      <c r="X24" s="9">
        <f t="shared" si="4"/>
        <v>7.9093140007572074E-2</v>
      </c>
      <c r="Z24" s="37">
        <v>-50</v>
      </c>
      <c r="AA24" s="63">
        <f t="shared" si="5"/>
        <v>3.9688363719598989E-2</v>
      </c>
      <c r="AB24" s="66">
        <f t="shared" si="6"/>
        <v>2.3707915819896001E-2</v>
      </c>
      <c r="AC24" s="66">
        <f t="shared" si="7"/>
        <v>2.0780522606230967E-2</v>
      </c>
      <c r="AE24" s="31">
        <v>-50</v>
      </c>
      <c r="AF24" s="19">
        <v>-148.51707458496</v>
      </c>
      <c r="AG24" s="19">
        <f t="shared" si="8"/>
        <v>148.51707458496</v>
      </c>
      <c r="AH24" s="19">
        <f t="shared" si="9"/>
        <v>0.1502931647937637</v>
      </c>
      <c r="AI24" s="20"/>
      <c r="AJ24" s="31">
        <v>-50</v>
      </c>
      <c r="AK24" s="19">
        <v>-338.76904296875</v>
      </c>
      <c r="AL24" s="19">
        <f t="shared" si="10"/>
        <v>338.76904296875</v>
      </c>
      <c r="AM24" s="20">
        <f t="shared" si="11"/>
        <v>0.34282032381941346</v>
      </c>
      <c r="AO24" s="31">
        <v>-50</v>
      </c>
      <c r="AP24" s="19">
        <v>-373.44345092773398</v>
      </c>
      <c r="AQ24" s="19">
        <f t="shared" si="12"/>
        <v>373.44345092773398</v>
      </c>
      <c r="AR24" s="20">
        <f t="shared" si="13"/>
        <v>0.15878210327087391</v>
      </c>
      <c r="AT24" s="31">
        <v>-50</v>
      </c>
      <c r="AU24" s="19">
        <v>-119.51161193847599</v>
      </c>
      <c r="AV24" s="19">
        <f t="shared" si="14"/>
        <v>119.51161193847599</v>
      </c>
      <c r="AW24" s="20">
        <f t="shared" si="15"/>
        <v>0.15042113546057223</v>
      </c>
      <c r="AY24" s="31">
        <v>-50</v>
      </c>
      <c r="AZ24" s="19">
        <v>-543.83264160156205</v>
      </c>
      <c r="BA24" s="19">
        <f t="shared" si="16"/>
        <v>543.83264160156205</v>
      </c>
      <c r="BB24" s="20">
        <f t="shared" si="17"/>
        <v>0.23446344691202536</v>
      </c>
      <c r="BD24" s="36">
        <v>-50</v>
      </c>
      <c r="BE24" s="34">
        <f t="shared" si="18"/>
        <v>0.17348996260930882</v>
      </c>
      <c r="BF24" s="34">
        <f t="shared" si="19"/>
        <v>4.0842580432869896E-2</v>
      </c>
      <c r="BG24" s="35">
        <f t="shared" si="20"/>
        <v>3.5799442364722489E-2</v>
      </c>
    </row>
    <row r="25" spans="1:59" x14ac:dyDescent="0.25">
      <c r="A25" s="31">
        <v>-45</v>
      </c>
      <c r="B25" s="8">
        <v>-30.6264247894287</v>
      </c>
      <c r="C25" s="8">
        <v>30.6264247894287</v>
      </c>
      <c r="D25" s="9">
        <f t="shared" si="0"/>
        <v>3.0992680947861517E-2</v>
      </c>
      <c r="F25" s="31">
        <v>-45</v>
      </c>
      <c r="G25" s="8">
        <v>-31.023736953735298</v>
      </c>
      <c r="H25" s="8">
        <v>31.023736953735298</v>
      </c>
      <c r="I25" s="9">
        <f t="shared" si="1"/>
        <v>3.139474450016061E-2</v>
      </c>
      <c r="K25" s="31">
        <v>-45</v>
      </c>
      <c r="L25" s="8">
        <v>-35.039730072021399</v>
      </c>
      <c r="M25" s="8">
        <v>35.039730072021399</v>
      </c>
      <c r="N25" s="9">
        <f t="shared" si="2"/>
        <v>1.4898325369095548E-2</v>
      </c>
      <c r="P25" s="31">
        <v>-45</v>
      </c>
      <c r="Q25" s="8">
        <v>-18.913015365600501</v>
      </c>
      <c r="R25" s="8">
        <v>18.913015365600501</v>
      </c>
      <c r="S25" s="9">
        <f t="shared" si="3"/>
        <v>2.3804525770612373E-2</v>
      </c>
      <c r="U25" s="31">
        <v>-45</v>
      </c>
      <c r="V25" s="8">
        <v>-107.135200500488</v>
      </c>
      <c r="W25" s="8">
        <v>107.135200500488</v>
      </c>
      <c r="X25" s="9">
        <f t="shared" si="4"/>
        <v>4.6189372379304441E-2</v>
      </c>
      <c r="Z25" s="37">
        <v>-45</v>
      </c>
      <c r="AA25" s="63">
        <f t="shared" si="5"/>
        <v>2.8971226116718471E-2</v>
      </c>
      <c r="AB25" s="66">
        <f t="shared" si="6"/>
        <v>1.1510765845035667E-2</v>
      </c>
      <c r="AC25" s="66">
        <f t="shared" si="7"/>
        <v>1.0089445722472801E-2</v>
      </c>
      <c r="AE25" s="31">
        <v>-45</v>
      </c>
      <c r="AF25" s="19">
        <v>-131.80012512207</v>
      </c>
      <c r="AG25" s="19">
        <f t="shared" si="8"/>
        <v>131.80012512207</v>
      </c>
      <c r="AH25" s="19">
        <f t="shared" si="9"/>
        <v>0.13337630020094621</v>
      </c>
      <c r="AI25" s="20"/>
      <c r="AJ25" s="31">
        <v>-45</v>
      </c>
      <c r="AK25" s="19">
        <v>-295.21878051757801</v>
      </c>
      <c r="AL25" s="19">
        <f t="shared" si="10"/>
        <v>295.21878051757801</v>
      </c>
      <c r="AM25" s="20">
        <f t="shared" si="11"/>
        <v>0.29874925125299701</v>
      </c>
      <c r="AO25" s="31">
        <v>-45</v>
      </c>
      <c r="AP25" s="19">
        <v>-327.60443115234301</v>
      </c>
      <c r="AQ25" s="19">
        <f t="shared" si="12"/>
        <v>327.60443115234301</v>
      </c>
      <c r="AR25" s="20">
        <f t="shared" si="13"/>
        <v>0.13929209493432332</v>
      </c>
      <c r="AT25" s="31">
        <v>-45</v>
      </c>
      <c r="AU25" s="19">
        <v>-105.883079528808</v>
      </c>
      <c r="AV25" s="19">
        <f t="shared" si="14"/>
        <v>105.883079528808</v>
      </c>
      <c r="AW25" s="20">
        <f t="shared" si="15"/>
        <v>0.13326782887828961</v>
      </c>
      <c r="AY25" s="31">
        <v>-45</v>
      </c>
      <c r="AZ25" s="19">
        <v>-481.15255737304602</v>
      </c>
      <c r="BA25" s="19">
        <f t="shared" si="16"/>
        <v>481.15255737304602</v>
      </c>
      <c r="BB25" s="20">
        <f t="shared" si="17"/>
        <v>0.2074400807571834</v>
      </c>
      <c r="BD25" s="36">
        <v>-45</v>
      </c>
      <c r="BE25" s="34">
        <f t="shared" si="18"/>
        <v>0.15334407619268564</v>
      </c>
      <c r="BF25" s="34">
        <f t="shared" si="19"/>
        <v>3.6173672154448673E-2</v>
      </c>
      <c r="BG25" s="35">
        <f t="shared" si="20"/>
        <v>3.1707039018801682E-2</v>
      </c>
    </row>
    <row r="26" spans="1:59" x14ac:dyDescent="0.25">
      <c r="A26" s="31">
        <v>-40</v>
      </c>
      <c r="B26" s="8">
        <v>-26.5852947235107</v>
      </c>
      <c r="C26" s="8">
        <v>26.5852947235107</v>
      </c>
      <c r="D26" s="9">
        <f t="shared" si="0"/>
        <v>2.6903223700960207E-2</v>
      </c>
      <c r="F26" s="31">
        <v>-40</v>
      </c>
      <c r="G26" s="8">
        <v>-28.299058914184499</v>
      </c>
      <c r="H26" s="8">
        <v>28.299058914184499</v>
      </c>
      <c r="I26" s="9">
        <f t="shared" si="1"/>
        <v>2.8637482503501094E-2</v>
      </c>
      <c r="K26" s="31">
        <v>-40</v>
      </c>
      <c r="L26" s="8">
        <v>-30.402336120605401</v>
      </c>
      <c r="M26" s="8">
        <v>30.402336120605401</v>
      </c>
      <c r="N26" s="9">
        <f t="shared" si="2"/>
        <v>1.292658061504455E-2</v>
      </c>
      <c r="P26" s="31">
        <v>-40</v>
      </c>
      <c r="Q26" s="8">
        <v>-16.853771209716701</v>
      </c>
      <c r="R26" s="8">
        <v>16.853771209716701</v>
      </c>
      <c r="S26" s="9">
        <f t="shared" si="3"/>
        <v>2.1212695243901306E-2</v>
      </c>
      <c r="U26" s="31">
        <v>-40</v>
      </c>
      <c r="V26" s="8">
        <v>-88.062728881835895</v>
      </c>
      <c r="W26" s="8">
        <v>88.062728881835895</v>
      </c>
      <c r="X26" s="9">
        <f t="shared" si="4"/>
        <v>3.796662682348103E-2</v>
      </c>
      <c r="Z26" s="37">
        <v>-40</v>
      </c>
      <c r="AA26" s="63">
        <f t="shared" si="5"/>
        <v>2.4752281595846776E-2</v>
      </c>
      <c r="AB26" s="66">
        <f t="shared" si="6"/>
        <v>9.2695358006637113E-3</v>
      </c>
      <c r="AC26" s="66">
        <f t="shared" si="7"/>
        <v>8.1249570699633306E-3</v>
      </c>
      <c r="AE26" s="31">
        <v>-40</v>
      </c>
      <c r="AF26" s="19">
        <v>-113.552642822265</v>
      </c>
      <c r="AG26" s="19">
        <f t="shared" si="8"/>
        <v>113.552642822265</v>
      </c>
      <c r="AH26" s="19">
        <f t="shared" si="9"/>
        <v>0.11491059939166294</v>
      </c>
      <c r="AI26" s="20"/>
      <c r="AJ26" s="31">
        <v>-40</v>
      </c>
      <c r="AK26" s="19">
        <v>-253.124755859375</v>
      </c>
      <c r="AL26" s="19">
        <f t="shared" si="10"/>
        <v>253.124755859375</v>
      </c>
      <c r="AM26" s="20">
        <f t="shared" si="11"/>
        <v>0.25615183137741915</v>
      </c>
      <c r="AO26" s="31">
        <v>-40</v>
      </c>
      <c r="AP26" s="19">
        <v>-285.56085205078102</v>
      </c>
      <c r="AQ26" s="19">
        <f t="shared" si="12"/>
        <v>285.56085205078102</v>
      </c>
      <c r="AR26" s="20">
        <f t="shared" si="13"/>
        <v>0.12141584646297653</v>
      </c>
      <c r="AT26" s="31">
        <v>-40</v>
      </c>
      <c r="AU26" s="19">
        <v>-91.350151062011705</v>
      </c>
      <c r="AV26" s="19">
        <f t="shared" si="14"/>
        <v>91.350151062011705</v>
      </c>
      <c r="AW26" s="20">
        <f t="shared" si="15"/>
        <v>0.11497622050580655</v>
      </c>
      <c r="AY26" s="31">
        <v>-40</v>
      </c>
      <c r="AZ26" s="19">
        <v>-424.91928100585898</v>
      </c>
      <c r="BA26" s="19">
        <f t="shared" si="16"/>
        <v>424.91928100585898</v>
      </c>
      <c r="BB26" s="20">
        <f t="shared" si="17"/>
        <v>0.18319613730910528</v>
      </c>
      <c r="BD26" s="36">
        <v>-40</v>
      </c>
      <c r="BE26" s="34">
        <f t="shared" si="18"/>
        <v>0.13362470091738782</v>
      </c>
      <c r="BF26" s="34">
        <f t="shared" si="19"/>
        <v>3.3188184898662196E-2</v>
      </c>
      <c r="BG26" s="35">
        <f t="shared" si="20"/>
        <v>2.9090192144500718E-2</v>
      </c>
    </row>
    <row r="27" spans="1:59" x14ac:dyDescent="0.25">
      <c r="A27" s="31">
        <v>-35</v>
      </c>
      <c r="B27" s="8">
        <v>-23.179101943969702</v>
      </c>
      <c r="C27" s="8">
        <v>23.179101943969702</v>
      </c>
      <c r="D27" s="9">
        <f t="shared" si="0"/>
        <v>2.3456296846485758E-2</v>
      </c>
      <c r="F27" s="31">
        <v>-35</v>
      </c>
      <c r="G27" s="8">
        <v>-23.4154148101806</v>
      </c>
      <c r="H27" s="8">
        <v>23.4154148101806</v>
      </c>
      <c r="I27" s="9">
        <f t="shared" si="1"/>
        <v>2.3695435737711386E-2</v>
      </c>
      <c r="K27" s="31">
        <v>-35</v>
      </c>
      <c r="L27" s="8">
        <v>-26.552419662475501</v>
      </c>
      <c r="M27" s="8">
        <v>26.552419662475501</v>
      </c>
      <c r="N27" s="9">
        <f t="shared" si="2"/>
        <v>1.1289658529196236E-2</v>
      </c>
      <c r="P27" s="31">
        <v>-35</v>
      </c>
      <c r="Q27" s="8">
        <v>-16.111238479614201</v>
      </c>
      <c r="R27" s="8">
        <v>16.111238479614201</v>
      </c>
      <c r="S27" s="9">
        <f t="shared" si="3"/>
        <v>2.0278119811715224E-2</v>
      </c>
      <c r="U27" s="31">
        <v>-35</v>
      </c>
      <c r="V27" s="8">
        <v>-79.428695678710895</v>
      </c>
      <c r="W27" s="8">
        <v>79.428695678710895</v>
      </c>
      <c r="X27" s="9">
        <f t="shared" si="4"/>
        <v>3.4244222115304819E-2</v>
      </c>
      <c r="Z27" s="37">
        <v>-35</v>
      </c>
      <c r="AA27" s="63">
        <f t="shared" si="5"/>
        <v>2.231707432567551E-2</v>
      </c>
      <c r="AB27" s="66">
        <f t="shared" si="6"/>
        <v>8.2285451501430563E-3</v>
      </c>
      <c r="AC27" s="66">
        <f t="shared" si="7"/>
        <v>7.2125053002524983E-3</v>
      </c>
      <c r="AE27" s="31">
        <v>-35</v>
      </c>
      <c r="AF27" s="19">
        <v>-98.543792724609304</v>
      </c>
      <c r="AG27" s="19">
        <f t="shared" si="8"/>
        <v>98.543792724609304</v>
      </c>
      <c r="AH27" s="19">
        <f t="shared" si="9"/>
        <v>9.9722261031271506E-2</v>
      </c>
      <c r="AI27" s="20"/>
      <c r="AJ27" s="31">
        <v>-35</v>
      </c>
      <c r="AK27" s="19">
        <v>-218.990310668945</v>
      </c>
      <c r="AL27" s="19">
        <f t="shared" si="10"/>
        <v>218.990310668945</v>
      </c>
      <c r="AM27" s="20">
        <f t="shared" si="11"/>
        <v>0.22160917821457188</v>
      </c>
      <c r="AO27" s="31">
        <v>-35</v>
      </c>
      <c r="AP27" s="19">
        <v>-246.42257690429599</v>
      </c>
      <c r="AQ27" s="19">
        <f t="shared" si="12"/>
        <v>246.42257690429599</v>
      </c>
      <c r="AR27" s="20">
        <f t="shared" si="13"/>
        <v>0.1047748861496689</v>
      </c>
      <c r="AT27" s="31">
        <v>-35</v>
      </c>
      <c r="AU27" s="19">
        <v>-78.699989318847599</v>
      </c>
      <c r="AV27" s="19">
        <f t="shared" si="14"/>
        <v>78.699989318847599</v>
      </c>
      <c r="AW27" s="20">
        <f t="shared" si="15"/>
        <v>9.9054322521983734E-2</v>
      </c>
      <c r="AY27" s="31">
        <v>-35</v>
      </c>
      <c r="AZ27" s="19">
        <v>-369.048095703125</v>
      </c>
      <c r="BA27" s="19">
        <f t="shared" si="16"/>
        <v>369.048095703125</v>
      </c>
      <c r="BB27" s="20">
        <f t="shared" si="17"/>
        <v>0.15910830276765273</v>
      </c>
      <c r="BD27" s="36">
        <v>-35</v>
      </c>
      <c r="BE27" s="34">
        <f t="shared" si="18"/>
        <v>0.11566494311764422</v>
      </c>
      <c r="BF27" s="34">
        <f t="shared" si="19"/>
        <v>2.9074620474025443E-2</v>
      </c>
      <c r="BG27" s="35">
        <f t="shared" si="20"/>
        <v>2.5484560204192666E-2</v>
      </c>
    </row>
    <row r="28" spans="1:59" x14ac:dyDescent="0.25">
      <c r="A28" s="31">
        <v>-30</v>
      </c>
      <c r="B28" s="8">
        <v>-19.6096477508544</v>
      </c>
      <c r="C28" s="8">
        <v>19.6096477508544</v>
      </c>
      <c r="D28" s="9">
        <f t="shared" si="0"/>
        <v>1.9844156163208417E-2</v>
      </c>
      <c r="F28" s="31">
        <v>-30</v>
      </c>
      <c r="G28" s="8">
        <v>-18.102138519287099</v>
      </c>
      <c r="H28" s="8">
        <v>18.102138519287099</v>
      </c>
      <c r="I28" s="9">
        <f t="shared" si="1"/>
        <v>1.8318618887435762E-2</v>
      </c>
      <c r="K28" s="31">
        <v>-30</v>
      </c>
      <c r="L28" s="8">
        <v>-22.366756439208899</v>
      </c>
      <c r="M28" s="8">
        <v>22.366756439208899</v>
      </c>
      <c r="N28" s="9">
        <f t="shared" si="2"/>
        <v>9.5099823599589638E-3</v>
      </c>
      <c r="P28" s="31">
        <v>-30</v>
      </c>
      <c r="Q28" s="8">
        <v>-13.1527042388916</v>
      </c>
      <c r="R28" s="8">
        <v>13.1527042388916</v>
      </c>
      <c r="S28" s="9">
        <f t="shared" si="3"/>
        <v>1.6554414034760486E-2</v>
      </c>
      <c r="U28" s="31">
        <v>-30</v>
      </c>
      <c r="V28" s="8">
        <v>-55.556365966796797</v>
      </c>
      <c r="W28" s="8">
        <v>55.556365966796797</v>
      </c>
      <c r="X28" s="9">
        <f t="shared" si="4"/>
        <v>2.3952105971646587E-2</v>
      </c>
      <c r="Z28" s="37">
        <v>-30</v>
      </c>
      <c r="AA28" s="63">
        <f t="shared" si="5"/>
        <v>1.7465164632393615E-2</v>
      </c>
      <c r="AB28" s="66">
        <f t="shared" si="6"/>
        <v>5.3018182639002443E-3</v>
      </c>
      <c r="AC28" s="66">
        <f t="shared" si="7"/>
        <v>4.6471632143491618E-3</v>
      </c>
      <c r="AE28" s="31">
        <v>-30</v>
      </c>
      <c r="AF28" s="19">
        <v>-84.106292724609304</v>
      </c>
      <c r="AG28" s="19">
        <f t="shared" si="8"/>
        <v>84.106292724609304</v>
      </c>
      <c r="AH28" s="19">
        <f t="shared" si="9"/>
        <v>8.511210544630754E-2</v>
      </c>
      <c r="AI28" s="20"/>
      <c r="AJ28" s="31">
        <v>-30</v>
      </c>
      <c r="AK28" s="19">
        <v>-183.45764160156199</v>
      </c>
      <c r="AL28" s="19">
        <f t="shared" si="10"/>
        <v>183.45764160156199</v>
      </c>
      <c r="AM28" s="20">
        <f t="shared" si="11"/>
        <v>0.18565158005536825</v>
      </c>
      <c r="AO28" s="31">
        <v>-30</v>
      </c>
      <c r="AP28" s="19">
        <v>-209.96389770507801</v>
      </c>
      <c r="AQ28" s="19">
        <f t="shared" si="12"/>
        <v>209.96389770507801</v>
      </c>
      <c r="AR28" s="20">
        <f t="shared" si="13"/>
        <v>8.9273246607327231E-2</v>
      </c>
      <c r="AT28" s="31">
        <v>-30</v>
      </c>
      <c r="AU28" s="19">
        <v>-68.039978027343693</v>
      </c>
      <c r="AV28" s="19">
        <f t="shared" si="14"/>
        <v>68.039978027343693</v>
      </c>
      <c r="AW28" s="20">
        <f t="shared" si="15"/>
        <v>8.5637291519874856E-2</v>
      </c>
      <c r="AY28" s="31">
        <v>-30</v>
      </c>
      <c r="AZ28" s="19">
        <v>-316.67721557617102</v>
      </c>
      <c r="BA28" s="19">
        <f t="shared" si="16"/>
        <v>316.67721557617102</v>
      </c>
      <c r="BB28" s="20">
        <f t="shared" si="17"/>
        <v>0.13652956046152548</v>
      </c>
      <c r="BD28" s="36">
        <v>-30</v>
      </c>
      <c r="BE28" s="34">
        <f t="shared" si="18"/>
        <v>9.9138051008758776E-2</v>
      </c>
      <c r="BF28" s="34">
        <f t="shared" si="19"/>
        <v>2.4996246389757441E-2</v>
      </c>
      <c r="BG28" s="35">
        <f t="shared" si="20"/>
        <v>2.1909773390428391E-2</v>
      </c>
    </row>
    <row r="29" spans="1:59" x14ac:dyDescent="0.25">
      <c r="A29" s="31">
        <v>-25</v>
      </c>
      <c r="B29" s="8">
        <v>-17.746849060058501</v>
      </c>
      <c r="C29" s="8">
        <v>17.746849060058501</v>
      </c>
      <c r="D29" s="9">
        <f t="shared" si="0"/>
        <v>1.7959080582533423E-2</v>
      </c>
      <c r="F29" s="31">
        <v>-25</v>
      </c>
      <c r="G29" s="8">
        <v>-14.588883399963301</v>
      </c>
      <c r="H29" s="8">
        <v>14.588883399963301</v>
      </c>
      <c r="I29" s="9">
        <f t="shared" si="1"/>
        <v>1.4763349353029399E-2</v>
      </c>
      <c r="K29" s="31">
        <v>-25</v>
      </c>
      <c r="L29" s="8">
        <v>-19.364784240722599</v>
      </c>
      <c r="M29" s="8">
        <v>19.364784240722599</v>
      </c>
      <c r="N29" s="9">
        <f t="shared" si="2"/>
        <v>8.2335924314378087E-3</v>
      </c>
      <c r="P29" s="31">
        <v>-25</v>
      </c>
      <c r="Q29" s="8">
        <v>-11.057752609252899</v>
      </c>
      <c r="R29" s="8">
        <v>11.057752609252899</v>
      </c>
      <c r="S29" s="9">
        <f t="shared" si="3"/>
        <v>1.391764094004686E-2</v>
      </c>
      <c r="U29" s="31">
        <v>-25</v>
      </c>
      <c r="V29" s="8">
        <v>-32.372291564941399</v>
      </c>
      <c r="W29" s="8">
        <v>32.372291564941399</v>
      </c>
      <c r="X29" s="9">
        <f t="shared" si="4"/>
        <v>1.3956718453685849E-2</v>
      </c>
      <c r="Z29" s="37">
        <v>-25</v>
      </c>
      <c r="AA29" s="63">
        <f t="shared" si="5"/>
        <v>1.3516758101925985E-2</v>
      </c>
      <c r="AB29" s="66">
        <f t="shared" si="6"/>
        <v>3.5086868085659048E-3</v>
      </c>
      <c r="AC29" s="66">
        <f t="shared" si="7"/>
        <v>3.0754430755317239E-3</v>
      </c>
      <c r="AE29" s="31">
        <v>-25</v>
      </c>
      <c r="AF29" s="19">
        <v>-69.882919311523395</v>
      </c>
      <c r="AG29" s="19">
        <f t="shared" si="8"/>
        <v>69.882919311523395</v>
      </c>
      <c r="AH29" s="19">
        <f t="shared" si="9"/>
        <v>7.0718637151365532E-2</v>
      </c>
      <c r="AI29" s="20"/>
      <c r="AJ29" s="31">
        <v>-25</v>
      </c>
      <c r="AK29" s="19">
        <v>-152.53448486328099</v>
      </c>
      <c r="AL29" s="19">
        <f t="shared" si="10"/>
        <v>152.53448486328099</v>
      </c>
      <c r="AM29" s="20">
        <f t="shared" si="11"/>
        <v>0.15435861859219857</v>
      </c>
      <c r="AO29" s="31">
        <v>-25</v>
      </c>
      <c r="AP29" s="19">
        <v>-176.783432006835</v>
      </c>
      <c r="AQ29" s="19">
        <f t="shared" si="12"/>
        <v>176.783432006835</v>
      </c>
      <c r="AR29" s="20">
        <f t="shared" si="13"/>
        <v>7.5165450318529475E-2</v>
      </c>
      <c r="AT29" s="31">
        <v>-25</v>
      </c>
      <c r="AU29" s="19">
        <v>-56.696285247802699</v>
      </c>
      <c r="AV29" s="19">
        <f t="shared" si="14"/>
        <v>56.696285247802699</v>
      </c>
      <c r="AW29" s="20">
        <f t="shared" si="15"/>
        <v>7.1359757140262756E-2</v>
      </c>
      <c r="AY29" s="31">
        <v>-25</v>
      </c>
      <c r="AZ29" s="19">
        <v>-267.36196899414</v>
      </c>
      <c r="BA29" s="19">
        <f t="shared" si="16"/>
        <v>267.36196899414</v>
      </c>
      <c r="BB29" s="20">
        <f t="shared" si="17"/>
        <v>0.11526819839085595</v>
      </c>
      <c r="BD29" s="36">
        <v>-25</v>
      </c>
      <c r="BE29" s="34">
        <f t="shared" si="18"/>
        <v>8.3128010750253417E-2</v>
      </c>
      <c r="BF29" s="34">
        <f t="shared" si="19"/>
        <v>2.1516492715649815E-2</v>
      </c>
      <c r="BG29" s="35">
        <f t="shared" si="20"/>
        <v>1.8859690859418882E-2</v>
      </c>
    </row>
    <row r="30" spans="1:59" x14ac:dyDescent="0.25">
      <c r="A30" s="31">
        <v>-20</v>
      </c>
      <c r="B30" s="8">
        <v>-13.8696241378784</v>
      </c>
      <c r="C30" s="8">
        <v>13.8696241378784</v>
      </c>
      <c r="D30" s="9">
        <f t="shared" si="0"/>
        <v>1.4035488592857154E-2</v>
      </c>
      <c r="F30" s="31">
        <v>-20</v>
      </c>
      <c r="G30" s="8">
        <v>-11.318799018859799</v>
      </c>
      <c r="H30" s="8">
        <v>11.318799018859799</v>
      </c>
      <c r="I30" s="9">
        <f t="shared" si="1"/>
        <v>1.1454158593972584E-2</v>
      </c>
      <c r="K30" s="31">
        <v>-20</v>
      </c>
      <c r="L30" s="8">
        <v>-15.884430885314901</v>
      </c>
      <c r="M30" s="8">
        <v>15.884430885314901</v>
      </c>
      <c r="N30" s="9">
        <f t="shared" si="2"/>
        <v>6.7538025876887047E-3</v>
      </c>
      <c r="P30" s="31">
        <v>-20</v>
      </c>
      <c r="Q30" s="8">
        <v>-8.2875165939331001</v>
      </c>
      <c r="R30" s="8">
        <v>8.2875165939331001</v>
      </c>
      <c r="S30" s="9">
        <f t="shared" si="3"/>
        <v>1.0430933329302795E-2</v>
      </c>
      <c r="U30" s="31">
        <v>-20</v>
      </c>
      <c r="V30" s="8">
        <v>-26.166276931762599</v>
      </c>
      <c r="W30" s="8">
        <v>26.166276931762599</v>
      </c>
      <c r="X30" s="9">
        <f t="shared" si="4"/>
        <v>1.1281109321073993E-2</v>
      </c>
      <c r="Z30" s="37">
        <v>-20</v>
      </c>
      <c r="AA30" s="63">
        <f t="shared" si="5"/>
        <v>1.0625333457730663E-2</v>
      </c>
      <c r="AB30" s="66">
        <f t="shared" si="6"/>
        <v>2.6284645518518525E-3</v>
      </c>
      <c r="AC30" s="66">
        <f t="shared" si="7"/>
        <v>2.3039084268046709E-3</v>
      </c>
      <c r="AE30" s="31">
        <v>-20</v>
      </c>
      <c r="AF30" s="19">
        <v>-58.124271392822202</v>
      </c>
      <c r="AG30" s="19">
        <f t="shared" si="8"/>
        <v>58.124271392822202</v>
      </c>
      <c r="AH30" s="19">
        <f t="shared" si="9"/>
        <v>5.8819369580038285E-2</v>
      </c>
      <c r="AI30" s="20"/>
      <c r="AJ30" s="31">
        <v>-20</v>
      </c>
      <c r="AK30" s="19">
        <v>-123.288818359375</v>
      </c>
      <c r="AL30" s="19">
        <f t="shared" si="10"/>
        <v>123.288818359375</v>
      </c>
      <c r="AM30" s="20">
        <f t="shared" si="11"/>
        <v>0.12476320818125236</v>
      </c>
      <c r="AO30" s="31">
        <v>-20</v>
      </c>
      <c r="AP30" s="19">
        <v>-145.52412414550699</v>
      </c>
      <c r="AQ30" s="19">
        <f t="shared" si="12"/>
        <v>145.52412414550699</v>
      </c>
      <c r="AR30" s="20">
        <f t="shared" si="13"/>
        <v>6.1874499207503278E-2</v>
      </c>
      <c r="AT30" s="31">
        <v>-20</v>
      </c>
      <c r="AU30" s="19">
        <v>-46.752197265625</v>
      </c>
      <c r="AV30" s="19">
        <f t="shared" si="14"/>
        <v>46.752197265625</v>
      </c>
      <c r="AW30" s="20">
        <f t="shared" si="15"/>
        <v>5.8843810102672534E-2</v>
      </c>
      <c r="AY30" s="31">
        <v>-20</v>
      </c>
      <c r="AZ30" s="19">
        <v>-217.20153808593699</v>
      </c>
      <c r="BA30" s="19">
        <f t="shared" si="16"/>
        <v>217.20153808593699</v>
      </c>
      <c r="BB30" s="20">
        <f t="shared" si="17"/>
        <v>9.3642450633798197E-2</v>
      </c>
      <c r="BD30" s="36">
        <v>-20</v>
      </c>
      <c r="BE30" s="34">
        <f t="shared" si="18"/>
        <v>6.8295032381003082E-2</v>
      </c>
      <c r="BF30" s="34">
        <f t="shared" si="19"/>
        <v>1.6959055067879765E-2</v>
      </c>
      <c r="BG30" s="35">
        <f t="shared" si="20"/>
        <v>1.4864994033876118E-2</v>
      </c>
    </row>
    <row r="31" spans="1:59" x14ac:dyDescent="0.25">
      <c r="A31" s="31">
        <v>-15</v>
      </c>
      <c r="B31" s="8">
        <v>-11.062135696411101</v>
      </c>
      <c r="C31" s="8">
        <v>11.062135696411101</v>
      </c>
      <c r="D31" s="9">
        <f t="shared" si="0"/>
        <v>1.1194425878895234E-2</v>
      </c>
      <c r="F31" s="31">
        <v>-15</v>
      </c>
      <c r="G31" s="8">
        <v>-8.7256288528442294</v>
      </c>
      <c r="H31" s="8">
        <v>8.7256288528442294</v>
      </c>
      <c r="I31" s="9">
        <f t="shared" si="1"/>
        <v>8.8299771509405961E-3</v>
      </c>
      <c r="K31" s="31">
        <v>-15</v>
      </c>
      <c r="L31" s="8">
        <v>-11.8901109695434</v>
      </c>
      <c r="M31" s="8">
        <v>11.8901109695434</v>
      </c>
      <c r="N31" s="9">
        <f t="shared" si="2"/>
        <v>5.0554824918687099E-3</v>
      </c>
      <c r="P31" s="31">
        <v>-15</v>
      </c>
      <c r="Q31" s="8">
        <v>-6.8775858879089302</v>
      </c>
      <c r="R31" s="8">
        <v>6.8775858879089302</v>
      </c>
      <c r="S31" s="9">
        <f t="shared" si="3"/>
        <v>8.6563494685306611E-3</v>
      </c>
      <c r="U31" s="31">
        <v>-15</v>
      </c>
      <c r="V31" s="8">
        <v>-19.334606170654201</v>
      </c>
      <c r="W31" s="8">
        <v>19.334606170654201</v>
      </c>
      <c r="X31" s="9">
        <f t="shared" si="4"/>
        <v>8.3357600494664355E-3</v>
      </c>
      <c r="Z31" s="37">
        <v>-15</v>
      </c>
      <c r="AA31" s="63">
        <f t="shared" si="5"/>
        <v>8.3105044721902589E-3</v>
      </c>
      <c r="AB31" s="66">
        <f t="shared" si="6"/>
        <v>2.1936441637876972E-3</v>
      </c>
      <c r="AC31" s="66">
        <f t="shared" si="7"/>
        <v>1.9227785555641828E-3</v>
      </c>
      <c r="AE31" s="31">
        <v>-15</v>
      </c>
      <c r="AF31" s="19">
        <v>-46.287811279296797</v>
      </c>
      <c r="AG31" s="19">
        <f t="shared" si="8"/>
        <v>46.287811279296797</v>
      </c>
      <c r="AH31" s="19">
        <f t="shared" si="9"/>
        <v>4.6841359271201817E-2</v>
      </c>
      <c r="AI31" s="20"/>
      <c r="AJ31" s="31">
        <v>-15</v>
      </c>
      <c r="AK31" s="19">
        <v>-95.285102844238196</v>
      </c>
      <c r="AL31" s="19">
        <f t="shared" si="10"/>
        <v>95.285102844238196</v>
      </c>
      <c r="AM31" s="20">
        <f t="shared" si="11"/>
        <v>9.6424601037825991E-2</v>
      </c>
      <c r="AO31" s="31">
        <v>-15</v>
      </c>
      <c r="AP31" s="19">
        <v>-116.126289367675</v>
      </c>
      <c r="AQ31" s="19">
        <f t="shared" si="12"/>
        <v>116.126289367675</v>
      </c>
      <c r="AR31" s="20">
        <f t="shared" si="13"/>
        <v>4.937501628435223E-2</v>
      </c>
      <c r="AT31" s="31">
        <v>-15</v>
      </c>
      <c r="AU31" s="19">
        <v>-36.625835418701101</v>
      </c>
      <c r="AV31" s="19">
        <f t="shared" si="14"/>
        <v>36.625835418701101</v>
      </c>
      <c r="AW31" s="20">
        <f t="shared" si="15"/>
        <v>4.6098447351787239E-2</v>
      </c>
      <c r="AY31" s="31">
        <v>-15</v>
      </c>
      <c r="AZ31" s="19">
        <v>-168.75439453125</v>
      </c>
      <c r="BA31" s="19">
        <f t="shared" si="16"/>
        <v>168.75439453125</v>
      </c>
      <c r="BB31" s="20">
        <f t="shared" si="17"/>
        <v>7.2755355226244794E-2</v>
      </c>
      <c r="BD31" s="36">
        <v>-15</v>
      </c>
      <c r="BE31" s="34">
        <f t="shared" si="18"/>
        <v>5.3767544533396522E-2</v>
      </c>
      <c r="BF31" s="34">
        <f t="shared" si="19"/>
        <v>1.2736016556643654E-2</v>
      </c>
      <c r="BG31" s="35">
        <f t="shared" si="20"/>
        <v>1.1163405589054699E-2</v>
      </c>
    </row>
    <row r="32" spans="1:59" x14ac:dyDescent="0.25">
      <c r="A32" s="31">
        <v>-10</v>
      </c>
      <c r="B32" s="8">
        <v>-8.8287162780761701</v>
      </c>
      <c r="C32" s="8">
        <v>8.8287162780761701</v>
      </c>
      <c r="D32" s="9">
        <f t="shared" si="0"/>
        <v>8.9342973810006485E-3</v>
      </c>
      <c r="F32" s="31">
        <v>-10</v>
      </c>
      <c r="G32" s="8">
        <v>-4.1575031280517498</v>
      </c>
      <c r="H32" s="8">
        <v>4.1575031280517498</v>
      </c>
      <c r="I32" s="9">
        <f t="shared" si="1"/>
        <v>4.2072219945150091E-3</v>
      </c>
      <c r="K32" s="31">
        <v>-10</v>
      </c>
      <c r="L32" s="8">
        <v>-9.2545089721679599</v>
      </c>
      <c r="M32" s="8">
        <v>9.2545089721679599</v>
      </c>
      <c r="N32" s="9">
        <f t="shared" si="2"/>
        <v>3.9348672354261186E-3</v>
      </c>
      <c r="P32" s="31">
        <v>-10</v>
      </c>
      <c r="Q32" s="8">
        <v>-6.8557877540588299</v>
      </c>
      <c r="R32" s="8">
        <v>6.8557877540588299</v>
      </c>
      <c r="S32" s="9">
        <f t="shared" si="3"/>
        <v>8.6289136404009079E-3</v>
      </c>
      <c r="U32" s="31">
        <v>-10</v>
      </c>
      <c r="V32" s="8">
        <v>-11.5785913467407</v>
      </c>
      <c r="W32" s="8">
        <v>11.5785913467407</v>
      </c>
      <c r="X32" s="9">
        <f t="shared" si="4"/>
        <v>4.9918968261039674E-3</v>
      </c>
      <c r="Z32" s="37">
        <v>-10</v>
      </c>
      <c r="AA32" s="63">
        <f t="shared" si="5"/>
        <v>6.6224937707329108E-3</v>
      </c>
      <c r="AB32" s="66">
        <f t="shared" si="6"/>
        <v>2.445361405669914E-3</v>
      </c>
      <c r="AC32" s="66">
        <f t="shared" si="7"/>
        <v>2.1434143919257134E-3</v>
      </c>
      <c r="AE32" s="31">
        <v>-10</v>
      </c>
      <c r="AF32" s="19">
        <v>-35.035266876220703</v>
      </c>
      <c r="AG32" s="19">
        <f t="shared" si="8"/>
        <v>35.035266876220703</v>
      </c>
      <c r="AH32" s="19">
        <f t="shared" si="9"/>
        <v>3.5454247620593529E-2</v>
      </c>
      <c r="AI32" s="20"/>
      <c r="AJ32" s="31">
        <v>-10</v>
      </c>
      <c r="AK32" s="19">
        <v>-67.515884399414006</v>
      </c>
      <c r="AL32" s="19">
        <f t="shared" si="10"/>
        <v>67.515884399414006</v>
      </c>
      <c r="AM32" s="20">
        <f t="shared" si="11"/>
        <v>6.8323295274935428E-2</v>
      </c>
      <c r="AO32" s="31">
        <v>-10</v>
      </c>
      <c r="AP32" s="19">
        <v>-88.800979614257798</v>
      </c>
      <c r="AQ32" s="19">
        <f t="shared" si="12"/>
        <v>88.800979614257798</v>
      </c>
      <c r="AR32" s="20">
        <f t="shared" si="13"/>
        <v>3.7756737414025181E-2</v>
      </c>
      <c r="AT32" s="31">
        <v>-10</v>
      </c>
      <c r="AU32" s="19">
        <v>-27.695571899413999</v>
      </c>
      <c r="AV32" s="19">
        <f t="shared" si="14"/>
        <v>27.695571899413999</v>
      </c>
      <c r="AW32" s="20">
        <f t="shared" si="15"/>
        <v>3.4858532194213962E-2</v>
      </c>
      <c r="AY32" s="31">
        <v>-10</v>
      </c>
      <c r="AZ32" s="19">
        <v>-119.91300201416</v>
      </c>
      <c r="BA32" s="19">
        <f t="shared" si="16"/>
        <v>119.91300201416</v>
      </c>
      <c r="BB32" s="20">
        <f t="shared" si="17"/>
        <v>5.1698286625478346E-2</v>
      </c>
      <c r="BD32" s="36">
        <v>-10</v>
      </c>
      <c r="BE32" s="34">
        <f t="shared" si="18"/>
        <v>3.9941950963577749E-2</v>
      </c>
      <c r="BF32" s="34">
        <f t="shared" si="19"/>
        <v>7.9365654648128128E-3</v>
      </c>
      <c r="BG32" s="35">
        <f t="shared" si="20"/>
        <v>6.9565785246700823E-3</v>
      </c>
    </row>
    <row r="33" spans="1:59" x14ac:dyDescent="0.25">
      <c r="A33" s="31">
        <v>-5</v>
      </c>
      <c r="B33" s="8">
        <v>-6.2233829498290998</v>
      </c>
      <c r="C33" s="8">
        <v>6.2233829498290998</v>
      </c>
      <c r="D33" s="9">
        <f t="shared" si="0"/>
        <v>6.2978073185672835E-3</v>
      </c>
      <c r="F33" s="31">
        <v>-5</v>
      </c>
      <c r="G33" s="8">
        <v>-0.64136534929275502</v>
      </c>
      <c r="H33" s="8">
        <v>0.64136534929275502</v>
      </c>
      <c r="I33" s="9">
        <f t="shared" si="1"/>
        <v>6.4903532744394192E-4</v>
      </c>
      <c r="K33" s="31">
        <v>-5</v>
      </c>
      <c r="L33" s="8">
        <v>-5.61836433410644</v>
      </c>
      <c r="M33" s="8">
        <v>5.61836433410644</v>
      </c>
      <c r="N33" s="9">
        <f t="shared" si="2"/>
        <v>2.3888374630624204E-3</v>
      </c>
      <c r="P33" s="31">
        <v>-5</v>
      </c>
      <c r="Q33" s="8">
        <v>-4.1741366386413503</v>
      </c>
      <c r="R33" s="8">
        <v>4.1741366386413503</v>
      </c>
      <c r="S33" s="9">
        <f t="shared" si="3"/>
        <v>5.2537018166505609E-3</v>
      </c>
      <c r="U33" s="31">
        <v>-5</v>
      </c>
      <c r="V33" s="8">
        <v>-5.0284433364868102</v>
      </c>
      <c r="W33" s="8">
        <v>5.0284433364868102</v>
      </c>
      <c r="X33" s="9">
        <f t="shared" si="4"/>
        <v>2.1679209136885257E-3</v>
      </c>
      <c r="Z33" s="37">
        <v>-5</v>
      </c>
      <c r="AA33" s="63">
        <f t="shared" si="5"/>
        <v>4.0270668779921973E-3</v>
      </c>
      <c r="AB33" s="66">
        <f t="shared" si="6"/>
        <v>2.3414734932798139E-3</v>
      </c>
      <c r="AC33" s="66">
        <f t="shared" si="7"/>
        <v>2.0523542950223453E-3</v>
      </c>
      <c r="AE33" s="31">
        <v>-5</v>
      </c>
      <c r="AF33" s="19">
        <v>-24.867935180663999</v>
      </c>
      <c r="AG33" s="19">
        <f t="shared" si="8"/>
        <v>24.867935180663999</v>
      </c>
      <c r="AH33" s="19">
        <f t="shared" si="9"/>
        <v>2.516532655004676E-2</v>
      </c>
      <c r="AI33" s="20"/>
      <c r="AJ33" s="31">
        <v>-5</v>
      </c>
      <c r="AK33" s="19">
        <v>-44.059539794921797</v>
      </c>
      <c r="AL33" s="19">
        <f t="shared" si="10"/>
        <v>44.059539794921797</v>
      </c>
      <c r="AM33" s="20">
        <f t="shared" si="11"/>
        <v>4.4586440270525989E-2</v>
      </c>
      <c r="AO33" s="31">
        <v>-5</v>
      </c>
      <c r="AP33" s="19">
        <v>-64.084754943847599</v>
      </c>
      <c r="AQ33" s="19">
        <f t="shared" si="12"/>
        <v>64.084754943847599</v>
      </c>
      <c r="AR33" s="20">
        <f t="shared" si="13"/>
        <v>2.7247799237887147E-2</v>
      </c>
      <c r="AT33" s="31">
        <v>-5</v>
      </c>
      <c r="AU33" s="19">
        <v>-20.4941902160644</v>
      </c>
      <c r="AV33" s="19">
        <f t="shared" si="14"/>
        <v>20.4941902160644</v>
      </c>
      <c r="AW33" s="20">
        <f t="shared" si="15"/>
        <v>2.5794642986091989E-2</v>
      </c>
      <c r="AY33" s="31">
        <v>-5</v>
      </c>
      <c r="AZ33" s="19">
        <v>-72.136985778808494</v>
      </c>
      <c r="BA33" s="19">
        <f t="shared" si="16"/>
        <v>72.136985778808494</v>
      </c>
      <c r="BB33" s="20">
        <f t="shared" si="17"/>
        <v>3.1100535425262001E-2</v>
      </c>
      <c r="BD33" s="36">
        <v>-5</v>
      </c>
      <c r="BE33" s="34">
        <f t="shared" si="18"/>
        <v>2.7327076049821975E-2</v>
      </c>
      <c r="BF33" s="34">
        <f t="shared" si="19"/>
        <v>2.6625046144309341E-3</v>
      </c>
      <c r="BG33" s="35">
        <f t="shared" si="20"/>
        <v>2.3337453089378735E-3</v>
      </c>
    </row>
    <row r="34" spans="1:59" x14ac:dyDescent="0.25">
      <c r="A34" s="31">
        <v>0</v>
      </c>
      <c r="B34" s="8">
        <v>-3.9206340312957701</v>
      </c>
      <c r="C34" s="8">
        <v>3.9206340312957701</v>
      </c>
      <c r="D34" s="9">
        <f t="shared" si="0"/>
        <v>3.967520220878663E-3</v>
      </c>
      <c r="F34" s="31">
        <v>0</v>
      </c>
      <c r="G34" s="8">
        <v>2.53031253814697</v>
      </c>
      <c r="H34" s="8">
        <v>2.53031253814697</v>
      </c>
      <c r="I34" s="9">
        <f t="shared" si="1"/>
        <v>2.5605721115783417E-3</v>
      </c>
      <c r="K34" s="31">
        <v>0</v>
      </c>
      <c r="L34" s="8">
        <v>-2.5698077678680402</v>
      </c>
      <c r="M34" s="8">
        <v>2.5698077678680402</v>
      </c>
      <c r="N34" s="9">
        <f t="shared" si="2"/>
        <v>1.0926406163242045E-3</v>
      </c>
      <c r="P34" s="31">
        <v>0</v>
      </c>
      <c r="Q34" s="8">
        <v>-1.16133761405944</v>
      </c>
      <c r="R34" s="8">
        <v>1.16133761405944</v>
      </c>
      <c r="S34" s="9">
        <f t="shared" si="3"/>
        <v>1.4616966479359531E-3</v>
      </c>
      <c r="U34" s="31">
        <v>0</v>
      </c>
      <c r="V34" s="8">
        <v>2.6802597045898402</v>
      </c>
      <c r="W34" s="8">
        <v>2.6802597045898402</v>
      </c>
      <c r="X34" s="9">
        <f t="shared" si="4"/>
        <v>1.1555447041701364E-3</v>
      </c>
      <c r="Z34" s="37">
        <v>0</v>
      </c>
      <c r="AA34" s="63">
        <f t="shared" si="5"/>
        <v>1.9193505473272393E-3</v>
      </c>
      <c r="AB34" s="66">
        <f t="shared" si="6"/>
        <v>1.2247680244552716E-3</v>
      </c>
      <c r="AC34" s="66">
        <f t="shared" si="7"/>
        <v>1.0735367804124952E-3</v>
      </c>
      <c r="AE34" s="31">
        <v>0</v>
      </c>
      <c r="AF34" s="19">
        <v>-15.337418556213301</v>
      </c>
      <c r="AG34" s="19">
        <f t="shared" si="8"/>
        <v>15.337418556213301</v>
      </c>
      <c r="AH34" s="19">
        <f t="shared" si="9"/>
        <v>1.5520836112761196E-2</v>
      </c>
      <c r="AI34" s="20"/>
      <c r="AJ34" s="31">
        <v>0</v>
      </c>
      <c r="AK34" s="19">
        <v>-21.0541076660156</v>
      </c>
      <c r="AL34" s="19">
        <f t="shared" si="10"/>
        <v>21.0541076660156</v>
      </c>
      <c r="AM34" s="20">
        <f t="shared" si="11"/>
        <v>2.1305890126619605E-2</v>
      </c>
      <c r="AO34" s="31">
        <v>0</v>
      </c>
      <c r="AP34" s="19">
        <v>-39.7448120117187</v>
      </c>
      <c r="AQ34" s="19">
        <f t="shared" si="12"/>
        <v>39.7448120117187</v>
      </c>
      <c r="AR34" s="20">
        <f t="shared" si="13"/>
        <v>1.6898849958805143E-2</v>
      </c>
      <c r="AT34" s="31">
        <v>0</v>
      </c>
      <c r="AU34" s="19">
        <v>-12.746695518493601</v>
      </c>
      <c r="AV34" s="19">
        <f t="shared" si="14"/>
        <v>12.746695518493601</v>
      </c>
      <c r="AW34" s="20">
        <f t="shared" si="15"/>
        <v>1.6043398479547319E-2</v>
      </c>
      <c r="AY34" s="31">
        <v>0</v>
      </c>
      <c r="AZ34" s="19">
        <v>-27.226177215576101</v>
      </c>
      <c r="BA34" s="19">
        <f t="shared" si="16"/>
        <v>27.226177215576101</v>
      </c>
      <c r="BB34" s="20">
        <f t="shared" si="17"/>
        <v>1.1738065845776342E-2</v>
      </c>
      <c r="BD34" s="36">
        <v>0</v>
      </c>
      <c r="BE34" s="34">
        <f t="shared" si="18"/>
        <v>1.50502875992225E-2</v>
      </c>
      <c r="BF34" s="34">
        <f t="shared" si="19"/>
        <v>2.2800351507144727E-3</v>
      </c>
      <c r="BG34" s="35">
        <f t="shared" si="20"/>
        <v>1.9985022029081582E-3</v>
      </c>
    </row>
    <row r="35" spans="1:59" x14ac:dyDescent="0.25">
      <c r="A35" s="31">
        <v>5</v>
      </c>
      <c r="B35" s="8">
        <v>-1.4442394971847501</v>
      </c>
      <c r="C35" s="8">
        <v>1.4442394971847501</v>
      </c>
      <c r="D35" s="9">
        <f t="shared" si="0"/>
        <v>1.4615109094939795E-3</v>
      </c>
      <c r="F35" s="31">
        <v>5</v>
      </c>
      <c r="G35" s="8">
        <v>6.5261301994323704</v>
      </c>
      <c r="H35" s="8">
        <v>6.5261301994323704</v>
      </c>
      <c r="I35" s="9">
        <f t="shared" si="1"/>
        <v>6.6041750705758519E-3</v>
      </c>
      <c r="K35" s="31">
        <v>5</v>
      </c>
      <c r="L35" s="8">
        <v>0.101013891398907</v>
      </c>
      <c r="M35" s="8">
        <v>0.101013891398907</v>
      </c>
      <c r="N35" s="9">
        <f t="shared" si="2"/>
        <v>4.2949469581133131E-5</v>
      </c>
      <c r="P35" s="31">
        <v>5</v>
      </c>
      <c r="Q35" s="8">
        <v>-0.37149816751480103</v>
      </c>
      <c r="R35" s="8">
        <v>0.37149816751480103</v>
      </c>
      <c r="S35" s="9">
        <f t="shared" si="3"/>
        <v>4.6757947008417561E-4</v>
      </c>
      <c r="U35" s="31">
        <v>5</v>
      </c>
      <c r="V35" s="8">
        <v>7.3515825271606401</v>
      </c>
      <c r="W35" s="8">
        <v>7.3515825271606401</v>
      </c>
      <c r="X35" s="9">
        <f t="shared" si="4"/>
        <v>3.1694996727304773E-3</v>
      </c>
      <c r="Z35" s="37">
        <v>5</v>
      </c>
      <c r="AA35" s="63">
        <f t="shared" si="5"/>
        <v>1.2853848804724414E-3</v>
      </c>
      <c r="AB35" s="66">
        <f t="shared" si="6"/>
        <v>2.665754285238684E-3</v>
      </c>
      <c r="AC35" s="66">
        <f t="shared" si="7"/>
        <v>2.3365937186503199E-3</v>
      </c>
      <c r="AE35" s="31">
        <v>5</v>
      </c>
      <c r="AF35" s="19">
        <v>-5.5025062561035103</v>
      </c>
      <c r="AG35" s="19">
        <f t="shared" si="8"/>
        <v>5.5025062561035103</v>
      </c>
      <c r="AH35" s="19">
        <f t="shared" si="9"/>
        <v>5.5683097841669176E-3</v>
      </c>
      <c r="AI35" s="20"/>
      <c r="AJ35" s="31">
        <v>5</v>
      </c>
      <c r="AK35" s="19">
        <v>1.6125178337097099</v>
      </c>
      <c r="AL35" s="19">
        <f t="shared" si="10"/>
        <v>1.6125178337097099</v>
      </c>
      <c r="AM35" s="20">
        <f t="shared" si="11"/>
        <v>1.6318016577681674E-3</v>
      </c>
      <c r="AO35" s="31">
        <v>5</v>
      </c>
      <c r="AP35" s="19">
        <v>-16.948890686035099</v>
      </c>
      <c r="AQ35" s="19">
        <f t="shared" si="12"/>
        <v>16.948890686035099</v>
      </c>
      <c r="AR35" s="20">
        <f t="shared" si="13"/>
        <v>7.2063936442081436E-3</v>
      </c>
      <c r="AT35" s="31">
        <v>5</v>
      </c>
      <c r="AU35" s="19">
        <v>-4.86384677886962</v>
      </c>
      <c r="AV35" s="19">
        <f t="shared" si="14"/>
        <v>4.86384677886962</v>
      </c>
      <c r="AW35" s="20">
        <f t="shared" si="15"/>
        <v>6.1217930485319896E-3</v>
      </c>
      <c r="AY35" s="31">
        <v>5</v>
      </c>
      <c r="AZ35" s="19">
        <v>22.4610195159912</v>
      </c>
      <c r="BA35" s="19">
        <f t="shared" si="16"/>
        <v>22.4610195159912</v>
      </c>
      <c r="BB35" s="20">
        <f t="shared" si="17"/>
        <v>9.6836556948266157E-3</v>
      </c>
      <c r="BD35" s="36">
        <v>5</v>
      </c>
      <c r="BE35" s="34">
        <f t="shared" si="18"/>
        <v>7.1450380429334166E-3</v>
      </c>
      <c r="BF35" s="34">
        <f t="shared" si="19"/>
        <v>1.8240473689821338E-3</v>
      </c>
      <c r="BG35" s="35">
        <f t="shared" si="20"/>
        <v>1.5988186339922488E-3</v>
      </c>
    </row>
    <row r="36" spans="1:59" x14ac:dyDescent="0.25">
      <c r="A36" s="31">
        <v>10</v>
      </c>
      <c r="B36" s="8">
        <v>0.64987540245056197</v>
      </c>
      <c r="C36" s="8">
        <v>0.64987540245056197</v>
      </c>
      <c r="D36" s="9">
        <f t="shared" si="0"/>
        <v>6.5764715086710193E-4</v>
      </c>
      <c r="F36" s="31">
        <v>10</v>
      </c>
      <c r="G36" s="8">
        <v>9.9773454666137695</v>
      </c>
      <c r="H36" s="8">
        <v>9.9773454666137695</v>
      </c>
      <c r="I36" s="9">
        <f t="shared" si="1"/>
        <v>1.0096662828894345E-2</v>
      </c>
      <c r="K36" s="31">
        <v>10</v>
      </c>
      <c r="L36" s="8">
        <v>3.52019190788269</v>
      </c>
      <c r="M36" s="8">
        <v>3.52019190788269</v>
      </c>
      <c r="N36" s="9">
        <f t="shared" si="2"/>
        <v>1.4967285506337252E-3</v>
      </c>
      <c r="P36" s="31">
        <v>10</v>
      </c>
      <c r="Q36" s="8">
        <v>2.8296010494232098</v>
      </c>
      <c r="R36" s="8">
        <v>2.8296010494232098</v>
      </c>
      <c r="S36" s="9">
        <f t="shared" si="3"/>
        <v>3.5614263405114076E-3</v>
      </c>
      <c r="U36" s="31">
        <v>10</v>
      </c>
      <c r="V36" s="8">
        <v>14.263028144836399</v>
      </c>
      <c r="W36" s="8">
        <v>14.263028144836399</v>
      </c>
      <c r="X36" s="9">
        <f t="shared" si="4"/>
        <v>6.1492424073574898E-3</v>
      </c>
      <c r="Z36" s="37">
        <v>10</v>
      </c>
      <c r="AA36" s="63">
        <f t="shared" si="5"/>
        <v>2.9662611123424313E-3</v>
      </c>
      <c r="AB36" s="66">
        <f t="shared" si="6"/>
        <v>3.8291291065268135E-3</v>
      </c>
      <c r="AC36" s="66">
        <f t="shared" si="7"/>
        <v>3.3563179726486172E-3</v>
      </c>
      <c r="AE36" s="31">
        <v>10</v>
      </c>
      <c r="AF36" s="19">
        <v>2.9380953311920099</v>
      </c>
      <c r="AG36" s="19">
        <f t="shared" si="8"/>
        <v>2.9380953311920099</v>
      </c>
      <c r="AH36" s="19">
        <f t="shared" si="9"/>
        <v>2.9732315090681563E-3</v>
      </c>
      <c r="AI36" s="20"/>
      <c r="AJ36" s="31">
        <v>10</v>
      </c>
      <c r="AK36" s="19">
        <v>23.138177871704102</v>
      </c>
      <c r="AL36" s="19">
        <f t="shared" si="10"/>
        <v>23.138177871704102</v>
      </c>
      <c r="AM36" s="20">
        <f t="shared" si="11"/>
        <v>2.3414883370262676E-2</v>
      </c>
      <c r="AO36" s="31">
        <v>10</v>
      </c>
      <c r="AP36" s="19">
        <v>5.1655740737915004</v>
      </c>
      <c r="AQ36" s="19">
        <f t="shared" si="12"/>
        <v>5.1655740737915004</v>
      </c>
      <c r="AR36" s="20">
        <f t="shared" si="13"/>
        <v>2.1963183823427929E-3</v>
      </c>
      <c r="AT36" s="31">
        <v>10</v>
      </c>
      <c r="AU36" s="19">
        <v>4.7612595558166504</v>
      </c>
      <c r="AV36" s="19">
        <f t="shared" si="14"/>
        <v>4.7612595558166504</v>
      </c>
      <c r="AW36" s="20">
        <f t="shared" si="15"/>
        <v>5.9926734899796484E-3</v>
      </c>
      <c r="AY36" s="31">
        <v>10</v>
      </c>
      <c r="AZ36" s="19">
        <v>66.678329467773395</v>
      </c>
      <c r="BA36" s="19">
        <f t="shared" si="16"/>
        <v>66.678329467773395</v>
      </c>
      <c r="BB36" s="20">
        <f t="shared" si="17"/>
        <v>2.8747136095600111E-2</v>
      </c>
      <c r="BD36" s="36">
        <v>10</v>
      </c>
      <c r="BE36" s="34">
        <f t="shared" si="18"/>
        <v>9.9773398692476773E-3</v>
      </c>
      <c r="BF36" s="34">
        <f t="shared" si="19"/>
        <v>1.2619887028465232E-2</v>
      </c>
      <c r="BG36" s="35">
        <f t="shared" si="20"/>
        <v>1.1061615439979787E-2</v>
      </c>
    </row>
    <row r="37" spans="1:59" x14ac:dyDescent="0.25">
      <c r="A37" s="31">
        <v>15</v>
      </c>
      <c r="B37" s="8">
        <v>2.8651535511016801</v>
      </c>
      <c r="C37" s="8">
        <v>2.8651535511016801</v>
      </c>
      <c r="D37" s="9">
        <f t="shared" si="0"/>
        <v>2.8994174307468441E-3</v>
      </c>
      <c r="F37" s="31">
        <v>15</v>
      </c>
      <c r="G37" s="8">
        <v>13.924367904663001</v>
      </c>
      <c r="H37" s="8">
        <v>13.924367904663001</v>
      </c>
      <c r="I37" s="9">
        <f t="shared" si="1"/>
        <v>1.4090887030954471E-2</v>
      </c>
      <c r="K37" s="31">
        <v>15</v>
      </c>
      <c r="L37" s="8">
        <v>6.9258542060851997</v>
      </c>
      <c r="M37" s="8">
        <v>6.9258542060851997</v>
      </c>
      <c r="N37" s="9">
        <f t="shared" si="2"/>
        <v>2.944760967310263E-3</v>
      </c>
      <c r="P37" s="31">
        <v>15</v>
      </c>
      <c r="Q37" s="8">
        <v>3.3935732841491699</v>
      </c>
      <c r="R37" s="8">
        <v>3.3935732841491699</v>
      </c>
      <c r="S37" s="9">
        <f t="shared" si="3"/>
        <v>4.2712598248040223E-3</v>
      </c>
      <c r="U37" s="31">
        <v>15</v>
      </c>
      <c r="V37" s="8">
        <v>21.104894638061499</v>
      </c>
      <c r="W37" s="8">
        <v>21.104894638061499</v>
      </c>
      <c r="X37" s="9">
        <f t="shared" si="4"/>
        <v>9.0989873814532867E-3</v>
      </c>
      <c r="Z37" s="37">
        <v>15</v>
      </c>
      <c r="AA37" s="63">
        <f t="shared" si="5"/>
        <v>4.8036064010786046E-3</v>
      </c>
      <c r="AB37" s="66">
        <f t="shared" si="6"/>
        <v>4.8687215422445439E-3</v>
      </c>
      <c r="AC37" s="66">
        <f t="shared" si="7"/>
        <v>4.2675441755681181E-3</v>
      </c>
      <c r="AE37" s="31">
        <v>15</v>
      </c>
      <c r="AF37" s="19">
        <v>11.996055603027299</v>
      </c>
      <c r="AG37" s="19">
        <f t="shared" si="8"/>
        <v>11.996055603027299</v>
      </c>
      <c r="AH37" s="19">
        <f t="shared" si="9"/>
        <v>1.213951437341005E-2</v>
      </c>
      <c r="AI37" s="20"/>
      <c r="AJ37" s="31">
        <v>15</v>
      </c>
      <c r="AK37" s="19">
        <v>43.647026062011697</v>
      </c>
      <c r="AL37" s="19">
        <f t="shared" si="10"/>
        <v>43.647026062011697</v>
      </c>
      <c r="AM37" s="20">
        <f t="shared" si="11"/>
        <v>4.4168993356673118E-2</v>
      </c>
      <c r="AO37" s="31">
        <v>15</v>
      </c>
      <c r="AP37" s="19">
        <v>26.345993041992099</v>
      </c>
      <c r="AQ37" s="19">
        <f t="shared" si="12"/>
        <v>26.345993041992099</v>
      </c>
      <c r="AR37" s="20">
        <f t="shared" si="13"/>
        <v>1.1201889275538082E-2</v>
      </c>
      <c r="AT37" s="31">
        <v>15</v>
      </c>
      <c r="AU37" s="19">
        <v>9.2203607559204102</v>
      </c>
      <c r="AV37" s="19">
        <f t="shared" si="14"/>
        <v>9.2203607559204102</v>
      </c>
      <c r="AW37" s="20">
        <f t="shared" si="15"/>
        <v>1.160504081373814E-2</v>
      </c>
      <c r="AY37" s="31">
        <v>15</v>
      </c>
      <c r="AZ37" s="19">
        <v>114.14605712890599</v>
      </c>
      <c r="BA37" s="19">
        <f t="shared" si="16"/>
        <v>114.14605712890599</v>
      </c>
      <c r="BB37" s="20">
        <f t="shared" si="17"/>
        <v>4.9211974343879458E-2</v>
      </c>
      <c r="BD37" s="36">
        <v>15</v>
      </c>
      <c r="BE37" s="34">
        <f t="shared" si="18"/>
        <v>2.1039604701641436E-2</v>
      </c>
      <c r="BF37" s="34">
        <f t="shared" si="19"/>
        <v>1.8785505579830185E-2</v>
      </c>
      <c r="BG37" s="35">
        <f t="shared" si="20"/>
        <v>1.6465919076848298E-2</v>
      </c>
    </row>
    <row r="38" spans="1:59" x14ac:dyDescent="0.25">
      <c r="A38" s="31">
        <v>20</v>
      </c>
      <c r="B38" s="8">
        <v>5.2320475578308097</v>
      </c>
      <c r="C38" s="8">
        <v>5.2320475578308097</v>
      </c>
      <c r="D38" s="9">
        <f t="shared" si="0"/>
        <v>5.2946167167334298E-3</v>
      </c>
      <c r="F38" s="31">
        <v>20</v>
      </c>
      <c r="G38" s="8">
        <v>21.902761459350501</v>
      </c>
      <c r="H38" s="8">
        <v>21.902761459350501</v>
      </c>
      <c r="I38" s="9">
        <f t="shared" si="1"/>
        <v>2.2164692825036417E-2</v>
      </c>
      <c r="K38" s="31">
        <v>20</v>
      </c>
      <c r="L38" s="8">
        <v>9.0140676498412997</v>
      </c>
      <c r="M38" s="8">
        <v>9.0140676498412997</v>
      </c>
      <c r="N38" s="9">
        <f t="shared" si="2"/>
        <v>3.8326354817900241E-3</v>
      </c>
      <c r="P38" s="31">
        <v>20</v>
      </c>
      <c r="Q38" s="8">
        <v>8.9822788238525302</v>
      </c>
      <c r="R38" s="8">
        <v>8.9822788238525302</v>
      </c>
      <c r="S38" s="9">
        <f t="shared" si="3"/>
        <v>1.1305383282780116E-2</v>
      </c>
      <c r="U38" s="31">
        <v>20</v>
      </c>
      <c r="V38" s="8">
        <v>27.412946701049801</v>
      </c>
      <c r="W38" s="8">
        <v>27.412946701049801</v>
      </c>
      <c r="X38" s="9">
        <f t="shared" si="4"/>
        <v>1.1818588076316215E-2</v>
      </c>
      <c r="Z38" s="37">
        <v>20</v>
      </c>
      <c r="AA38" s="63">
        <f t="shared" si="5"/>
        <v>8.0628058894049465E-3</v>
      </c>
      <c r="AB38" s="66">
        <f t="shared" si="6"/>
        <v>7.2330490299211203E-3</v>
      </c>
      <c r="AC38" s="66">
        <f t="shared" si="7"/>
        <v>6.3399305118214374E-3</v>
      </c>
      <c r="AE38" s="31">
        <v>20</v>
      </c>
      <c r="AF38" s="19">
        <v>20.1003398895263</v>
      </c>
      <c r="AG38" s="19">
        <f t="shared" si="8"/>
        <v>20.1003398895263</v>
      </c>
      <c r="AH38" s="19">
        <f t="shared" si="9"/>
        <v>2.0340716404961851E-2</v>
      </c>
      <c r="AI38" s="20"/>
      <c r="AJ38" s="31">
        <v>20</v>
      </c>
      <c r="AK38" s="19">
        <v>64.008438110351506</v>
      </c>
      <c r="AL38" s="19">
        <f t="shared" si="10"/>
        <v>64.008438110351506</v>
      </c>
      <c r="AM38" s="20">
        <f t="shared" si="11"/>
        <v>6.4773904037594643E-2</v>
      </c>
      <c r="AO38" s="31">
        <v>20</v>
      </c>
      <c r="AP38" s="19">
        <v>47.328968048095703</v>
      </c>
      <c r="AQ38" s="19">
        <f t="shared" si="12"/>
        <v>47.328968048095703</v>
      </c>
      <c r="AR38" s="20">
        <f t="shared" si="13"/>
        <v>2.0123510195847214E-2</v>
      </c>
      <c r="AT38" s="31">
        <v>20</v>
      </c>
      <c r="AU38" s="19">
        <v>16.650617599487301</v>
      </c>
      <c r="AV38" s="19">
        <f t="shared" si="14"/>
        <v>16.650617599487301</v>
      </c>
      <c r="AW38" s="20">
        <f t="shared" si="15"/>
        <v>2.0956999615435075E-2</v>
      </c>
      <c r="AY38" s="31">
        <v>20</v>
      </c>
      <c r="AZ38" s="19">
        <v>162.15652465820301</v>
      </c>
      <c r="BA38" s="19">
        <f t="shared" si="16"/>
        <v>162.15652465820301</v>
      </c>
      <c r="BB38" s="20">
        <f t="shared" si="17"/>
        <v>6.9910804909890337E-2</v>
      </c>
      <c r="BD38" s="36">
        <v>20</v>
      </c>
      <c r="BE38" s="34">
        <f t="shared" si="18"/>
        <v>3.283300778153362E-2</v>
      </c>
      <c r="BF38" s="34">
        <f t="shared" si="19"/>
        <v>2.4721052314242577E-2</v>
      </c>
      <c r="BG38" s="35">
        <f t="shared" si="20"/>
        <v>2.1668559580206477E-2</v>
      </c>
    </row>
    <row r="39" spans="1:59" x14ac:dyDescent="0.25">
      <c r="A39" s="31">
        <v>25</v>
      </c>
      <c r="B39" s="8">
        <v>7.61254835128784</v>
      </c>
      <c r="C39" s="8">
        <v>7.61254835128784</v>
      </c>
      <c r="D39" s="9">
        <f t="shared" si="0"/>
        <v>7.7035855106754141E-3</v>
      </c>
      <c r="F39" s="31">
        <v>25</v>
      </c>
      <c r="G39" s="8">
        <v>22.0661106109619</v>
      </c>
      <c r="H39" s="8">
        <v>22.0661106109619</v>
      </c>
      <c r="I39" s="9">
        <f t="shared" si="1"/>
        <v>2.2329995441120534E-2</v>
      </c>
      <c r="K39" s="31">
        <v>25</v>
      </c>
      <c r="L39" s="8">
        <v>11.9530782699584</v>
      </c>
      <c r="M39" s="8">
        <v>11.9530782699584</v>
      </c>
      <c r="N39" s="9">
        <f t="shared" si="2"/>
        <v>5.0822551675505159E-3</v>
      </c>
      <c r="P39" s="31">
        <v>25</v>
      </c>
      <c r="Q39" s="8">
        <v>8.9841337203979403</v>
      </c>
      <c r="R39" s="8">
        <v>8.9841337203979403</v>
      </c>
      <c r="S39" s="9">
        <f t="shared" si="3"/>
        <v>1.1307717914871481E-2</v>
      </c>
      <c r="U39" s="31">
        <v>25</v>
      </c>
      <c r="V39" s="8">
        <v>34.478374481201101</v>
      </c>
      <c r="W39" s="8">
        <v>34.478374481201101</v>
      </c>
      <c r="X39" s="9">
        <f t="shared" si="4"/>
        <v>1.4864717389855925E-2</v>
      </c>
      <c r="Z39" s="37">
        <v>25</v>
      </c>
      <c r="AA39" s="63">
        <f t="shared" si="5"/>
        <v>9.7395689957383326E-3</v>
      </c>
      <c r="AB39" s="66">
        <f t="shared" si="6"/>
        <v>6.7338159389986069E-3</v>
      </c>
      <c r="AC39" s="66">
        <f t="shared" si="7"/>
        <v>5.9023414546261364E-3</v>
      </c>
      <c r="AE39" s="31">
        <v>25</v>
      </c>
      <c r="AF39" s="19">
        <v>28.579082489013601</v>
      </c>
      <c r="AG39" s="19">
        <f t="shared" si="8"/>
        <v>28.579082489013601</v>
      </c>
      <c r="AH39" s="19">
        <f t="shared" si="9"/>
        <v>2.8920854832208347E-2</v>
      </c>
      <c r="AI39" s="20"/>
      <c r="AJ39" s="31">
        <v>25</v>
      </c>
      <c r="AK39" s="19">
        <v>80.938415527343693</v>
      </c>
      <c r="AL39" s="19">
        <f t="shared" si="10"/>
        <v>80.938415527343693</v>
      </c>
      <c r="AM39" s="20">
        <f t="shared" si="11"/>
        <v>8.1906344149260943E-2</v>
      </c>
      <c r="AO39" s="31">
        <v>25</v>
      </c>
      <c r="AP39" s="19">
        <v>67.315841674804602</v>
      </c>
      <c r="AQ39" s="19">
        <f t="shared" si="12"/>
        <v>67.315841674804602</v>
      </c>
      <c r="AR39" s="20">
        <f t="shared" si="13"/>
        <v>2.8621604952560786E-2</v>
      </c>
      <c r="AT39" s="31">
        <v>25</v>
      </c>
      <c r="AU39" s="19">
        <v>24.035169601440401</v>
      </c>
      <c r="AV39" s="19">
        <f t="shared" si="14"/>
        <v>24.035169601440401</v>
      </c>
      <c r="AW39" s="20">
        <f t="shared" si="15"/>
        <v>3.0251432842335724E-2</v>
      </c>
      <c r="AY39" s="31">
        <v>25</v>
      </c>
      <c r="AZ39" s="19">
        <v>208.34893798828099</v>
      </c>
      <c r="BA39" s="19">
        <f t="shared" si="16"/>
        <v>208.34893798828099</v>
      </c>
      <c r="BB39" s="20">
        <f t="shared" si="17"/>
        <v>8.9825814826654332E-2</v>
      </c>
      <c r="BD39" s="36">
        <v>25</v>
      </c>
      <c r="BE39" s="34">
        <f t="shared" si="18"/>
        <v>4.4404926863439796E-2</v>
      </c>
      <c r="BF39" s="34">
        <f t="shared" si="19"/>
        <v>3.0288876910966912E-2</v>
      </c>
      <c r="BG39" s="35">
        <f t="shared" si="20"/>
        <v>2.6548883341212071E-2</v>
      </c>
    </row>
    <row r="40" spans="1:59" x14ac:dyDescent="0.25">
      <c r="A40" s="31">
        <v>30</v>
      </c>
      <c r="B40" s="8">
        <v>9.7053670883178693</v>
      </c>
      <c r="C40" s="8">
        <v>9.7053670883178693</v>
      </c>
      <c r="D40" s="9">
        <f t="shared" si="0"/>
        <v>9.8214319078450425E-3</v>
      </c>
      <c r="F40" s="31">
        <v>30</v>
      </c>
      <c r="G40" s="8">
        <v>26.810808181762599</v>
      </c>
      <c r="H40" s="8">
        <v>26.810808181762599</v>
      </c>
      <c r="I40" s="9">
        <f t="shared" si="1"/>
        <v>2.7131434035960276E-2</v>
      </c>
      <c r="K40" s="31">
        <v>30</v>
      </c>
      <c r="L40" s="8">
        <v>15.3679838180541</v>
      </c>
      <c r="M40" s="8">
        <v>15.3679838180541</v>
      </c>
      <c r="N40" s="9">
        <f t="shared" si="2"/>
        <v>6.5342176642845641E-3</v>
      </c>
      <c r="P40" s="31">
        <v>30</v>
      </c>
      <c r="Q40" s="8">
        <v>9.6311254501342702</v>
      </c>
      <c r="R40" s="8">
        <v>9.6311254501342702</v>
      </c>
      <c r="S40" s="9">
        <f t="shared" si="3"/>
        <v>1.212204238964E-2</v>
      </c>
      <c r="U40" s="31">
        <v>30</v>
      </c>
      <c r="V40" s="8">
        <v>41.433876037597599</v>
      </c>
      <c r="W40" s="8">
        <v>41.433876037597599</v>
      </c>
      <c r="X40" s="9">
        <f t="shared" si="4"/>
        <v>1.7863454032643708E-2</v>
      </c>
      <c r="Z40" s="37">
        <v>30</v>
      </c>
      <c r="AA40" s="63">
        <f t="shared" si="5"/>
        <v>1.1585286498603329E-2</v>
      </c>
      <c r="AB40" s="66">
        <f t="shared" si="6"/>
        <v>8.0881724830307328E-3</v>
      </c>
      <c r="AC40" s="66">
        <f t="shared" si="7"/>
        <v>7.0894654934476938E-3</v>
      </c>
      <c r="AE40" s="31">
        <v>30</v>
      </c>
      <c r="AF40" s="19">
        <v>37.597347259521399</v>
      </c>
      <c r="AG40" s="19">
        <f t="shared" si="8"/>
        <v>37.597347259521399</v>
      </c>
      <c r="AH40" s="19">
        <f t="shared" si="9"/>
        <v>3.804696748353429E-2</v>
      </c>
      <c r="AI40" s="20"/>
      <c r="AJ40" s="31">
        <v>30</v>
      </c>
      <c r="AK40" s="19">
        <v>100.498985290527</v>
      </c>
      <c r="AL40" s="19">
        <f t="shared" si="10"/>
        <v>100.498985290527</v>
      </c>
      <c r="AM40" s="20">
        <f t="shared" si="11"/>
        <v>0.1017008354095657</v>
      </c>
      <c r="AO40" s="31">
        <v>30</v>
      </c>
      <c r="AP40" s="19">
        <v>87.613449096679602</v>
      </c>
      <c r="AQ40" s="19">
        <f t="shared" si="12"/>
        <v>87.613449096679602</v>
      </c>
      <c r="AR40" s="20">
        <f t="shared" si="13"/>
        <v>3.7251818683194625E-2</v>
      </c>
      <c r="AT40" s="31">
        <v>30</v>
      </c>
      <c r="AU40" s="19">
        <v>28.56711769104</v>
      </c>
      <c r="AV40" s="19">
        <f t="shared" si="14"/>
        <v>28.56711769104</v>
      </c>
      <c r="AW40" s="20">
        <f t="shared" si="15"/>
        <v>3.5955487590060814E-2</v>
      </c>
      <c r="AY40" s="31">
        <v>30</v>
      </c>
      <c r="AZ40" s="19">
        <v>255.24168395996</v>
      </c>
      <c r="BA40" s="19">
        <f t="shared" si="16"/>
        <v>255.24168395996</v>
      </c>
      <c r="BB40" s="20">
        <f t="shared" si="17"/>
        <v>0.11004276028860961</v>
      </c>
      <c r="BD40" s="36">
        <v>30</v>
      </c>
      <c r="BE40" s="34">
        <f t="shared" si="18"/>
        <v>5.5324258511349839E-2</v>
      </c>
      <c r="BF40" s="34">
        <f t="shared" si="19"/>
        <v>3.6489183741448078E-2</v>
      </c>
      <c r="BG40" s="35">
        <f t="shared" si="20"/>
        <v>3.1983592036619754E-2</v>
      </c>
    </row>
    <row r="41" spans="1:59" x14ac:dyDescent="0.25">
      <c r="A41" s="31">
        <v>35</v>
      </c>
      <c r="B41" s="8">
        <v>12.950208663940399</v>
      </c>
      <c r="C41" s="8">
        <v>12.950208663940399</v>
      </c>
      <c r="D41" s="9">
        <f t="shared" si="0"/>
        <v>1.3105077987041911E-2</v>
      </c>
      <c r="F41" s="31">
        <v>35</v>
      </c>
      <c r="G41" s="8">
        <v>27.839637756347599</v>
      </c>
      <c r="H41" s="8">
        <v>27.839637756347599</v>
      </c>
      <c r="I41" s="9">
        <f t="shared" si="1"/>
        <v>2.8172567206876234E-2</v>
      </c>
      <c r="K41" s="31">
        <v>35</v>
      </c>
      <c r="L41" s="8">
        <v>18.7117595672607</v>
      </c>
      <c r="M41" s="8">
        <v>18.7117595672607</v>
      </c>
      <c r="N41" s="9">
        <f t="shared" si="2"/>
        <v>7.9559369232679224E-3</v>
      </c>
      <c r="P41" s="31">
        <v>35</v>
      </c>
      <c r="Q41" s="8">
        <v>11.737209320068301</v>
      </c>
      <c r="R41" s="8">
        <v>11.737209320068301</v>
      </c>
      <c r="S41" s="9">
        <f t="shared" si="3"/>
        <v>1.4772826877876673E-2</v>
      </c>
      <c r="U41" s="31">
        <v>35</v>
      </c>
      <c r="V41" s="8">
        <v>49.631893157958899</v>
      </c>
      <c r="W41" s="8">
        <v>49.631893157958899</v>
      </c>
      <c r="X41" s="9">
        <f t="shared" si="4"/>
        <v>2.1397878421409906E-2</v>
      </c>
      <c r="Z41" s="37">
        <v>35</v>
      </c>
      <c r="AA41" s="63">
        <f t="shared" si="5"/>
        <v>1.4307930052399104E-2</v>
      </c>
      <c r="AB41" s="66">
        <f t="shared" si="6"/>
        <v>7.8431609934625154E-3</v>
      </c>
      <c r="AC41" s="66">
        <f t="shared" si="7"/>
        <v>6.8747074001409073E-3</v>
      </c>
      <c r="AE41" s="31">
        <v>35</v>
      </c>
      <c r="AF41" s="19">
        <v>47.777133941650298</v>
      </c>
      <c r="AG41" s="19">
        <f t="shared" si="8"/>
        <v>47.777133941650298</v>
      </c>
      <c r="AH41" s="19">
        <f t="shared" si="9"/>
        <v>4.8348492487700345E-2</v>
      </c>
      <c r="AI41" s="20"/>
      <c r="AJ41" s="31">
        <v>35</v>
      </c>
      <c r="AK41" s="19">
        <v>120.39360809326099</v>
      </c>
      <c r="AL41" s="19">
        <f t="shared" si="10"/>
        <v>120.39360809326099</v>
      </c>
      <c r="AM41" s="20">
        <f t="shared" si="11"/>
        <v>0.12183337459239621</v>
      </c>
      <c r="AO41" s="31">
        <v>35</v>
      </c>
      <c r="AP41" s="19">
        <v>107.83267211914</v>
      </c>
      <c r="AQ41" s="19">
        <f t="shared" si="12"/>
        <v>107.83267211914</v>
      </c>
      <c r="AR41" s="20">
        <f t="shared" si="13"/>
        <v>4.5848704637503138E-2</v>
      </c>
      <c r="AT41" s="31">
        <v>35</v>
      </c>
      <c r="AU41" s="19">
        <v>35.869365692138601</v>
      </c>
      <c r="AV41" s="19">
        <f t="shared" si="14"/>
        <v>35.869365692138601</v>
      </c>
      <c r="AW41" s="20">
        <f t="shared" si="15"/>
        <v>4.5146330370303814E-2</v>
      </c>
      <c r="AY41" s="31">
        <v>35</v>
      </c>
      <c r="AZ41" s="19">
        <v>307.16552734375</v>
      </c>
      <c r="BA41" s="19">
        <f t="shared" si="16"/>
        <v>307.16552734375</v>
      </c>
      <c r="BB41" s="20">
        <f t="shared" si="17"/>
        <v>0.13242877092017263</v>
      </c>
      <c r="BD41" s="36">
        <v>35</v>
      </c>
      <c r="BE41" s="34">
        <f t="shared" si="18"/>
        <v>6.7943074603919976E-2</v>
      </c>
      <c r="BF41" s="34">
        <f t="shared" si="19"/>
        <v>4.301242227375348E-2</v>
      </c>
      <c r="BG41" s="35">
        <f t="shared" si="20"/>
        <v>3.7701357647743135E-2</v>
      </c>
    </row>
    <row r="42" spans="1:59" x14ac:dyDescent="0.25">
      <c r="A42" s="31">
        <v>40</v>
      </c>
      <c r="B42" s="8">
        <v>16.434785842895501</v>
      </c>
      <c r="C42" s="8">
        <v>16.434785842895501</v>
      </c>
      <c r="D42" s="9">
        <f t="shared" si="0"/>
        <v>1.6631326626511962E-2</v>
      </c>
      <c r="F42" s="31">
        <v>40</v>
      </c>
      <c r="G42" s="8">
        <v>34.914924621582003</v>
      </c>
      <c r="H42" s="8">
        <v>34.914924621582003</v>
      </c>
      <c r="I42" s="9">
        <f t="shared" si="1"/>
        <v>3.5332466213582839E-2</v>
      </c>
      <c r="K42" s="31">
        <v>40</v>
      </c>
      <c r="L42" s="8">
        <v>21.946346282958899</v>
      </c>
      <c r="M42" s="8">
        <v>21.946346282958899</v>
      </c>
      <c r="N42" s="9">
        <f t="shared" si="2"/>
        <v>9.3312307747323991E-3</v>
      </c>
      <c r="P42" s="31">
        <v>40</v>
      </c>
      <c r="Q42" s="8">
        <v>14.265809059143001</v>
      </c>
      <c r="R42" s="8">
        <v>14.265809059143001</v>
      </c>
      <c r="S42" s="9">
        <f t="shared" si="3"/>
        <v>1.7955403346452195E-2</v>
      </c>
      <c r="U42" s="31">
        <v>40</v>
      </c>
      <c r="V42" s="8">
        <v>57.105918884277301</v>
      </c>
      <c r="W42" s="8">
        <v>57.105918884277301</v>
      </c>
      <c r="X42" s="9">
        <f t="shared" si="4"/>
        <v>2.4620167228755249E-2</v>
      </c>
      <c r="Z42" s="37">
        <v>40</v>
      </c>
      <c r="AA42" s="63">
        <f t="shared" si="5"/>
        <v>1.7134531994112953E-2</v>
      </c>
      <c r="AB42" s="66">
        <f t="shared" si="6"/>
        <v>9.7824477776589855E-3</v>
      </c>
      <c r="AC42" s="66">
        <f t="shared" si="7"/>
        <v>8.5745359791313865E-3</v>
      </c>
      <c r="AE42" s="31">
        <v>40</v>
      </c>
      <c r="AF42" s="19">
        <v>56.446628570556598</v>
      </c>
      <c r="AG42" s="19">
        <f t="shared" si="8"/>
        <v>56.446628570556598</v>
      </c>
      <c r="AH42" s="19">
        <f t="shared" si="9"/>
        <v>5.7121664115151807E-2</v>
      </c>
      <c r="AI42" s="20"/>
      <c r="AJ42" s="31">
        <v>40</v>
      </c>
      <c r="AK42" s="19">
        <v>139.76783752441401</v>
      </c>
      <c r="AL42" s="19">
        <f t="shared" si="10"/>
        <v>139.76783752441401</v>
      </c>
      <c r="AM42" s="20">
        <f t="shared" si="11"/>
        <v>0.14143929710861672</v>
      </c>
      <c r="AO42" s="31">
        <v>40</v>
      </c>
      <c r="AP42" s="19">
        <v>129.02600097656199</v>
      </c>
      <c r="AQ42" s="19">
        <f t="shared" si="12"/>
        <v>129.02600097656199</v>
      </c>
      <c r="AR42" s="20">
        <f t="shared" si="13"/>
        <v>5.485976460637635E-2</v>
      </c>
      <c r="AT42" s="31">
        <v>40</v>
      </c>
      <c r="AU42" s="19">
        <v>42.277175903320298</v>
      </c>
      <c r="AV42" s="19">
        <f t="shared" si="14"/>
        <v>42.277175903320298</v>
      </c>
      <c r="AW42" s="20">
        <f t="shared" si="15"/>
        <v>5.3211405153815193E-2</v>
      </c>
      <c r="AY42" s="31">
        <v>40</v>
      </c>
      <c r="AZ42" s="19">
        <v>355.91159057617102</v>
      </c>
      <c r="BA42" s="19">
        <f t="shared" si="16"/>
        <v>355.91159057617102</v>
      </c>
      <c r="BB42" s="20">
        <f t="shared" si="17"/>
        <v>0.15344474005215888</v>
      </c>
      <c r="BD42" s="36">
        <v>40</v>
      </c>
      <c r="BE42" s="34">
        <f t="shared" si="18"/>
        <v>7.9659393481875562E-2</v>
      </c>
      <c r="BF42" s="34">
        <f t="shared" si="19"/>
        <v>4.9216339740876733E-2</v>
      </c>
      <c r="BG42" s="35">
        <f t="shared" si="20"/>
        <v>4.3139231147553435E-2</v>
      </c>
    </row>
    <row r="43" spans="1:59" x14ac:dyDescent="0.25">
      <c r="A43" s="31">
        <v>45</v>
      </c>
      <c r="B43" s="8">
        <v>19.0841751098632</v>
      </c>
      <c r="C43" s="8">
        <v>19.0841751098632</v>
      </c>
      <c r="D43" s="9">
        <f t="shared" si="0"/>
        <v>1.9312399485076931E-2</v>
      </c>
      <c r="F43" s="31">
        <v>45</v>
      </c>
      <c r="G43" s="8">
        <v>42.588577270507798</v>
      </c>
      <c r="H43" s="8">
        <v>42.588577270507798</v>
      </c>
      <c r="I43" s="9">
        <f t="shared" si="1"/>
        <v>4.3097886757705907E-2</v>
      </c>
      <c r="K43" s="31">
        <v>45</v>
      </c>
      <c r="L43" s="8">
        <v>27.2388916015625</v>
      </c>
      <c r="M43" s="8">
        <v>27.2388916015625</v>
      </c>
      <c r="N43" s="9">
        <f t="shared" si="2"/>
        <v>1.1581535272660032E-2</v>
      </c>
      <c r="P43" s="31">
        <v>45</v>
      </c>
      <c r="Q43" s="8">
        <v>19.172275543212798</v>
      </c>
      <c r="R43" s="8">
        <v>19.172275543212798</v>
      </c>
      <c r="S43" s="9">
        <f t="shared" si="3"/>
        <v>2.4130838918461368E-2</v>
      </c>
      <c r="U43" s="31">
        <v>45</v>
      </c>
      <c r="V43" s="8">
        <v>65.870643615722599</v>
      </c>
      <c r="W43" s="8">
        <v>65.870643615722599</v>
      </c>
      <c r="X43" s="9">
        <f t="shared" si="4"/>
        <v>2.8398917187047269E-2</v>
      </c>
      <c r="Z43" s="37">
        <v>45</v>
      </c>
      <c r="AA43" s="63">
        <f t="shared" si="5"/>
        <v>2.0855922715811402E-2</v>
      </c>
      <c r="AB43" s="66">
        <f t="shared" si="6"/>
        <v>1.174502596516625E-2</v>
      </c>
      <c r="AC43" s="66">
        <f t="shared" si="7"/>
        <v>1.0294779998125435E-2</v>
      </c>
      <c r="AE43" s="31">
        <v>45</v>
      </c>
      <c r="AF43" s="19">
        <v>64.652137756347599</v>
      </c>
      <c r="AG43" s="19">
        <f t="shared" si="8"/>
        <v>64.652137756347599</v>
      </c>
      <c r="AH43" s="19">
        <f t="shared" si="9"/>
        <v>6.5425301577195616E-2</v>
      </c>
      <c r="AI43" s="20"/>
      <c r="AJ43" s="31">
        <v>45</v>
      </c>
      <c r="AK43" s="19">
        <v>159.20951843261699</v>
      </c>
      <c r="AL43" s="19">
        <f t="shared" si="10"/>
        <v>159.20951843261699</v>
      </c>
      <c r="AM43" s="20">
        <f t="shared" si="11"/>
        <v>0.16111347774252627</v>
      </c>
      <c r="AO43" s="31">
        <v>45</v>
      </c>
      <c r="AP43" s="19">
        <v>149.26116943359301</v>
      </c>
      <c r="AQ43" s="19">
        <f t="shared" si="12"/>
        <v>149.26116943359301</v>
      </c>
      <c r="AR43" s="20">
        <f t="shared" si="13"/>
        <v>6.3463430301050922E-2</v>
      </c>
      <c r="AT43" s="31">
        <v>45</v>
      </c>
      <c r="AU43" s="19">
        <v>48.728122711181598</v>
      </c>
      <c r="AV43" s="19">
        <f t="shared" si="14"/>
        <v>48.728122711181598</v>
      </c>
      <c r="AW43" s="20">
        <f t="shared" si="15"/>
        <v>6.13307730369443E-2</v>
      </c>
      <c r="AY43" s="31">
        <v>45</v>
      </c>
      <c r="AZ43" s="19">
        <v>403.19876098632801</v>
      </c>
      <c r="BA43" s="19">
        <f t="shared" si="16"/>
        <v>403.19876098632801</v>
      </c>
      <c r="BB43" s="20">
        <f t="shared" si="17"/>
        <v>0.17383173436061139</v>
      </c>
      <c r="BD43" s="36">
        <v>45</v>
      </c>
      <c r="BE43" s="34">
        <f t="shared" si="18"/>
        <v>9.1012809818950546E-2</v>
      </c>
      <c r="BF43" s="34">
        <f t="shared" si="19"/>
        <v>5.5237929177962587E-2</v>
      </c>
      <c r="BG43" s="35">
        <f t="shared" si="20"/>
        <v>4.8417290019257035E-2</v>
      </c>
    </row>
    <row r="44" spans="1:59" x14ac:dyDescent="0.25">
      <c r="A44" s="31">
        <v>50</v>
      </c>
      <c r="B44" s="8">
        <v>21.620189666748001</v>
      </c>
      <c r="C44" s="8">
        <v>21.620189666748001</v>
      </c>
      <c r="D44" s="9">
        <f t="shared" si="0"/>
        <v>2.1878741804856699E-2</v>
      </c>
      <c r="F44" s="31">
        <v>50</v>
      </c>
      <c r="G44" s="8">
        <v>45.936408996582003</v>
      </c>
      <c r="H44" s="8">
        <v>45.936408996582003</v>
      </c>
      <c r="I44" s="9">
        <f t="shared" si="1"/>
        <v>4.6485754628890159E-2</v>
      </c>
      <c r="K44" s="31">
        <v>50</v>
      </c>
      <c r="L44" s="8">
        <v>30.868644714355401</v>
      </c>
      <c r="M44" s="8">
        <v>30.868644714355401</v>
      </c>
      <c r="N44" s="9">
        <f t="shared" si="2"/>
        <v>1.3124847472061241E-2</v>
      </c>
      <c r="P44" s="31">
        <v>50</v>
      </c>
      <c r="Q44" s="8">
        <v>23.056993484496999</v>
      </c>
      <c r="R44" s="8">
        <v>23.056993484496999</v>
      </c>
      <c r="S44" s="9">
        <f t="shared" si="3"/>
        <v>2.9020269110172307E-2</v>
      </c>
      <c r="U44" s="31">
        <v>50</v>
      </c>
      <c r="V44" s="8">
        <v>72.809944152832003</v>
      </c>
      <c r="W44" s="8">
        <v>72.809944152832003</v>
      </c>
      <c r="X44" s="9">
        <f t="shared" si="4"/>
        <v>3.139066905817009E-2</v>
      </c>
      <c r="Z44" s="37">
        <v>50</v>
      </c>
      <c r="AA44" s="63">
        <f t="shared" si="5"/>
        <v>2.3853631861315085E-2</v>
      </c>
      <c r="AB44" s="66">
        <f t="shared" si="6"/>
        <v>1.2372130577911009E-2</v>
      </c>
      <c r="AC44" s="66">
        <f t="shared" si="7"/>
        <v>1.0844451326495764E-2</v>
      </c>
      <c r="AE44" s="31">
        <v>50</v>
      </c>
      <c r="AF44" s="19">
        <v>71.6361083984375</v>
      </c>
      <c r="AG44" s="19">
        <f t="shared" si="8"/>
        <v>71.6361083984375</v>
      </c>
      <c r="AH44" s="19">
        <f t="shared" si="9"/>
        <v>7.2492792325715386E-2</v>
      </c>
      <c r="AI44" s="20"/>
      <c r="AJ44" s="31">
        <v>50</v>
      </c>
      <c r="AK44" s="19">
        <v>180.54592895507801</v>
      </c>
      <c r="AL44" s="19">
        <f t="shared" si="10"/>
        <v>180.54592895507801</v>
      </c>
      <c r="AM44" s="20">
        <f t="shared" si="11"/>
        <v>0.18270504673700716</v>
      </c>
      <c r="AO44" s="31">
        <v>50</v>
      </c>
      <c r="AP44" s="19">
        <v>175.26062011718699</v>
      </c>
      <c r="AQ44" s="19">
        <f t="shared" si="12"/>
        <v>175.26062011718699</v>
      </c>
      <c r="AR44" s="20">
        <f t="shared" si="13"/>
        <v>7.451797538189979E-2</v>
      </c>
      <c r="AT44" s="31">
        <v>50</v>
      </c>
      <c r="AU44" s="19">
        <v>55.563121795654197</v>
      </c>
      <c r="AV44" s="19">
        <f t="shared" si="14"/>
        <v>55.563121795654197</v>
      </c>
      <c r="AW44" s="20">
        <f t="shared" si="15"/>
        <v>6.9933521393209588E-2</v>
      </c>
      <c r="AY44" s="31">
        <v>50</v>
      </c>
      <c r="AZ44" s="19">
        <v>452.51760864257801</v>
      </c>
      <c r="BA44" s="19">
        <f t="shared" si="16"/>
        <v>452.51760864257801</v>
      </c>
      <c r="BB44" s="20">
        <f t="shared" si="17"/>
        <v>0.19509464896823694</v>
      </c>
      <c r="BD44" s="36">
        <v>50</v>
      </c>
      <c r="BE44" s="34">
        <f t="shared" si="18"/>
        <v>0.10300973451726543</v>
      </c>
      <c r="BF44" s="34">
        <f t="shared" si="19"/>
        <v>6.1418595021976843E-2</v>
      </c>
      <c r="BG44" s="35">
        <f t="shared" si="20"/>
        <v>5.3834782947307314E-2</v>
      </c>
    </row>
    <row r="45" spans="1:59" x14ac:dyDescent="0.25">
      <c r="A45" s="31">
        <v>55</v>
      </c>
      <c r="B45" s="8">
        <v>25.3308906555175</v>
      </c>
      <c r="C45" s="8">
        <v>25.3308906555175</v>
      </c>
      <c r="D45" s="9">
        <f t="shared" si="0"/>
        <v>2.5633818429978916E-2</v>
      </c>
      <c r="F45" s="31">
        <v>55</v>
      </c>
      <c r="G45" s="8">
        <v>50.411464691162102</v>
      </c>
      <c r="H45" s="8">
        <v>50.411464691162102</v>
      </c>
      <c r="I45" s="9">
        <f t="shared" si="1"/>
        <v>5.1014326746583266E-2</v>
      </c>
      <c r="K45" s="31">
        <v>55</v>
      </c>
      <c r="L45" s="8">
        <v>34.767631530761697</v>
      </c>
      <c r="M45" s="8">
        <v>34.767631530761697</v>
      </c>
      <c r="N45" s="9">
        <f t="shared" si="2"/>
        <v>1.4782633479009323E-2</v>
      </c>
      <c r="P45" s="31">
        <v>55</v>
      </c>
      <c r="Q45" s="8">
        <v>25.760917663574201</v>
      </c>
      <c r="R45" s="8">
        <v>25.760917663574201</v>
      </c>
      <c r="S45" s="9">
        <f t="shared" si="3"/>
        <v>3.2423514523893859E-2</v>
      </c>
      <c r="U45" s="31">
        <v>55</v>
      </c>
      <c r="V45" s="8">
        <v>78.741371154785099</v>
      </c>
      <c r="W45" s="8">
        <v>78.741371154785099</v>
      </c>
      <c r="X45" s="9">
        <f t="shared" si="4"/>
        <v>3.3947894780939188E-2</v>
      </c>
      <c r="Z45" s="37">
        <v>55</v>
      </c>
      <c r="AA45" s="63">
        <f t="shared" si="5"/>
        <v>2.6696965303455319E-2</v>
      </c>
      <c r="AB45" s="66">
        <f t="shared" si="6"/>
        <v>1.3243094260818735E-2</v>
      </c>
      <c r="AC45" s="66">
        <f t="shared" si="7"/>
        <v>1.160787062658798E-2</v>
      </c>
      <c r="AE45" s="31">
        <v>55</v>
      </c>
      <c r="AF45" s="19">
        <v>78.852111816406193</v>
      </c>
      <c r="AG45" s="19">
        <f t="shared" si="8"/>
        <v>78.852111816406193</v>
      </c>
      <c r="AH45" s="19">
        <f t="shared" si="9"/>
        <v>7.9795090690262874E-2</v>
      </c>
      <c r="AI45" s="20"/>
      <c r="AJ45" s="31">
        <v>55</v>
      </c>
      <c r="AK45" s="19">
        <v>199.88578796386699</v>
      </c>
      <c r="AL45" s="19">
        <f t="shared" si="10"/>
        <v>199.88578796386699</v>
      </c>
      <c r="AM45" s="20">
        <f t="shared" si="11"/>
        <v>0.20227618780088069</v>
      </c>
      <c r="AO45" s="31">
        <v>55</v>
      </c>
      <c r="AP45" s="19">
        <v>193.69010925292901</v>
      </c>
      <c r="AQ45" s="19">
        <f t="shared" si="12"/>
        <v>193.69010925292901</v>
      </c>
      <c r="AR45" s="20">
        <f t="shared" si="13"/>
        <v>8.2353895492190091E-2</v>
      </c>
      <c r="AT45" s="31">
        <v>55</v>
      </c>
      <c r="AU45" s="19">
        <v>64.056732177734304</v>
      </c>
      <c r="AV45" s="19">
        <f t="shared" si="14"/>
        <v>64.056732177734304</v>
      </c>
      <c r="AW45" s="20">
        <f t="shared" si="15"/>
        <v>8.0623850952900464E-2</v>
      </c>
      <c r="AY45" s="31">
        <v>55</v>
      </c>
      <c r="AZ45" s="19">
        <v>506.90200805664</v>
      </c>
      <c r="BA45" s="19">
        <f t="shared" si="16"/>
        <v>506.90200805664</v>
      </c>
      <c r="BB45" s="20">
        <f t="shared" si="17"/>
        <v>0.21854148310329316</v>
      </c>
      <c r="BD45" s="36">
        <v>55</v>
      </c>
      <c r="BE45" s="34">
        <f t="shared" si="18"/>
        <v>0.11532858005966164</v>
      </c>
      <c r="BF45" s="34">
        <f t="shared" si="19"/>
        <v>6.8816859044270998E-2</v>
      </c>
      <c r="BG45" s="35">
        <f t="shared" si="20"/>
        <v>6.0319528123984903E-2</v>
      </c>
    </row>
    <row r="46" spans="1:59" x14ac:dyDescent="0.25">
      <c r="A46" s="31">
        <v>60</v>
      </c>
      <c r="B46" s="8">
        <v>29.5631599426269</v>
      </c>
      <c r="C46" s="8">
        <v>29.5631599426269</v>
      </c>
      <c r="D46" s="9">
        <f t="shared" si="0"/>
        <v>2.9916700699217556E-2</v>
      </c>
      <c r="F46" s="31">
        <v>60</v>
      </c>
      <c r="G46" s="8">
        <v>56.036178588867102</v>
      </c>
      <c r="H46" s="8">
        <v>56.036178588867102</v>
      </c>
      <c r="I46" s="9">
        <f t="shared" si="1"/>
        <v>5.6706305632566241E-2</v>
      </c>
      <c r="K46" s="31">
        <v>60</v>
      </c>
      <c r="L46" s="8">
        <v>39.061454772949197</v>
      </c>
      <c r="M46" s="8">
        <v>39.061454772949197</v>
      </c>
      <c r="N46" s="9">
        <f t="shared" si="2"/>
        <v>1.6608297535439191E-2</v>
      </c>
      <c r="P46" s="31">
        <v>60</v>
      </c>
      <c r="Q46" s="8">
        <v>25.436719894409102</v>
      </c>
      <c r="R46" s="8">
        <v>25.436719894409102</v>
      </c>
      <c r="S46" s="9">
        <f t="shared" si="3"/>
        <v>3.2015468847322252E-2</v>
      </c>
      <c r="U46" s="31">
        <v>60</v>
      </c>
      <c r="V46" s="8">
        <v>90.697937011718693</v>
      </c>
      <c r="W46" s="8">
        <v>90.697937011718693</v>
      </c>
      <c r="X46" s="9">
        <f t="shared" si="4"/>
        <v>3.9102748369336283E-2</v>
      </c>
      <c r="Z46" s="37">
        <v>60</v>
      </c>
      <c r="AA46" s="63">
        <f t="shared" si="5"/>
        <v>2.9410803862828822E-2</v>
      </c>
      <c r="AB46" s="66">
        <f t="shared" si="6"/>
        <v>1.4670665470250298E-2</v>
      </c>
      <c r="AC46" s="66">
        <f t="shared" si="7"/>
        <v>1.2859168969932918E-2</v>
      </c>
      <c r="AE46" s="31">
        <v>60</v>
      </c>
      <c r="AF46" s="19">
        <v>87.362785339355398</v>
      </c>
      <c r="AG46" s="19">
        <f t="shared" si="8"/>
        <v>87.362785339355398</v>
      </c>
      <c r="AH46" s="19">
        <f t="shared" si="9"/>
        <v>8.8407541897405476E-2</v>
      </c>
      <c r="AI46" s="20"/>
      <c r="AJ46" s="31">
        <v>60</v>
      </c>
      <c r="AK46" s="19">
        <v>216.71960449218699</v>
      </c>
      <c r="AL46" s="19">
        <f t="shared" si="10"/>
        <v>216.71960449218699</v>
      </c>
      <c r="AM46" s="20">
        <f t="shared" si="11"/>
        <v>0.21931131705230877</v>
      </c>
      <c r="AO46" s="31">
        <v>60</v>
      </c>
      <c r="AP46" s="19">
        <v>216.53608703613199</v>
      </c>
      <c r="AQ46" s="19">
        <f t="shared" si="12"/>
        <v>216.53608703613199</v>
      </c>
      <c r="AR46" s="20">
        <f t="shared" si="13"/>
        <v>9.2067635001304146E-2</v>
      </c>
      <c r="AT46" s="31">
        <v>60</v>
      </c>
      <c r="AU46" s="19">
        <v>70.708114624023395</v>
      </c>
      <c r="AV46" s="19">
        <f t="shared" si="14"/>
        <v>70.708114624023395</v>
      </c>
      <c r="AW46" s="20">
        <f t="shared" si="15"/>
        <v>8.8995493538295264E-2</v>
      </c>
      <c r="AY46" s="31">
        <v>60</v>
      </c>
      <c r="AZ46" s="19">
        <v>556.01007080078102</v>
      </c>
      <c r="BA46" s="19">
        <f t="shared" si="16"/>
        <v>556.01007080078102</v>
      </c>
      <c r="BB46" s="20">
        <f t="shared" si="17"/>
        <v>0.23971352167062701</v>
      </c>
      <c r="BD46" s="36">
        <v>60</v>
      </c>
      <c r="BE46" s="34">
        <f t="shared" si="18"/>
        <v>0.12729604802690797</v>
      </c>
      <c r="BF46" s="34">
        <f t="shared" si="19"/>
        <v>7.4962163451211275E-2</v>
      </c>
      <c r="BG46" s="35">
        <f t="shared" si="20"/>
        <v>6.5706025955372657E-2</v>
      </c>
    </row>
    <row r="47" spans="1:59" x14ac:dyDescent="0.25">
      <c r="A47" s="31">
        <v>65</v>
      </c>
      <c r="B47" s="8">
        <v>30.819534301757798</v>
      </c>
      <c r="C47" s="8">
        <v>30.819534301757798</v>
      </c>
      <c r="D47" s="9">
        <f t="shared" si="0"/>
        <v>3.1188099823710153E-2</v>
      </c>
      <c r="F47" s="31">
        <v>65</v>
      </c>
      <c r="G47" s="8">
        <v>62.072242736816399</v>
      </c>
      <c r="H47" s="8">
        <v>62.072242736816399</v>
      </c>
      <c r="I47" s="9">
        <f t="shared" si="1"/>
        <v>6.2814554035846737E-2</v>
      </c>
      <c r="K47" s="31">
        <v>65</v>
      </c>
      <c r="L47" s="8">
        <v>45.403598785400298</v>
      </c>
      <c r="M47" s="8">
        <v>45.403598785400298</v>
      </c>
      <c r="N47" s="9">
        <f t="shared" si="2"/>
        <v>1.930487438808464E-2</v>
      </c>
      <c r="P47" s="31">
        <v>65</v>
      </c>
      <c r="Q47" s="8">
        <v>33.560081481933501</v>
      </c>
      <c r="R47" s="8">
        <v>33.560081481933501</v>
      </c>
      <c r="S47" s="9">
        <f t="shared" si="3"/>
        <v>4.2239791437676553E-2</v>
      </c>
      <c r="U47" s="31">
        <v>65</v>
      </c>
      <c r="V47" s="8">
        <v>107.648239135742</v>
      </c>
      <c r="W47" s="8">
        <v>107.648239135742</v>
      </c>
      <c r="X47" s="9">
        <f t="shared" si="4"/>
        <v>4.6410559556422842E-2</v>
      </c>
      <c r="Z47" s="37">
        <v>65</v>
      </c>
      <c r="AA47" s="63">
        <f t="shared" si="5"/>
        <v>3.4785831301473551E-2</v>
      </c>
      <c r="AB47" s="66">
        <f t="shared" si="6"/>
        <v>1.636907882220397E-2</v>
      </c>
      <c r="AC47" s="66">
        <f t="shared" si="7"/>
        <v>1.4347866556136537E-2</v>
      </c>
      <c r="AE47" s="31">
        <v>65</v>
      </c>
      <c r="AF47" s="19">
        <v>95.785545349120994</v>
      </c>
      <c r="AG47" s="19">
        <f t="shared" si="8"/>
        <v>95.785545349120994</v>
      </c>
      <c r="AH47" s="19">
        <f t="shared" si="9"/>
        <v>9.6931028248746637E-2</v>
      </c>
      <c r="AI47" s="20"/>
      <c r="AJ47" s="31">
        <v>65</v>
      </c>
      <c r="AK47" s="19">
        <v>237.12158203125</v>
      </c>
      <c r="AL47" s="19">
        <f t="shared" si="10"/>
        <v>237.12158203125</v>
      </c>
      <c r="AM47" s="20">
        <f t="shared" si="11"/>
        <v>0.23995727833969585</v>
      </c>
      <c r="AO47" s="31">
        <v>65</v>
      </c>
      <c r="AP47" s="19">
        <v>244.142807006835</v>
      </c>
      <c r="AQ47" s="19">
        <f t="shared" si="12"/>
        <v>244.142807006835</v>
      </c>
      <c r="AR47" s="20">
        <f t="shared" si="13"/>
        <v>0.10380556493545773</v>
      </c>
      <c r="AT47" s="31">
        <v>65</v>
      </c>
      <c r="AU47" s="19">
        <v>76.873291015625</v>
      </c>
      <c r="AV47" s="19">
        <f t="shared" si="14"/>
        <v>76.873291015625</v>
      </c>
      <c r="AW47" s="20">
        <f t="shared" si="15"/>
        <v>9.6755181639706145E-2</v>
      </c>
      <c r="AY47" s="31">
        <v>65</v>
      </c>
      <c r="AZ47" s="19">
        <v>615.58740234375</v>
      </c>
      <c r="BA47" s="19">
        <f t="shared" si="16"/>
        <v>615.58740234375</v>
      </c>
      <c r="BB47" s="20">
        <f t="shared" si="17"/>
        <v>0.26539919303865644</v>
      </c>
      <c r="BD47" s="36">
        <v>65</v>
      </c>
      <c r="BE47" s="34">
        <f t="shared" si="18"/>
        <v>0.14072274196564175</v>
      </c>
      <c r="BF47" s="34">
        <f t="shared" si="19"/>
        <v>8.3182441984105154E-2</v>
      </c>
      <c r="BG47" s="35">
        <f t="shared" si="20"/>
        <v>7.2911285379271926E-2</v>
      </c>
    </row>
    <row r="48" spans="1:59" x14ac:dyDescent="0.25">
      <c r="A48" s="31">
        <v>70</v>
      </c>
      <c r="B48" s="8">
        <v>31.353418350219702</v>
      </c>
      <c r="C48" s="8">
        <v>31.353418350219702</v>
      </c>
      <c r="D48" s="9">
        <f t="shared" si="0"/>
        <v>3.1728368499890851E-2</v>
      </c>
      <c r="F48" s="31">
        <v>70</v>
      </c>
      <c r="G48" s="8">
        <v>68.198104858398395</v>
      </c>
      <c r="H48" s="8">
        <v>68.198104858398395</v>
      </c>
      <c r="I48" s="9">
        <f t="shared" si="1"/>
        <v>6.9013674291316898E-2</v>
      </c>
      <c r="K48" s="31">
        <v>70</v>
      </c>
      <c r="L48" s="8">
        <v>49.731578826904197</v>
      </c>
      <c r="M48" s="8">
        <v>49.731578826904197</v>
      </c>
      <c r="N48" s="9">
        <f t="shared" si="2"/>
        <v>2.1145061362035179E-2</v>
      </c>
      <c r="P48" s="31">
        <v>70</v>
      </c>
      <c r="Q48" s="8">
        <v>26.932935714721602</v>
      </c>
      <c r="R48" s="8">
        <v>26.932935714721602</v>
      </c>
      <c r="S48" s="9">
        <f t="shared" si="3"/>
        <v>3.389865391139233E-2</v>
      </c>
      <c r="U48" s="31">
        <v>70</v>
      </c>
      <c r="V48" s="8">
        <v>117.146667480468</v>
      </c>
      <c r="W48" s="8">
        <v>117.146667480468</v>
      </c>
      <c r="X48" s="9">
        <f t="shared" si="4"/>
        <v>5.0505632340933949E-2</v>
      </c>
      <c r="Z48" s="37">
        <v>70</v>
      </c>
      <c r="AA48" s="63">
        <f t="shared" si="5"/>
        <v>3.4319429028563081E-2</v>
      </c>
      <c r="AB48" s="66">
        <f t="shared" si="6"/>
        <v>1.874433455024762E-2</v>
      </c>
      <c r="AC48" s="66">
        <f t="shared" si="7"/>
        <v>1.6429831741400433E-2</v>
      </c>
      <c r="AE48" s="31">
        <v>70</v>
      </c>
      <c r="AF48" s="19">
        <v>101.470207214355</v>
      </c>
      <c r="AG48" s="19">
        <f t="shared" si="8"/>
        <v>101.470207214355</v>
      </c>
      <c r="AH48" s="19">
        <f t="shared" si="9"/>
        <v>0.10268367200971497</v>
      </c>
      <c r="AI48" s="20"/>
      <c r="AJ48" s="31">
        <v>70</v>
      </c>
      <c r="AK48" s="19">
        <v>254.17691040039</v>
      </c>
      <c r="AL48" s="19">
        <f t="shared" si="10"/>
        <v>254.17691040039</v>
      </c>
      <c r="AM48" s="20">
        <f t="shared" si="11"/>
        <v>0.25721656845403595</v>
      </c>
      <c r="AO48" s="31">
        <v>70</v>
      </c>
      <c r="AP48" s="19">
        <v>270.29046630859301</v>
      </c>
      <c r="AQ48" s="19">
        <f t="shared" si="12"/>
        <v>270.29046630859301</v>
      </c>
      <c r="AR48" s="20">
        <f t="shared" si="13"/>
        <v>0.11492312591886561</v>
      </c>
      <c r="AT48" s="31">
        <v>70</v>
      </c>
      <c r="AU48" s="19">
        <v>85.668197631835895</v>
      </c>
      <c r="AV48" s="19">
        <f t="shared" si="14"/>
        <v>85.668197631835895</v>
      </c>
      <c r="AW48" s="20">
        <f t="shared" si="15"/>
        <v>0.10782473227183373</v>
      </c>
      <c r="AY48" s="31">
        <v>70</v>
      </c>
      <c r="AZ48" s="19">
        <v>669.49591064453102</v>
      </c>
      <c r="BA48" s="19">
        <f t="shared" si="16"/>
        <v>669.49591064453102</v>
      </c>
      <c r="BB48" s="20">
        <f t="shared" si="17"/>
        <v>0.288640855467862</v>
      </c>
      <c r="BD48" s="36">
        <v>70</v>
      </c>
      <c r="BE48" s="34">
        <f t="shared" si="18"/>
        <v>0.15351809641706907</v>
      </c>
      <c r="BF48" s="34">
        <f t="shared" si="19"/>
        <v>9.0221494100153177E-2</v>
      </c>
      <c r="BG48" s="35">
        <f t="shared" si="20"/>
        <v>7.9081173223281315E-2</v>
      </c>
    </row>
    <row r="49" spans="1:59" x14ac:dyDescent="0.25">
      <c r="A49" s="31">
        <v>75</v>
      </c>
      <c r="B49" s="8">
        <v>34.585933685302699</v>
      </c>
      <c r="C49" s="8">
        <v>34.585933685302699</v>
      </c>
      <c r="D49" s="9">
        <f t="shared" si="0"/>
        <v>3.499954093115281E-2</v>
      </c>
      <c r="F49" s="31">
        <v>75</v>
      </c>
      <c r="G49" s="8">
        <v>79.516082763671804</v>
      </c>
      <c r="H49" s="8">
        <v>79.516082763671804</v>
      </c>
      <c r="I49" s="9">
        <f t="shared" si="1"/>
        <v>8.0467001952146622E-2</v>
      </c>
      <c r="K49" s="31">
        <v>75</v>
      </c>
      <c r="L49" s="8">
        <v>54.165504455566399</v>
      </c>
      <c r="M49" s="8">
        <v>54.165504455566399</v>
      </c>
      <c r="N49" s="9">
        <f t="shared" si="2"/>
        <v>2.3030294682680169E-2</v>
      </c>
      <c r="P49" s="31">
        <v>75</v>
      </c>
      <c r="Q49" s="8">
        <v>29.6145725250244</v>
      </c>
      <c r="R49" s="8">
        <v>29.6145725250244</v>
      </c>
      <c r="S49" s="9">
        <f t="shared" si="3"/>
        <v>3.7273847730268025E-2</v>
      </c>
      <c r="U49" s="31">
        <v>75</v>
      </c>
      <c r="V49" s="8">
        <v>244.20474243164</v>
      </c>
      <c r="W49" s="8">
        <v>244.20474243164</v>
      </c>
      <c r="X49" s="9">
        <f t="shared" si="4"/>
        <v>0.10528438582532702</v>
      </c>
      <c r="Z49" s="37">
        <v>75</v>
      </c>
      <c r="AA49" s="63">
        <f t="shared" si="5"/>
        <v>5.0147017292357009E-2</v>
      </c>
      <c r="AB49" s="66">
        <f t="shared" si="6"/>
        <v>3.5021606774726058E-2</v>
      </c>
      <c r="AC49" s="66">
        <f t="shared" si="7"/>
        <v>3.0697227745256895E-2</v>
      </c>
      <c r="AE49" s="31">
        <v>75</v>
      </c>
      <c r="AF49" s="19">
        <v>109.45305633544901</v>
      </c>
      <c r="AG49" s="19">
        <f t="shared" si="8"/>
        <v>109.45305633544901</v>
      </c>
      <c r="AH49" s="19">
        <f t="shared" si="9"/>
        <v>0.11076198665355748</v>
      </c>
      <c r="AI49" s="20"/>
      <c r="AJ49" s="31">
        <v>75</v>
      </c>
      <c r="AK49" s="19">
        <v>272.55218505859301</v>
      </c>
      <c r="AL49" s="19">
        <f t="shared" si="10"/>
        <v>272.55218505859301</v>
      </c>
      <c r="AM49" s="20">
        <f t="shared" si="11"/>
        <v>0.2758115898686016</v>
      </c>
      <c r="AO49" s="31">
        <v>75</v>
      </c>
      <c r="AP49" s="19">
        <v>296.326568603515</v>
      </c>
      <c r="AQ49" s="19">
        <f t="shared" si="12"/>
        <v>296.326568603515</v>
      </c>
      <c r="AR49" s="20">
        <f t="shared" si="13"/>
        <v>0.1259932546708713</v>
      </c>
      <c r="AT49" s="31">
        <v>75</v>
      </c>
      <c r="AU49" s="19">
        <v>94.838928222656193</v>
      </c>
      <c r="AV49" s="19">
        <f t="shared" si="14"/>
        <v>94.838928222656193</v>
      </c>
      <c r="AW49" s="20">
        <f t="shared" si="15"/>
        <v>0.11936730697314676</v>
      </c>
      <c r="AY49" s="31">
        <v>75</v>
      </c>
      <c r="AZ49" s="19">
        <v>728.103759765625</v>
      </c>
      <c r="BA49" s="19">
        <f t="shared" si="16"/>
        <v>728.103759765625</v>
      </c>
      <c r="BB49" s="20">
        <f t="shared" si="17"/>
        <v>0.31390855231033882</v>
      </c>
      <c r="BD49" s="36">
        <v>75</v>
      </c>
      <c r="BE49" s="34">
        <f t="shared" si="18"/>
        <v>0.16750777515197859</v>
      </c>
      <c r="BF49" s="34">
        <f t="shared" si="19"/>
        <v>9.7799509460482117E-2</v>
      </c>
      <c r="BG49" s="35">
        <f t="shared" si="20"/>
        <v>8.5723474499445187E-2</v>
      </c>
    </row>
    <row r="50" spans="1:59" x14ac:dyDescent="0.25">
      <c r="A50" s="31">
        <v>80</v>
      </c>
      <c r="B50" s="8">
        <v>38.417823791503899</v>
      </c>
      <c r="C50" s="8">
        <v>38.417823791503899</v>
      </c>
      <c r="D50" s="9">
        <f t="shared" si="0"/>
        <v>3.8877255953565532E-2</v>
      </c>
      <c r="F50" s="31">
        <v>80</v>
      </c>
      <c r="G50" s="8">
        <v>94.650787353515597</v>
      </c>
      <c r="H50" s="8">
        <v>94.650787353515597</v>
      </c>
      <c r="I50" s="9">
        <f t="shared" si="1"/>
        <v>9.5782699877001068E-2</v>
      </c>
      <c r="K50" s="31">
        <v>80</v>
      </c>
      <c r="L50" s="8">
        <v>61.793128967285099</v>
      </c>
      <c r="M50" s="8">
        <v>61.793128967285099</v>
      </c>
      <c r="N50" s="9">
        <f t="shared" si="2"/>
        <v>2.6273437010982875E-2</v>
      </c>
      <c r="P50" s="31">
        <v>80</v>
      </c>
      <c r="Q50" s="8">
        <v>38.984107971191399</v>
      </c>
      <c r="R50" s="8">
        <v>38.984107971191399</v>
      </c>
      <c r="S50" s="9">
        <f t="shared" si="3"/>
        <v>4.9066644578126282E-2</v>
      </c>
      <c r="U50" s="31">
        <v>80</v>
      </c>
      <c r="V50" s="8">
        <v>292.60772705078102</v>
      </c>
      <c r="W50" s="8">
        <v>292.60772705078102</v>
      </c>
      <c r="X50" s="9">
        <f t="shared" si="4"/>
        <v>0.1261524429195317</v>
      </c>
      <c r="Z50" s="37">
        <v>80</v>
      </c>
      <c r="AA50" s="63">
        <f t="shared" si="5"/>
        <v>6.0092445115551597E-2</v>
      </c>
      <c r="AB50" s="66">
        <f t="shared" si="6"/>
        <v>4.2125813273034919E-2</v>
      </c>
      <c r="AC50" s="66">
        <f t="shared" si="7"/>
        <v>3.6924224873935235E-2</v>
      </c>
      <c r="AE50" s="31">
        <v>80</v>
      </c>
      <c r="AF50" s="19">
        <v>117.52694702148401</v>
      </c>
      <c r="AG50" s="19">
        <f t="shared" si="8"/>
        <v>117.52694702148401</v>
      </c>
      <c r="AH50" s="19">
        <f t="shared" si="9"/>
        <v>0.118932431612793</v>
      </c>
      <c r="AI50" s="20"/>
      <c r="AJ50" s="31">
        <v>80</v>
      </c>
      <c r="AK50" s="19">
        <v>293.21240234375</v>
      </c>
      <c r="AL50" s="19">
        <f t="shared" si="10"/>
        <v>293.21240234375</v>
      </c>
      <c r="AM50" s="20">
        <f t="shared" si="11"/>
        <v>0.29671887914689116</v>
      </c>
      <c r="AO50" s="31">
        <v>80</v>
      </c>
      <c r="AP50" s="19">
        <v>328.38073730468699</v>
      </c>
      <c r="AQ50" s="19">
        <f t="shared" si="12"/>
        <v>328.38073730468699</v>
      </c>
      <c r="AR50" s="20">
        <f t="shared" si="13"/>
        <v>0.13962216772940131</v>
      </c>
      <c r="AT50" s="31">
        <v>80</v>
      </c>
      <c r="AU50" s="19">
        <v>101.34423828125</v>
      </c>
      <c r="AV50" s="19">
        <f t="shared" si="14"/>
        <v>101.34423828125</v>
      </c>
      <c r="AW50" s="20">
        <f t="shared" si="15"/>
        <v>0.12755509818159022</v>
      </c>
      <c r="AY50" s="31">
        <v>80</v>
      </c>
      <c r="AZ50" s="19">
        <v>781.50018310546795</v>
      </c>
      <c r="BA50" s="19">
        <f t="shared" si="16"/>
        <v>781.50018310546795</v>
      </c>
      <c r="BB50" s="20">
        <f t="shared" si="17"/>
        <v>0.33692943872157727</v>
      </c>
      <c r="BD50" s="36">
        <v>80</v>
      </c>
      <c r="BE50" s="34">
        <f t="shared" si="18"/>
        <v>0.18075978406134044</v>
      </c>
      <c r="BF50" s="34">
        <f t="shared" si="19"/>
        <v>0.10445832442419521</v>
      </c>
      <c r="BG50" s="35">
        <f t="shared" si="20"/>
        <v>9.156007590866834E-2</v>
      </c>
    </row>
    <row r="51" spans="1:59" x14ac:dyDescent="0.25">
      <c r="A51" s="31">
        <v>85</v>
      </c>
      <c r="B51" s="8">
        <v>42.578819274902301</v>
      </c>
      <c r="C51" s="8">
        <v>42.578819274902301</v>
      </c>
      <c r="D51" s="9">
        <f t="shared" si="0"/>
        <v>4.3088012067905475E-2</v>
      </c>
      <c r="F51" s="31">
        <v>85</v>
      </c>
      <c r="G51" s="8">
        <v>96.793624877929602</v>
      </c>
      <c r="H51" s="8">
        <v>96.793624877929602</v>
      </c>
      <c r="I51" s="9">
        <f t="shared" si="1"/>
        <v>9.795116322764956E-2</v>
      </c>
      <c r="K51" s="31">
        <v>85</v>
      </c>
      <c r="L51" s="8">
        <v>67.195587158203097</v>
      </c>
      <c r="M51" s="8">
        <v>67.195587158203097</v>
      </c>
      <c r="N51" s="9">
        <f t="shared" si="2"/>
        <v>2.8570474680959093E-2</v>
      </c>
      <c r="P51" s="31">
        <v>85</v>
      </c>
      <c r="Q51" s="8">
        <v>40.9000434875488</v>
      </c>
      <c r="R51" s="8">
        <v>40.9000434875488</v>
      </c>
      <c r="S51" s="9">
        <f t="shared" si="3"/>
        <v>5.1478102269685834E-2</v>
      </c>
      <c r="U51" s="31">
        <v>85</v>
      </c>
      <c r="V51" s="8">
        <v>236.88511657714801</v>
      </c>
      <c r="W51" s="8">
        <v>236.88511657714801</v>
      </c>
      <c r="X51" s="9">
        <f t="shared" si="4"/>
        <v>0.10212866368460284</v>
      </c>
      <c r="Z51" s="37">
        <v>85</v>
      </c>
      <c r="AA51" s="63">
        <f t="shared" si="5"/>
        <v>5.6316313175788307E-2</v>
      </c>
      <c r="AB51" s="66">
        <f t="shared" si="6"/>
        <v>3.3368277746121194E-2</v>
      </c>
      <c r="AC51" s="66">
        <f t="shared" si="7"/>
        <v>2.9248047584695149E-2</v>
      </c>
      <c r="AE51" s="31">
        <v>85</v>
      </c>
      <c r="AF51" s="19">
        <v>126.48291015625</v>
      </c>
      <c r="AG51" s="19">
        <f t="shared" si="8"/>
        <v>126.48291015625</v>
      </c>
      <c r="AH51" s="19">
        <f t="shared" si="9"/>
        <v>0.12799549757380654</v>
      </c>
      <c r="AI51" s="20"/>
      <c r="AJ51" s="31">
        <v>85</v>
      </c>
      <c r="AK51" s="19">
        <v>316.240142822265</v>
      </c>
      <c r="AL51" s="19">
        <f t="shared" si="10"/>
        <v>316.240142822265</v>
      </c>
      <c r="AM51" s="20">
        <f t="shared" si="11"/>
        <v>0.32002200442213113</v>
      </c>
      <c r="AO51" s="31">
        <v>85</v>
      </c>
      <c r="AP51" s="19">
        <v>360.87551879882801</v>
      </c>
      <c r="AQ51" s="19">
        <f t="shared" si="12"/>
        <v>360.87551879882801</v>
      </c>
      <c r="AR51" s="20">
        <f t="shared" si="13"/>
        <v>0.15343842220688478</v>
      </c>
      <c r="AT51" s="31">
        <v>85</v>
      </c>
      <c r="AU51" s="19">
        <v>109.095993041992</v>
      </c>
      <c r="AV51" s="19">
        <f t="shared" si="14"/>
        <v>109.095993041992</v>
      </c>
      <c r="AW51" s="20">
        <f t="shared" si="15"/>
        <v>0.13731170453983244</v>
      </c>
      <c r="AY51" s="31">
        <v>85</v>
      </c>
      <c r="AZ51" s="19">
        <v>839.5029296875</v>
      </c>
      <c r="BA51" s="19">
        <f t="shared" si="16"/>
        <v>839.5029296875</v>
      </c>
      <c r="BB51" s="20">
        <f t="shared" si="17"/>
        <v>0.36193625672709079</v>
      </c>
      <c r="BD51" s="36">
        <v>85</v>
      </c>
      <c r="BE51" s="34">
        <f t="shared" si="18"/>
        <v>0.19517047026190365</v>
      </c>
      <c r="BF51" s="34">
        <f t="shared" si="19"/>
        <v>0.11167289300563928</v>
      </c>
      <c r="BG51" s="35">
        <f t="shared" si="20"/>
        <v>9.7883807890839669E-2</v>
      </c>
    </row>
    <row r="52" spans="1:59" x14ac:dyDescent="0.25">
      <c r="A52" s="31">
        <v>90</v>
      </c>
      <c r="B52" s="8">
        <v>46.146980285644503</v>
      </c>
      <c r="C52" s="8">
        <v>46.146980285644503</v>
      </c>
      <c r="D52" s="9">
        <f t="shared" si="0"/>
        <v>4.6698844103863629E-2</v>
      </c>
      <c r="F52" s="31">
        <v>90</v>
      </c>
      <c r="G52" s="8">
        <v>103.782089233398</v>
      </c>
      <c r="H52" s="8">
        <v>103.782089233398</v>
      </c>
      <c r="I52" s="9">
        <f t="shared" si="1"/>
        <v>0.10502320142909498</v>
      </c>
      <c r="K52" s="31">
        <v>90</v>
      </c>
      <c r="L52" s="8">
        <v>72.924209594726506</v>
      </c>
      <c r="M52" s="8">
        <v>72.924209594726506</v>
      </c>
      <c r="N52" s="9">
        <f t="shared" si="2"/>
        <v>3.1006192102314874E-2</v>
      </c>
      <c r="P52" s="31">
        <v>90</v>
      </c>
      <c r="Q52" s="8">
        <v>70.643524169921804</v>
      </c>
      <c r="R52" s="8">
        <v>70.643524169921804</v>
      </c>
      <c r="S52" s="9">
        <f t="shared" si="3"/>
        <v>8.8914197927866409E-2</v>
      </c>
      <c r="U52" s="31">
        <v>90</v>
      </c>
      <c r="V52" s="8">
        <v>171.93043518066401</v>
      </c>
      <c r="W52" s="8">
        <v>171.93043518066401</v>
      </c>
      <c r="X52" s="9">
        <f t="shared" si="4"/>
        <v>7.4124646771528482E-2</v>
      </c>
      <c r="Z52" s="37">
        <v>90</v>
      </c>
      <c r="AA52" s="63">
        <f t="shared" si="5"/>
        <v>6.0185970226393347E-2</v>
      </c>
      <c r="AB52" s="66">
        <f t="shared" si="6"/>
        <v>3.0254180019679416E-2</v>
      </c>
      <c r="AC52" s="66">
        <f t="shared" si="7"/>
        <v>2.6518470733910646E-2</v>
      </c>
      <c r="AE52" s="31">
        <v>90</v>
      </c>
      <c r="AF52" s="19">
        <v>135.565017700195</v>
      </c>
      <c r="AG52" s="19">
        <f t="shared" si="8"/>
        <v>135.565017700195</v>
      </c>
      <c r="AH52" s="19">
        <f t="shared" si="9"/>
        <v>0.13718621648334153</v>
      </c>
      <c r="AI52" s="20"/>
      <c r="AJ52" s="31">
        <v>90</v>
      </c>
      <c r="AK52" s="19">
        <v>338.39810180664</v>
      </c>
      <c r="AL52" s="19">
        <f t="shared" si="10"/>
        <v>338.39810180664</v>
      </c>
      <c r="AM52" s="20">
        <f t="shared" si="11"/>
        <v>0.34244494663560082</v>
      </c>
      <c r="AO52" s="31">
        <v>90</v>
      </c>
      <c r="AP52" s="19">
        <v>383.29382324218699</v>
      </c>
      <c r="AQ52" s="19">
        <f t="shared" si="12"/>
        <v>383.29382324218699</v>
      </c>
      <c r="AR52" s="20">
        <f t="shared" si="13"/>
        <v>0.16297032194281602</v>
      </c>
      <c r="AT52" s="31">
        <v>90</v>
      </c>
      <c r="AU52" s="19">
        <v>121.042724609375</v>
      </c>
      <c r="AV52" s="19">
        <f t="shared" si="14"/>
        <v>121.042724609375</v>
      </c>
      <c r="AW52" s="20">
        <f t="shared" si="15"/>
        <v>0.15234824281641027</v>
      </c>
      <c r="AY52" s="31">
        <v>90</v>
      </c>
      <c r="AZ52" s="19">
        <v>893.72058105468705</v>
      </c>
      <c r="BA52" s="19">
        <f t="shared" si="16"/>
        <v>893.72058105468705</v>
      </c>
      <c r="BB52" s="20">
        <f t="shared" si="17"/>
        <v>0.38531120050683293</v>
      </c>
      <c r="BD52" s="36">
        <v>90</v>
      </c>
      <c r="BE52" s="34">
        <f t="shared" si="18"/>
        <v>0.20945399543735019</v>
      </c>
      <c r="BF52" s="34">
        <f t="shared" si="19"/>
        <v>0.11771460874185782</v>
      </c>
      <c r="BG52" s="35">
        <f t="shared" si="20"/>
        <v>0.10317950791739146</v>
      </c>
    </row>
    <row r="53" spans="1:59" x14ac:dyDescent="0.25">
      <c r="A53" s="31">
        <v>95</v>
      </c>
      <c r="B53" s="8">
        <v>52.464282989501903</v>
      </c>
      <c r="C53" s="8">
        <v>52.464282989501903</v>
      </c>
      <c r="D53" s="9">
        <f t="shared" si="0"/>
        <v>5.3091694346680617E-2</v>
      </c>
      <c r="F53" s="31">
        <v>95</v>
      </c>
      <c r="G53" s="8">
        <v>116.56021118164</v>
      </c>
      <c r="H53" s="8">
        <v>116.56021118164</v>
      </c>
      <c r="I53" s="9">
        <f t="shared" si="1"/>
        <v>0.11795413474493627</v>
      </c>
      <c r="K53" s="31">
        <v>95</v>
      </c>
      <c r="L53" s="8">
        <v>81.771820068359304</v>
      </c>
      <c r="M53" s="8">
        <v>81.771820068359304</v>
      </c>
      <c r="N53" s="9">
        <f t="shared" si="2"/>
        <v>3.4768052690403443E-2</v>
      </c>
      <c r="P53" s="31">
        <v>95</v>
      </c>
      <c r="Q53" s="8">
        <v>60.526412963867102</v>
      </c>
      <c r="R53" s="8">
        <v>60.526412963867102</v>
      </c>
      <c r="S53" s="9">
        <f t="shared" si="3"/>
        <v>7.6180478329313447E-2</v>
      </c>
      <c r="U53" s="31">
        <v>95</v>
      </c>
      <c r="V53" s="8">
        <v>190.02474975585901</v>
      </c>
      <c r="W53" s="8">
        <v>190.02474975585901</v>
      </c>
      <c r="X53" s="9">
        <f t="shared" si="4"/>
        <v>8.1925677898157592E-2</v>
      </c>
      <c r="Z53" s="37">
        <v>95</v>
      </c>
      <c r="AA53" s="63">
        <f t="shared" si="5"/>
        <v>6.1491475816138778E-2</v>
      </c>
      <c r="AB53" s="66">
        <f t="shared" si="6"/>
        <v>3.1497803750818655E-2</v>
      </c>
      <c r="AC53" s="66">
        <f t="shared" si="7"/>
        <v>2.7608534966250139E-2</v>
      </c>
      <c r="AE53" s="31">
        <v>95</v>
      </c>
      <c r="AF53" s="19">
        <v>143.98295593261699</v>
      </c>
      <c r="AG53" s="19">
        <f t="shared" si="8"/>
        <v>143.98295593261699</v>
      </c>
      <c r="AH53" s="19">
        <f t="shared" si="9"/>
        <v>0.14570482339453125</v>
      </c>
      <c r="AI53" s="20"/>
      <c r="AJ53" s="31">
        <v>95</v>
      </c>
      <c r="AK53" s="19">
        <v>362.21835327148398</v>
      </c>
      <c r="AL53" s="19">
        <f t="shared" si="10"/>
        <v>362.21835327148398</v>
      </c>
      <c r="AM53" s="20">
        <f t="shared" si="11"/>
        <v>0.36655006040005705</v>
      </c>
      <c r="AO53" s="31">
        <v>95</v>
      </c>
      <c r="AP53" s="19">
        <v>414.81988525390602</v>
      </c>
      <c r="AQ53" s="19">
        <f t="shared" si="12"/>
        <v>414.81988525390602</v>
      </c>
      <c r="AR53" s="20">
        <f t="shared" si="13"/>
        <v>0.17637469259554284</v>
      </c>
      <c r="AT53" s="31">
        <v>95</v>
      </c>
      <c r="AU53" s="19">
        <v>133.03590393066401</v>
      </c>
      <c r="AV53" s="19">
        <f t="shared" si="14"/>
        <v>133.03590393066401</v>
      </c>
      <c r="AW53" s="20">
        <f t="shared" si="15"/>
        <v>0.1674432417209456</v>
      </c>
      <c r="AY53" s="31">
        <v>95</v>
      </c>
      <c r="AZ53" s="19">
        <v>964.08349609375</v>
      </c>
      <c r="BA53" s="19">
        <f t="shared" si="16"/>
        <v>964.08349609375</v>
      </c>
      <c r="BB53" s="20">
        <f t="shared" si="17"/>
        <v>0.41564687794291366</v>
      </c>
      <c r="BD53" s="36">
        <v>95</v>
      </c>
      <c r="BE53" s="34">
        <f t="shared" si="18"/>
        <v>0.22629240891348334</v>
      </c>
      <c r="BF53" s="34">
        <f t="shared" si="19"/>
        <v>0.12689165557388654</v>
      </c>
      <c r="BG53" s="35">
        <f t="shared" si="20"/>
        <v>0.11122339632159155</v>
      </c>
    </row>
    <row r="54" spans="1:59" x14ac:dyDescent="0.25">
      <c r="F54" s="31">
        <v>100</v>
      </c>
      <c r="G54" s="8">
        <v>125.11003875732401</v>
      </c>
      <c r="H54" s="8">
        <v>125.11003875732401</v>
      </c>
      <c r="I54" s="9">
        <f t="shared" si="1"/>
        <v>0.12660620824141131</v>
      </c>
      <c r="K54" s="31">
        <v>100</v>
      </c>
      <c r="L54" s="8">
        <v>87.637672424316406</v>
      </c>
      <c r="M54" s="8">
        <v>87.637672424316406</v>
      </c>
      <c r="N54" s="9">
        <f t="shared" si="2"/>
        <v>3.7262118049540015E-2</v>
      </c>
      <c r="P54" s="31">
        <v>100</v>
      </c>
      <c r="Q54" s="8">
        <v>64.943977355957003</v>
      </c>
      <c r="R54" s="8">
        <v>64.943977355957003</v>
      </c>
      <c r="S54" s="9">
        <f t="shared" si="3"/>
        <v>8.1740566098612674E-2</v>
      </c>
      <c r="U54" s="31">
        <v>100</v>
      </c>
      <c r="V54" s="8">
        <v>211.34999084472599</v>
      </c>
      <c r="W54" s="8">
        <v>211.34999084472599</v>
      </c>
      <c r="X54" s="9">
        <f t="shared" si="4"/>
        <v>9.1119663601555184E-2</v>
      </c>
      <c r="Z54" s="37">
        <v>100</v>
      </c>
      <c r="AA54" s="63">
        <f t="shared" si="5"/>
        <v>7.0040782583235955E-2</v>
      </c>
      <c r="AB54" s="66">
        <f t="shared" si="6"/>
        <v>3.6766744678770225E-2</v>
      </c>
      <c r="AC54" s="66">
        <f>CONFIDENCE(0.05,AB54,4)</f>
        <v>3.6030747699584649E-2</v>
      </c>
      <c r="AE54" s="31">
        <v>100</v>
      </c>
      <c r="AF54" s="19">
        <v>151.41467285156199</v>
      </c>
      <c r="AG54" s="19">
        <f t="shared" si="8"/>
        <v>151.41467285156199</v>
      </c>
      <c r="AH54" s="19">
        <f t="shared" si="9"/>
        <v>0.15322541494079589</v>
      </c>
      <c r="AI54" s="20"/>
      <c r="AJ54" s="31">
        <v>100</v>
      </c>
      <c r="AK54" s="19">
        <v>385.29611206054602</v>
      </c>
      <c r="AL54" s="19">
        <f t="shared" si="10"/>
        <v>385.29611206054602</v>
      </c>
      <c r="AM54" s="20">
        <f t="shared" si="11"/>
        <v>0.38990380214623649</v>
      </c>
      <c r="AO54" s="31">
        <v>100</v>
      </c>
      <c r="AP54" s="19">
        <v>452.79110717773398</v>
      </c>
      <c r="AQ54" s="19">
        <f t="shared" si="12"/>
        <v>452.79110717773398</v>
      </c>
      <c r="AR54" s="20">
        <f t="shared" si="13"/>
        <v>0.19251944079196318</v>
      </c>
      <c r="AT54" s="31">
        <v>100</v>
      </c>
      <c r="AU54" s="19">
        <v>144.26405334472599</v>
      </c>
      <c r="AV54" s="19">
        <f t="shared" si="14"/>
        <v>144.26405334472599</v>
      </c>
      <c r="AW54" s="20">
        <f t="shared" si="15"/>
        <v>0.18157534952695217</v>
      </c>
      <c r="AY54" s="31">
        <v>100</v>
      </c>
      <c r="AZ54" s="19">
        <v>1028.07434082031</v>
      </c>
      <c r="BA54" s="19">
        <f t="shared" si="16"/>
        <v>1028.07434082031</v>
      </c>
      <c r="BB54" s="20">
        <f t="shared" si="17"/>
        <v>0.44323535439261108</v>
      </c>
      <c r="BD54" s="36">
        <v>100</v>
      </c>
      <c r="BE54" s="34">
        <f t="shared" si="18"/>
        <v>0.24263888991308058</v>
      </c>
      <c r="BF54" s="34">
        <f t="shared" si="19"/>
        <v>0.13475215052458289</v>
      </c>
      <c r="BG54" s="35">
        <f t="shared" si="20"/>
        <v>0.1181132973259653</v>
      </c>
    </row>
    <row r="55" spans="1:59" ht="15.75" thickBot="1" x14ac:dyDescent="0.3">
      <c r="A55" s="50"/>
      <c r="B55" s="14"/>
      <c r="C55" s="14"/>
      <c r="D55" s="15"/>
      <c r="F55" s="50">
        <v>105</v>
      </c>
      <c r="G55" s="14">
        <v>142.93058776855401</v>
      </c>
      <c r="H55" s="14">
        <v>142.93058776855401</v>
      </c>
      <c r="I55" s="15">
        <f t="shared" si="1"/>
        <v>0.14463987014018506</v>
      </c>
      <c r="K55" s="50">
        <v>105</v>
      </c>
      <c r="L55" s="14">
        <v>98.949127197265597</v>
      </c>
      <c r="M55" s="14">
        <v>98.949127197265597</v>
      </c>
      <c r="N55" s="15">
        <f t="shared" si="2"/>
        <v>4.2071565304379666E-2</v>
      </c>
      <c r="P55" s="50">
        <v>105</v>
      </c>
      <c r="Q55" s="14">
        <v>71.331329345703097</v>
      </c>
      <c r="R55" s="14">
        <v>71.331329345703097</v>
      </c>
      <c r="S55" s="15">
        <f t="shared" si="3"/>
        <v>8.9779891510594942E-2</v>
      </c>
      <c r="U55" s="31">
        <v>105</v>
      </c>
      <c r="V55" s="8">
        <v>227.08956909179599</v>
      </c>
      <c r="W55" s="8">
        <v>227.08956909179599</v>
      </c>
      <c r="X55" s="9">
        <f t="shared" si="4"/>
        <v>9.7905493444136238E-2</v>
      </c>
      <c r="Z55" s="37">
        <v>105</v>
      </c>
      <c r="AA55" s="63">
        <f t="shared" si="5"/>
        <v>7.6585650086370291E-2</v>
      </c>
      <c r="AB55" s="66">
        <f t="shared" si="6"/>
        <v>4.2005469589283334E-2</v>
      </c>
      <c r="AC55" s="66">
        <f>CONFIDENCE(0.05,AB55,4)</f>
        <v>4.1164603774343909E-2</v>
      </c>
      <c r="AE55" s="50">
        <v>105</v>
      </c>
      <c r="AF55" s="23">
        <v>160.99818420410099</v>
      </c>
      <c r="AG55" s="23">
        <f t="shared" si="8"/>
        <v>160.99818420410099</v>
      </c>
      <c r="AH55" s="23">
        <f t="shared" si="9"/>
        <v>0.16292353386102884</v>
      </c>
      <c r="AI55" s="24"/>
      <c r="AJ55" s="50">
        <v>105</v>
      </c>
      <c r="AK55" s="23">
        <v>405.61181640625</v>
      </c>
      <c r="AL55" s="23">
        <f t="shared" si="10"/>
        <v>405.61181640625</v>
      </c>
      <c r="AM55" s="24">
        <f t="shared" si="11"/>
        <v>0.41046245851395002</v>
      </c>
      <c r="AO55" s="50">
        <v>105</v>
      </c>
      <c r="AP55" s="23">
        <v>485.19281005859301</v>
      </c>
      <c r="AQ55" s="23">
        <f t="shared" si="12"/>
        <v>485.19281005859301</v>
      </c>
      <c r="AR55" s="24">
        <f t="shared" si="13"/>
        <v>0.2062961197515209</v>
      </c>
      <c r="AT55" s="50">
        <v>105</v>
      </c>
      <c r="AU55" s="23">
        <v>155.50822448730401</v>
      </c>
      <c r="AV55" s="23">
        <f t="shared" si="14"/>
        <v>155.50822448730401</v>
      </c>
      <c r="AW55" s="24">
        <f t="shared" si="15"/>
        <v>0.19572762279266873</v>
      </c>
      <c r="AY55" s="50">
        <v>105</v>
      </c>
      <c r="AZ55" s="23">
        <v>1095.96545410156</v>
      </c>
      <c r="BA55" s="23">
        <f t="shared" si="16"/>
        <v>1095.96545410156</v>
      </c>
      <c r="BB55" s="24">
        <f t="shared" si="17"/>
        <v>0.47250535993648379</v>
      </c>
      <c r="BD55" s="57">
        <v>105</v>
      </c>
      <c r="BE55" s="58">
        <f t="shared" si="18"/>
        <v>0.25936315908542557</v>
      </c>
      <c r="BF55" s="58">
        <f t="shared" si="19"/>
        <v>0.14328967308682539</v>
      </c>
      <c r="BG55" s="59">
        <f t="shared" si="20"/>
        <v>0.12559662829245197</v>
      </c>
    </row>
    <row r="56" spans="1:59" s="47" customFormat="1" x14ac:dyDescent="0.25">
      <c r="B56" s="60"/>
      <c r="C56" s="60"/>
      <c r="D56" s="60"/>
      <c r="G56" s="60"/>
      <c r="H56" s="60"/>
      <c r="I56" s="60"/>
      <c r="L56" s="60"/>
      <c r="M56" s="60"/>
      <c r="N56" s="60"/>
      <c r="Q56" s="60"/>
      <c r="R56" s="60"/>
      <c r="S56" s="60"/>
      <c r="V56" s="60"/>
      <c r="W56" s="60"/>
      <c r="X56" s="60"/>
      <c r="Z56" s="49"/>
      <c r="AA56" s="64"/>
      <c r="AB56" s="64"/>
      <c r="AC56" s="64"/>
      <c r="BF56" s="44"/>
      <c r="BG56" s="44"/>
    </row>
    <row r="57" spans="1:59" s="47" customFormat="1" x14ac:dyDescent="0.25">
      <c r="B57" s="60"/>
      <c r="C57" s="60"/>
      <c r="D57" s="60"/>
      <c r="G57" s="60"/>
      <c r="H57" s="60"/>
      <c r="I57" s="60"/>
      <c r="L57" s="60"/>
      <c r="M57" s="60"/>
      <c r="N57" s="60"/>
      <c r="Q57" s="60"/>
      <c r="R57" s="60"/>
      <c r="S57" s="60"/>
      <c r="V57" s="60"/>
      <c r="W57" s="60"/>
      <c r="X57" s="60"/>
      <c r="Z57" s="49"/>
      <c r="AA57" s="64"/>
      <c r="AB57" s="64"/>
      <c r="AC57" s="64"/>
      <c r="BF57" s="44"/>
      <c r="BG57" s="44"/>
    </row>
    <row r="58" spans="1:59" s="47" customFormat="1" x14ac:dyDescent="0.25">
      <c r="B58" s="60"/>
      <c r="C58" s="60"/>
      <c r="D58" s="60"/>
      <c r="G58" s="60"/>
      <c r="H58" s="60"/>
      <c r="I58" s="60"/>
      <c r="L58" s="60"/>
      <c r="M58" s="60"/>
      <c r="N58" s="60"/>
      <c r="Q58" s="60"/>
      <c r="R58" s="60"/>
      <c r="S58" s="60"/>
      <c r="V58" s="60"/>
      <c r="W58" s="60"/>
      <c r="X58" s="60"/>
      <c r="Z58" s="49"/>
      <c r="AA58" s="64"/>
      <c r="AB58" s="64"/>
      <c r="AC58" s="64"/>
      <c r="BF58" s="44"/>
      <c r="BG58" s="44"/>
    </row>
    <row r="59" spans="1:59" s="47" customFormat="1" x14ac:dyDescent="0.25">
      <c r="B59" s="60"/>
      <c r="C59" s="60"/>
      <c r="D59" s="60"/>
      <c r="G59" s="60"/>
      <c r="H59" s="60"/>
      <c r="I59" s="60"/>
      <c r="L59" s="60"/>
      <c r="M59" s="60"/>
      <c r="N59" s="60"/>
      <c r="Q59" s="60"/>
      <c r="R59" s="60"/>
      <c r="S59" s="60"/>
      <c r="V59" s="60"/>
      <c r="W59" s="60"/>
      <c r="X59" s="60"/>
      <c r="Z59" s="49"/>
      <c r="AA59" s="64"/>
      <c r="AB59" s="64"/>
      <c r="AC59" s="64"/>
      <c r="BF59" s="44"/>
      <c r="BG59" s="44"/>
    </row>
    <row r="60" spans="1:59" s="47" customFormat="1" x14ac:dyDescent="0.25">
      <c r="B60" s="60"/>
      <c r="C60" s="60"/>
      <c r="D60" s="60"/>
      <c r="G60" s="60"/>
      <c r="H60" s="60"/>
      <c r="I60" s="60"/>
      <c r="L60" s="60"/>
      <c r="M60" s="60"/>
      <c r="N60" s="60"/>
      <c r="Q60" s="60"/>
      <c r="R60" s="60"/>
      <c r="S60" s="60"/>
      <c r="V60" s="60"/>
      <c r="W60" s="60"/>
      <c r="X60" s="60"/>
      <c r="Z60" s="49"/>
      <c r="AA60" s="64"/>
      <c r="AB60" s="64"/>
      <c r="AC60" s="64"/>
      <c r="BF60" s="44"/>
      <c r="BG60" s="44"/>
    </row>
    <row r="61" spans="1:59" s="47" customFormat="1" x14ac:dyDescent="0.25">
      <c r="B61" s="60"/>
      <c r="C61" s="60"/>
      <c r="D61" s="60"/>
      <c r="G61" s="60"/>
      <c r="H61" s="60"/>
      <c r="I61" s="60"/>
      <c r="L61" s="60"/>
      <c r="M61" s="60"/>
      <c r="N61" s="60"/>
      <c r="Q61" s="60"/>
      <c r="R61" s="60"/>
      <c r="S61" s="60"/>
      <c r="V61" s="60"/>
      <c r="W61" s="60"/>
      <c r="X61" s="60"/>
      <c r="Z61" s="49"/>
      <c r="AA61" s="64"/>
      <c r="AB61" s="64"/>
      <c r="AC61" s="64"/>
      <c r="BF61" s="44"/>
      <c r="BG61" s="44"/>
    </row>
    <row r="62" spans="1:59" s="47" customFormat="1" x14ac:dyDescent="0.25">
      <c r="B62" s="60"/>
      <c r="C62" s="60"/>
      <c r="D62" s="60"/>
      <c r="G62" s="60"/>
      <c r="H62" s="60"/>
      <c r="I62" s="60"/>
      <c r="L62" s="60"/>
      <c r="M62" s="60"/>
      <c r="N62" s="60"/>
      <c r="Q62" s="60"/>
      <c r="R62" s="60"/>
      <c r="S62" s="60"/>
      <c r="V62" s="60"/>
      <c r="W62" s="60"/>
      <c r="X62" s="60"/>
      <c r="Z62" s="49"/>
      <c r="AA62" s="64"/>
      <c r="AB62" s="64"/>
      <c r="AC62" s="64"/>
      <c r="BF62" s="44"/>
      <c r="BG62" s="44"/>
    </row>
    <row r="63" spans="1:59" s="47" customFormat="1" x14ac:dyDescent="0.25">
      <c r="B63" s="60"/>
      <c r="C63" s="60"/>
      <c r="D63" s="60"/>
      <c r="G63" s="60"/>
      <c r="H63" s="60"/>
      <c r="I63" s="60"/>
      <c r="L63" s="60"/>
      <c r="M63" s="60"/>
      <c r="N63" s="60"/>
      <c r="Q63" s="60"/>
      <c r="R63" s="60"/>
      <c r="S63" s="60"/>
      <c r="V63" s="60"/>
      <c r="W63" s="60"/>
      <c r="X63" s="60"/>
      <c r="Z63" s="49"/>
      <c r="AA63" s="64"/>
      <c r="AB63" s="64"/>
      <c r="AC63" s="64"/>
      <c r="BF63" s="44"/>
      <c r="BG63" s="44"/>
    </row>
    <row r="64" spans="1:59" s="47" customFormat="1" x14ac:dyDescent="0.25">
      <c r="B64" s="60"/>
      <c r="C64" s="60"/>
      <c r="D64" s="60"/>
      <c r="G64" s="60"/>
      <c r="H64" s="60"/>
      <c r="I64" s="60"/>
      <c r="L64" s="60"/>
      <c r="M64" s="60"/>
      <c r="N64" s="60"/>
      <c r="Q64" s="60"/>
      <c r="R64" s="60"/>
      <c r="S64" s="60"/>
      <c r="V64" s="60"/>
      <c r="W64" s="60"/>
      <c r="X64" s="60"/>
      <c r="Z64" s="49"/>
      <c r="AA64" s="64"/>
      <c r="AB64" s="64"/>
      <c r="AC64" s="64"/>
      <c r="BF64" s="44"/>
      <c r="BG64" s="44"/>
    </row>
    <row r="65" spans="2:59" s="47" customFormat="1" x14ac:dyDescent="0.25">
      <c r="B65" s="60"/>
      <c r="C65" s="60"/>
      <c r="D65" s="60"/>
      <c r="G65" s="60"/>
      <c r="H65" s="60"/>
      <c r="I65" s="60"/>
      <c r="L65" s="60"/>
      <c r="M65" s="60"/>
      <c r="N65" s="60"/>
      <c r="Q65" s="60"/>
      <c r="R65" s="60"/>
      <c r="S65" s="60"/>
      <c r="V65" s="60"/>
      <c r="W65" s="60"/>
      <c r="X65" s="60"/>
      <c r="Z65" s="49"/>
      <c r="AA65" s="64"/>
      <c r="AB65" s="64"/>
      <c r="AC65" s="64"/>
      <c r="BF65" s="44"/>
      <c r="BG65" s="44"/>
    </row>
    <row r="66" spans="2:59" s="47" customFormat="1" x14ac:dyDescent="0.25">
      <c r="B66" s="60"/>
      <c r="C66" s="60"/>
      <c r="D66" s="60"/>
      <c r="G66" s="60"/>
      <c r="H66" s="60"/>
      <c r="I66" s="60"/>
      <c r="L66" s="60"/>
      <c r="M66" s="60"/>
      <c r="N66" s="60"/>
      <c r="Q66" s="60"/>
      <c r="R66" s="60"/>
      <c r="S66" s="60"/>
      <c r="V66" s="60"/>
      <c r="W66" s="60"/>
      <c r="X66" s="60"/>
      <c r="Z66" s="49"/>
      <c r="AA66" s="64"/>
      <c r="AB66" s="64"/>
      <c r="AC66" s="64"/>
      <c r="BF66" s="44"/>
      <c r="BG66" s="44"/>
    </row>
    <row r="67" spans="2:59" s="47" customFormat="1" x14ac:dyDescent="0.25">
      <c r="B67" s="60"/>
      <c r="C67" s="60"/>
      <c r="D67" s="60"/>
      <c r="G67" s="60"/>
      <c r="H67" s="60"/>
      <c r="I67" s="60"/>
      <c r="L67" s="60"/>
      <c r="M67" s="60"/>
      <c r="N67" s="60"/>
      <c r="Q67" s="60"/>
      <c r="R67" s="60"/>
      <c r="S67" s="60"/>
      <c r="V67" s="60"/>
      <c r="W67" s="60"/>
      <c r="X67" s="60"/>
      <c r="Z67" s="49"/>
      <c r="AA67" s="64"/>
      <c r="AB67" s="64"/>
      <c r="AC67" s="64"/>
      <c r="BF67" s="44"/>
      <c r="BG67" s="44"/>
    </row>
    <row r="68" spans="2:59" s="47" customFormat="1" x14ac:dyDescent="0.25">
      <c r="B68" s="60"/>
      <c r="C68" s="60"/>
      <c r="D68" s="60"/>
      <c r="G68" s="60"/>
      <c r="H68" s="60"/>
      <c r="I68" s="60"/>
      <c r="L68" s="60"/>
      <c r="M68" s="60"/>
      <c r="N68" s="60"/>
      <c r="Q68" s="60"/>
      <c r="R68" s="60"/>
      <c r="S68" s="60"/>
      <c r="V68" s="60"/>
      <c r="W68" s="60"/>
      <c r="X68" s="60"/>
      <c r="Z68" s="49"/>
      <c r="AA68" s="64"/>
      <c r="AB68" s="64"/>
      <c r="AC68" s="64"/>
      <c r="BF68" s="44"/>
      <c r="BG68" s="44"/>
    </row>
    <row r="69" spans="2:59" s="47" customFormat="1" x14ac:dyDescent="0.25">
      <c r="B69" s="60"/>
      <c r="C69" s="60"/>
      <c r="D69" s="60"/>
      <c r="G69" s="60"/>
      <c r="H69" s="60"/>
      <c r="I69" s="60"/>
      <c r="L69" s="60"/>
      <c r="M69" s="60"/>
      <c r="N69" s="60"/>
      <c r="Q69" s="60"/>
      <c r="R69" s="60"/>
      <c r="S69" s="60"/>
      <c r="V69" s="60"/>
      <c r="W69" s="60"/>
      <c r="X69" s="60"/>
      <c r="Z69" s="49"/>
      <c r="AA69" s="64"/>
      <c r="AB69" s="64"/>
      <c r="AC69" s="64"/>
      <c r="BF69" s="44"/>
      <c r="BG69" s="44"/>
    </row>
    <row r="70" spans="2:59" s="47" customFormat="1" x14ac:dyDescent="0.25">
      <c r="B70" s="60"/>
      <c r="C70" s="60"/>
      <c r="D70" s="60"/>
      <c r="G70" s="60"/>
      <c r="H70" s="60"/>
      <c r="I70" s="60"/>
      <c r="L70" s="60"/>
      <c r="M70" s="60"/>
      <c r="N70" s="60"/>
      <c r="Q70" s="60"/>
      <c r="R70" s="60"/>
      <c r="S70" s="60"/>
      <c r="V70" s="60"/>
      <c r="W70" s="60"/>
      <c r="X70" s="60"/>
      <c r="Z70" s="49"/>
      <c r="AA70" s="64"/>
      <c r="AB70" s="64"/>
      <c r="AC70" s="64"/>
      <c r="BF70" s="44"/>
      <c r="BG70" s="44"/>
    </row>
    <row r="71" spans="2:59" s="47" customFormat="1" x14ac:dyDescent="0.25">
      <c r="B71" s="60"/>
      <c r="C71" s="60"/>
      <c r="D71" s="60"/>
      <c r="G71" s="60"/>
      <c r="H71" s="60"/>
      <c r="I71" s="60"/>
      <c r="L71" s="60"/>
      <c r="M71" s="60"/>
      <c r="N71" s="60"/>
      <c r="Q71" s="60"/>
      <c r="R71" s="60"/>
      <c r="S71" s="60"/>
      <c r="V71" s="60"/>
      <c r="W71" s="60"/>
      <c r="X71" s="60"/>
      <c r="Z71" s="49"/>
      <c r="AA71" s="64"/>
      <c r="AB71" s="64"/>
      <c r="AC71" s="64"/>
      <c r="BF71" s="44"/>
      <c r="BG71" s="44"/>
    </row>
    <row r="72" spans="2:59" s="47" customFormat="1" x14ac:dyDescent="0.25">
      <c r="B72" s="60"/>
      <c r="C72" s="60"/>
      <c r="D72" s="60"/>
      <c r="G72" s="60"/>
      <c r="H72" s="60"/>
      <c r="I72" s="60"/>
      <c r="L72" s="60"/>
      <c r="M72" s="60"/>
      <c r="N72" s="60"/>
      <c r="Q72" s="60"/>
      <c r="R72" s="60"/>
      <c r="S72" s="60"/>
      <c r="V72" s="60"/>
      <c r="W72" s="60"/>
      <c r="X72" s="60"/>
      <c r="Z72" s="49"/>
      <c r="AA72" s="64"/>
      <c r="AB72" s="64"/>
      <c r="AC72" s="64"/>
      <c r="BF72" s="44"/>
      <c r="BG72" s="44"/>
    </row>
    <row r="73" spans="2:59" s="47" customFormat="1" x14ac:dyDescent="0.25">
      <c r="B73" s="60"/>
      <c r="C73" s="60"/>
      <c r="D73" s="60"/>
      <c r="G73" s="60"/>
      <c r="H73" s="60"/>
      <c r="I73" s="60"/>
      <c r="L73" s="60"/>
      <c r="M73" s="60"/>
      <c r="N73" s="60"/>
      <c r="Q73" s="60"/>
      <c r="R73" s="60"/>
      <c r="S73" s="60"/>
      <c r="V73" s="60"/>
      <c r="W73" s="60"/>
      <c r="X73" s="60"/>
      <c r="Z73" s="49"/>
      <c r="AA73" s="64"/>
      <c r="AB73" s="64"/>
      <c r="AC73" s="64"/>
      <c r="BF73" s="44"/>
      <c r="BG73" s="44"/>
    </row>
    <row r="74" spans="2:59" s="47" customFormat="1" x14ac:dyDescent="0.25">
      <c r="B74" s="60"/>
      <c r="C74" s="60"/>
      <c r="D74" s="60"/>
      <c r="G74" s="60"/>
      <c r="H74" s="60"/>
      <c r="I74" s="60"/>
      <c r="L74" s="60"/>
      <c r="M74" s="60"/>
      <c r="N74" s="60"/>
      <c r="Q74" s="60"/>
      <c r="R74" s="60"/>
      <c r="S74" s="60"/>
      <c r="V74" s="60"/>
      <c r="W74" s="60"/>
      <c r="X74" s="60"/>
      <c r="Z74" s="49"/>
      <c r="AA74" s="64"/>
      <c r="AB74" s="64"/>
      <c r="AC74" s="64"/>
      <c r="BF74" s="44"/>
      <c r="BG74" s="44"/>
    </row>
    <row r="75" spans="2:59" s="47" customFormat="1" x14ac:dyDescent="0.25">
      <c r="B75" s="60"/>
      <c r="C75" s="60"/>
      <c r="D75" s="60"/>
      <c r="G75" s="60"/>
      <c r="H75" s="60"/>
      <c r="I75" s="60"/>
      <c r="L75" s="60"/>
      <c r="M75" s="60"/>
      <c r="N75" s="60"/>
      <c r="Q75" s="60"/>
      <c r="R75" s="60"/>
      <c r="S75" s="60"/>
      <c r="V75" s="60"/>
      <c r="W75" s="60"/>
      <c r="X75" s="60"/>
      <c r="Z75" s="49"/>
      <c r="AA75" s="64"/>
      <c r="AB75" s="64"/>
      <c r="AC75" s="64"/>
      <c r="BF75" s="44"/>
      <c r="BG75" s="44"/>
    </row>
    <row r="76" spans="2:59" s="47" customFormat="1" x14ac:dyDescent="0.25">
      <c r="B76" s="60"/>
      <c r="C76" s="60"/>
      <c r="D76" s="60"/>
      <c r="G76" s="60"/>
      <c r="H76" s="60"/>
      <c r="I76" s="60"/>
      <c r="L76" s="60"/>
      <c r="M76" s="60"/>
      <c r="N76" s="60"/>
      <c r="Q76" s="60"/>
      <c r="R76" s="60"/>
      <c r="S76" s="60"/>
      <c r="V76" s="60"/>
      <c r="W76" s="60"/>
      <c r="X76" s="60"/>
      <c r="Z76" s="49"/>
      <c r="AA76" s="64"/>
      <c r="AB76" s="64"/>
      <c r="AC76" s="64"/>
      <c r="BF76" s="44"/>
      <c r="BG76" s="44"/>
    </row>
    <row r="77" spans="2:59" s="47" customFormat="1" x14ac:dyDescent="0.25">
      <c r="B77" s="60"/>
      <c r="C77" s="60"/>
      <c r="D77" s="60"/>
      <c r="G77" s="60"/>
      <c r="H77" s="60"/>
      <c r="I77" s="60"/>
      <c r="L77" s="60"/>
      <c r="M77" s="60"/>
      <c r="N77" s="60"/>
      <c r="Q77" s="60"/>
      <c r="R77" s="60"/>
      <c r="S77" s="60"/>
      <c r="V77" s="60"/>
      <c r="W77" s="60"/>
      <c r="X77" s="60"/>
      <c r="Z77" s="49"/>
      <c r="AA77" s="64"/>
      <c r="AB77" s="64"/>
      <c r="AC77" s="64"/>
      <c r="BF77" s="44"/>
      <c r="BG77" s="44"/>
    </row>
    <row r="78" spans="2:59" s="47" customFormat="1" x14ac:dyDescent="0.25">
      <c r="B78" s="60"/>
      <c r="C78" s="60"/>
      <c r="D78" s="60"/>
      <c r="G78" s="60"/>
      <c r="H78" s="60"/>
      <c r="I78" s="60"/>
      <c r="L78" s="60"/>
      <c r="M78" s="60"/>
      <c r="N78" s="60"/>
      <c r="Q78" s="60"/>
      <c r="R78" s="60"/>
      <c r="S78" s="60"/>
      <c r="V78" s="60"/>
      <c r="W78" s="60"/>
      <c r="X78" s="60"/>
      <c r="Z78" s="49"/>
      <c r="AA78" s="64"/>
      <c r="AB78" s="64"/>
      <c r="AC78" s="64"/>
      <c r="BF78" s="44"/>
      <c r="BG78" s="44"/>
    </row>
    <row r="79" spans="2:59" s="47" customFormat="1" x14ac:dyDescent="0.25">
      <c r="B79" s="60"/>
      <c r="C79" s="60"/>
      <c r="D79" s="60"/>
      <c r="G79" s="60"/>
      <c r="H79" s="60"/>
      <c r="I79" s="60"/>
      <c r="L79" s="60"/>
      <c r="M79" s="60"/>
      <c r="N79" s="60"/>
      <c r="Q79" s="60"/>
      <c r="R79" s="60"/>
      <c r="S79" s="60"/>
      <c r="V79" s="60"/>
      <c r="W79" s="60"/>
      <c r="X79" s="60"/>
      <c r="Z79" s="49"/>
      <c r="AA79" s="64"/>
      <c r="AB79" s="64"/>
      <c r="AC79" s="64"/>
      <c r="BF79" s="44"/>
      <c r="BG79" s="44"/>
    </row>
    <row r="80" spans="2:59" s="47" customFormat="1" x14ac:dyDescent="0.25">
      <c r="B80" s="60"/>
      <c r="C80" s="60"/>
      <c r="D80" s="60"/>
      <c r="G80" s="60"/>
      <c r="H80" s="60"/>
      <c r="I80" s="60"/>
      <c r="L80" s="60"/>
      <c r="M80" s="60"/>
      <c r="N80" s="60"/>
      <c r="Q80" s="60"/>
      <c r="R80" s="60"/>
      <c r="S80" s="60"/>
      <c r="V80" s="60"/>
      <c r="W80" s="60"/>
      <c r="X80" s="60"/>
      <c r="Z80" s="49"/>
      <c r="AA80" s="64"/>
      <c r="AB80" s="64"/>
      <c r="AC80" s="64"/>
      <c r="BF80" s="44"/>
      <c r="BG80" s="44"/>
    </row>
    <row r="81" spans="2:59" s="47" customFormat="1" x14ac:dyDescent="0.25">
      <c r="B81" s="60"/>
      <c r="C81" s="60"/>
      <c r="D81" s="60"/>
      <c r="G81" s="60"/>
      <c r="H81" s="60"/>
      <c r="I81" s="60"/>
      <c r="L81" s="60"/>
      <c r="M81" s="60"/>
      <c r="N81" s="60"/>
      <c r="Q81" s="60"/>
      <c r="R81" s="60"/>
      <c r="S81" s="60"/>
      <c r="V81" s="60"/>
      <c r="W81" s="60"/>
      <c r="X81" s="60"/>
      <c r="Z81" s="49"/>
      <c r="AA81" s="64"/>
      <c r="AB81" s="64"/>
      <c r="AC81" s="64"/>
      <c r="BF81" s="44"/>
      <c r="BG81" s="44"/>
    </row>
    <row r="82" spans="2:59" s="47" customFormat="1" x14ac:dyDescent="0.25">
      <c r="B82" s="60"/>
      <c r="C82" s="60"/>
      <c r="D82" s="60"/>
      <c r="G82" s="60"/>
      <c r="H82" s="60"/>
      <c r="I82" s="60"/>
      <c r="L82" s="60"/>
      <c r="M82" s="60"/>
      <c r="N82" s="60"/>
      <c r="Q82" s="60"/>
      <c r="R82" s="60"/>
      <c r="S82" s="60"/>
      <c r="V82" s="60"/>
      <c r="W82" s="60"/>
      <c r="X82" s="60"/>
      <c r="Z82" s="49"/>
      <c r="AA82" s="64"/>
      <c r="AB82" s="64"/>
      <c r="AC82" s="64"/>
      <c r="BF82" s="44"/>
      <c r="BG82" s="44"/>
    </row>
    <row r="83" spans="2:59" s="47" customFormat="1" x14ac:dyDescent="0.25">
      <c r="B83" s="60"/>
      <c r="C83" s="60"/>
      <c r="D83" s="60"/>
      <c r="G83" s="60"/>
      <c r="H83" s="60"/>
      <c r="I83" s="60"/>
      <c r="L83" s="60"/>
      <c r="M83" s="60"/>
      <c r="N83" s="60"/>
      <c r="Q83" s="60"/>
      <c r="R83" s="60"/>
      <c r="S83" s="60"/>
      <c r="V83" s="60"/>
      <c r="W83" s="60"/>
      <c r="X83" s="60"/>
      <c r="Z83" s="49"/>
      <c r="AA83" s="64"/>
      <c r="AB83" s="64"/>
      <c r="AC83" s="64"/>
      <c r="BF83" s="44"/>
      <c r="BG83" s="44"/>
    </row>
    <row r="84" spans="2:59" s="47" customFormat="1" x14ac:dyDescent="0.25">
      <c r="B84" s="60"/>
      <c r="C84" s="60"/>
      <c r="D84" s="60"/>
      <c r="G84" s="60"/>
      <c r="H84" s="60"/>
      <c r="I84" s="60"/>
      <c r="L84" s="60"/>
      <c r="M84" s="60"/>
      <c r="N84" s="60"/>
      <c r="Q84" s="60"/>
      <c r="R84" s="60"/>
      <c r="S84" s="60"/>
      <c r="V84" s="60"/>
      <c r="W84" s="60"/>
      <c r="X84" s="60"/>
      <c r="Z84" s="49"/>
      <c r="AA84" s="64"/>
      <c r="AB84" s="64"/>
      <c r="AC84" s="64"/>
      <c r="BF84" s="44"/>
      <c r="BG84" s="44"/>
    </row>
    <row r="85" spans="2:59" s="47" customFormat="1" x14ac:dyDescent="0.25">
      <c r="B85" s="60"/>
      <c r="C85" s="60"/>
      <c r="D85" s="60"/>
      <c r="G85" s="60"/>
      <c r="H85" s="60"/>
      <c r="I85" s="60"/>
      <c r="L85" s="60"/>
      <c r="M85" s="60"/>
      <c r="N85" s="60"/>
      <c r="Q85" s="60"/>
      <c r="R85" s="60"/>
      <c r="S85" s="60"/>
      <c r="V85" s="60"/>
      <c r="W85" s="60"/>
      <c r="X85" s="60"/>
      <c r="Z85" s="49"/>
      <c r="AA85" s="64"/>
      <c r="AB85" s="64"/>
      <c r="AC85" s="64"/>
      <c r="BF85" s="44"/>
      <c r="BG85" s="44"/>
    </row>
    <row r="86" spans="2:59" s="47" customFormat="1" x14ac:dyDescent="0.25">
      <c r="B86" s="60"/>
      <c r="C86" s="60"/>
      <c r="D86" s="60"/>
      <c r="G86" s="60"/>
      <c r="H86" s="60"/>
      <c r="I86" s="60"/>
      <c r="L86" s="60"/>
      <c r="M86" s="60"/>
      <c r="N86" s="60"/>
      <c r="Q86" s="60"/>
      <c r="R86" s="60"/>
      <c r="S86" s="60"/>
      <c r="V86" s="60"/>
      <c r="W86" s="60"/>
      <c r="X86" s="60"/>
      <c r="Z86" s="49"/>
      <c r="AA86" s="64"/>
      <c r="AB86" s="64"/>
      <c r="AC86" s="64"/>
      <c r="BF86" s="44"/>
      <c r="BG86" s="44"/>
    </row>
    <row r="87" spans="2:59" s="47" customFormat="1" x14ac:dyDescent="0.25">
      <c r="B87" s="60"/>
      <c r="C87" s="60"/>
      <c r="D87" s="60"/>
      <c r="G87" s="60"/>
      <c r="H87" s="60"/>
      <c r="I87" s="60"/>
      <c r="L87" s="60"/>
      <c r="M87" s="60"/>
      <c r="N87" s="60"/>
      <c r="Q87" s="60"/>
      <c r="R87" s="60"/>
      <c r="S87" s="60"/>
      <c r="V87" s="60"/>
      <c r="W87" s="60"/>
      <c r="X87" s="60"/>
      <c r="Z87" s="49"/>
      <c r="AA87" s="64"/>
      <c r="AB87" s="64"/>
      <c r="AC87" s="64"/>
      <c r="BF87" s="44"/>
      <c r="BG87" s="44"/>
    </row>
    <row r="88" spans="2:59" s="47" customFormat="1" x14ac:dyDescent="0.25">
      <c r="B88" s="60"/>
      <c r="C88" s="60"/>
      <c r="D88" s="60"/>
      <c r="G88" s="60"/>
      <c r="H88" s="60"/>
      <c r="I88" s="60"/>
      <c r="L88" s="60"/>
      <c r="M88" s="60"/>
      <c r="N88" s="60"/>
      <c r="Q88" s="60"/>
      <c r="R88" s="60"/>
      <c r="S88" s="60"/>
      <c r="V88" s="60"/>
      <c r="W88" s="60"/>
      <c r="X88" s="60"/>
      <c r="Z88" s="49"/>
      <c r="AA88" s="64"/>
      <c r="AB88" s="64"/>
      <c r="AC88" s="64"/>
      <c r="BF88" s="44"/>
      <c r="BG88" s="44"/>
    </row>
    <row r="89" spans="2:59" s="47" customFormat="1" x14ac:dyDescent="0.25">
      <c r="B89" s="60"/>
      <c r="C89" s="60"/>
      <c r="D89" s="60"/>
      <c r="G89" s="60"/>
      <c r="H89" s="60"/>
      <c r="I89" s="60"/>
      <c r="L89" s="60"/>
      <c r="M89" s="60"/>
      <c r="N89" s="60"/>
      <c r="Q89" s="60"/>
      <c r="R89" s="60"/>
      <c r="S89" s="60"/>
      <c r="V89" s="60"/>
      <c r="W89" s="60"/>
      <c r="X89" s="60"/>
      <c r="Z89" s="49"/>
      <c r="AA89" s="64"/>
      <c r="AB89" s="64"/>
      <c r="AC89" s="64"/>
      <c r="BF89" s="44"/>
      <c r="BG89" s="44"/>
    </row>
    <row r="90" spans="2:59" s="47" customFormat="1" x14ac:dyDescent="0.25">
      <c r="B90" s="60"/>
      <c r="C90" s="60"/>
      <c r="D90" s="60"/>
      <c r="G90" s="60"/>
      <c r="H90" s="60"/>
      <c r="I90" s="60"/>
      <c r="L90" s="60"/>
      <c r="M90" s="60"/>
      <c r="N90" s="60"/>
      <c r="Q90" s="60"/>
      <c r="R90" s="60"/>
      <c r="S90" s="60"/>
      <c r="V90" s="60"/>
      <c r="W90" s="60"/>
      <c r="X90" s="60"/>
      <c r="Z90" s="49"/>
      <c r="AA90" s="64"/>
      <c r="AB90" s="64"/>
      <c r="AC90" s="64"/>
      <c r="BF90" s="44"/>
      <c r="BG90" s="44"/>
    </row>
    <row r="91" spans="2:59" s="47" customFormat="1" x14ac:dyDescent="0.25">
      <c r="B91" s="60"/>
      <c r="C91" s="60"/>
      <c r="D91" s="60"/>
      <c r="G91" s="60"/>
      <c r="H91" s="60"/>
      <c r="I91" s="60"/>
      <c r="L91" s="60"/>
      <c r="M91" s="60"/>
      <c r="N91" s="60"/>
      <c r="Q91" s="60"/>
      <c r="R91" s="60"/>
      <c r="S91" s="60"/>
      <c r="V91" s="60"/>
      <c r="W91" s="60"/>
      <c r="X91" s="60"/>
      <c r="Z91" s="49"/>
      <c r="AA91" s="64"/>
      <c r="AB91" s="64"/>
      <c r="AC91" s="64"/>
      <c r="BF91" s="44"/>
      <c r="BG91" s="44"/>
    </row>
    <row r="92" spans="2:59" s="47" customFormat="1" x14ac:dyDescent="0.25">
      <c r="B92" s="60"/>
      <c r="C92" s="60"/>
      <c r="D92" s="60"/>
      <c r="G92" s="60"/>
      <c r="H92" s="60"/>
      <c r="I92" s="60"/>
      <c r="L92" s="60"/>
      <c r="M92" s="60"/>
      <c r="N92" s="60"/>
      <c r="Q92" s="60"/>
      <c r="R92" s="60"/>
      <c r="S92" s="60"/>
      <c r="V92" s="60"/>
      <c r="W92" s="60"/>
      <c r="X92" s="60"/>
      <c r="Z92" s="49"/>
      <c r="AA92" s="64"/>
      <c r="AB92" s="64"/>
      <c r="AC92" s="64"/>
      <c r="BF92" s="44"/>
      <c r="BG92" s="44"/>
    </row>
    <row r="93" spans="2:59" s="47" customFormat="1" x14ac:dyDescent="0.25">
      <c r="B93" s="60"/>
      <c r="C93" s="60"/>
      <c r="D93" s="60"/>
      <c r="G93" s="60"/>
      <c r="H93" s="60"/>
      <c r="I93" s="60"/>
      <c r="L93" s="60"/>
      <c r="M93" s="60"/>
      <c r="N93" s="60"/>
      <c r="Q93" s="60"/>
      <c r="R93" s="60"/>
      <c r="S93" s="60"/>
      <c r="V93" s="60"/>
      <c r="W93" s="60"/>
      <c r="X93" s="60"/>
      <c r="Z93" s="49"/>
      <c r="AA93" s="64"/>
      <c r="AB93" s="64"/>
      <c r="AC93" s="64"/>
      <c r="BF93" s="44"/>
      <c r="BG93" s="44"/>
    </row>
    <row r="94" spans="2:59" s="47" customFormat="1" x14ac:dyDescent="0.25">
      <c r="B94" s="60"/>
      <c r="C94" s="60"/>
      <c r="D94" s="60"/>
      <c r="G94" s="60"/>
      <c r="H94" s="60"/>
      <c r="I94" s="60"/>
      <c r="L94" s="60"/>
      <c r="M94" s="60"/>
      <c r="N94" s="60"/>
      <c r="Q94" s="60"/>
      <c r="R94" s="60"/>
      <c r="S94" s="60"/>
      <c r="V94" s="60"/>
      <c r="W94" s="60"/>
      <c r="X94" s="60"/>
      <c r="Z94" s="49"/>
      <c r="AA94" s="64"/>
      <c r="AB94" s="64"/>
      <c r="AC94" s="64"/>
      <c r="BF94" s="44"/>
      <c r="BG94" s="44"/>
    </row>
    <row r="95" spans="2:59" s="47" customFormat="1" x14ac:dyDescent="0.25">
      <c r="B95" s="60"/>
      <c r="C95" s="60"/>
      <c r="D95" s="60"/>
      <c r="G95" s="60"/>
      <c r="H95" s="60"/>
      <c r="I95" s="60"/>
      <c r="L95" s="60"/>
      <c r="M95" s="60"/>
      <c r="N95" s="60"/>
      <c r="Q95" s="60"/>
      <c r="R95" s="60"/>
      <c r="S95" s="60"/>
      <c r="V95" s="60"/>
      <c r="W95" s="60"/>
      <c r="X95" s="60"/>
      <c r="Z95" s="49"/>
      <c r="AA95" s="64"/>
      <c r="AB95" s="64"/>
      <c r="AC95" s="64"/>
      <c r="BF95" s="44"/>
      <c r="BG95" s="44"/>
    </row>
    <row r="96" spans="2:59" s="47" customFormat="1" x14ac:dyDescent="0.25">
      <c r="B96" s="60"/>
      <c r="C96" s="60"/>
      <c r="D96" s="60"/>
      <c r="G96" s="60"/>
      <c r="H96" s="60"/>
      <c r="I96" s="60"/>
      <c r="L96" s="60"/>
      <c r="M96" s="60"/>
      <c r="N96" s="60"/>
      <c r="Q96" s="60"/>
      <c r="R96" s="60"/>
      <c r="S96" s="60"/>
      <c r="V96" s="60"/>
      <c r="W96" s="60"/>
      <c r="X96" s="60"/>
      <c r="Z96" s="49"/>
      <c r="AA96" s="64"/>
      <c r="AB96" s="64"/>
      <c r="AC96" s="64"/>
      <c r="BF96" s="44"/>
      <c r="BG96" s="44"/>
    </row>
    <row r="97" spans="2:59" s="47" customFormat="1" x14ac:dyDescent="0.25">
      <c r="B97" s="60"/>
      <c r="C97" s="60"/>
      <c r="D97" s="60"/>
      <c r="G97" s="60"/>
      <c r="H97" s="60"/>
      <c r="I97" s="60"/>
      <c r="L97" s="60"/>
      <c r="M97" s="60"/>
      <c r="N97" s="60"/>
      <c r="Q97" s="60"/>
      <c r="R97" s="60"/>
      <c r="S97" s="60"/>
      <c r="V97" s="60"/>
      <c r="W97" s="60"/>
      <c r="X97" s="60"/>
      <c r="Z97" s="49"/>
      <c r="AA97" s="64"/>
      <c r="AB97" s="64"/>
      <c r="AC97" s="64"/>
      <c r="BF97" s="44"/>
      <c r="BG97" s="44"/>
    </row>
    <row r="98" spans="2:59" s="47" customFormat="1" x14ac:dyDescent="0.25">
      <c r="B98" s="60"/>
      <c r="C98" s="60"/>
      <c r="D98" s="60"/>
      <c r="G98" s="60"/>
      <c r="H98" s="60"/>
      <c r="I98" s="60"/>
      <c r="L98" s="60"/>
      <c r="M98" s="60"/>
      <c r="N98" s="60"/>
      <c r="Q98" s="60"/>
      <c r="R98" s="60"/>
      <c r="S98" s="60"/>
      <c r="V98" s="60"/>
      <c r="W98" s="60"/>
      <c r="X98" s="60"/>
      <c r="Z98" s="49"/>
      <c r="AA98" s="64"/>
      <c r="AB98" s="64"/>
      <c r="AC98" s="64"/>
      <c r="BF98" s="44"/>
      <c r="BG98" s="44"/>
    </row>
    <row r="99" spans="2:59" s="47" customFormat="1" x14ac:dyDescent="0.25">
      <c r="B99" s="60"/>
      <c r="C99" s="60"/>
      <c r="D99" s="60"/>
      <c r="G99" s="60"/>
      <c r="H99" s="60"/>
      <c r="I99" s="60"/>
      <c r="L99" s="60"/>
      <c r="M99" s="60"/>
      <c r="N99" s="60"/>
      <c r="Q99" s="60"/>
      <c r="R99" s="60"/>
      <c r="S99" s="60"/>
      <c r="V99" s="60"/>
      <c r="W99" s="60"/>
      <c r="X99" s="60"/>
      <c r="Z99" s="49"/>
      <c r="AA99" s="64"/>
      <c r="AB99" s="64"/>
      <c r="AC99" s="64"/>
      <c r="BF99" s="44"/>
      <c r="BG99" s="44"/>
    </row>
    <row r="100" spans="2:59" s="47" customFormat="1" x14ac:dyDescent="0.25">
      <c r="B100" s="60"/>
      <c r="C100" s="60"/>
      <c r="D100" s="60"/>
      <c r="G100" s="60"/>
      <c r="H100" s="60"/>
      <c r="I100" s="60"/>
      <c r="L100" s="60"/>
      <c r="M100" s="60"/>
      <c r="N100" s="60"/>
      <c r="Q100" s="60"/>
      <c r="R100" s="60"/>
      <c r="S100" s="60"/>
      <c r="V100" s="60"/>
      <c r="W100" s="60"/>
      <c r="X100" s="60"/>
      <c r="Z100" s="49"/>
      <c r="AA100" s="64"/>
      <c r="AB100" s="64"/>
      <c r="AC100" s="64"/>
      <c r="BF100" s="44"/>
      <c r="BG100" s="44"/>
    </row>
    <row r="101" spans="2:59" s="47" customFormat="1" x14ac:dyDescent="0.25">
      <c r="B101" s="60"/>
      <c r="C101" s="60"/>
      <c r="D101" s="60"/>
      <c r="G101" s="60"/>
      <c r="H101" s="60"/>
      <c r="I101" s="60"/>
      <c r="L101" s="60"/>
      <c r="M101" s="60"/>
      <c r="N101" s="60"/>
      <c r="Q101" s="60"/>
      <c r="R101" s="60"/>
      <c r="S101" s="60"/>
      <c r="V101" s="60"/>
      <c r="W101" s="60"/>
      <c r="X101" s="60"/>
      <c r="Z101" s="49"/>
      <c r="AA101" s="64"/>
      <c r="AB101" s="64"/>
      <c r="AC101" s="64"/>
      <c r="BF101" s="44"/>
      <c r="BG101" s="44"/>
    </row>
    <row r="102" spans="2:59" s="47" customFormat="1" x14ac:dyDescent="0.25">
      <c r="B102" s="60"/>
      <c r="C102" s="60"/>
      <c r="D102" s="60"/>
      <c r="G102" s="60"/>
      <c r="H102" s="60"/>
      <c r="I102" s="60"/>
      <c r="L102" s="60"/>
      <c r="M102" s="60"/>
      <c r="N102" s="60"/>
      <c r="Q102" s="60"/>
      <c r="R102" s="60"/>
      <c r="S102" s="60"/>
      <c r="V102" s="60"/>
      <c r="W102" s="60"/>
      <c r="X102" s="60"/>
      <c r="Z102" s="49"/>
      <c r="AA102" s="64"/>
      <c r="AB102" s="64"/>
      <c r="AC102" s="64"/>
      <c r="BF102" s="44"/>
      <c r="BG102" s="44"/>
    </row>
    <row r="103" spans="2:59" s="47" customFormat="1" x14ac:dyDescent="0.25">
      <c r="B103" s="60"/>
      <c r="C103" s="60"/>
      <c r="D103" s="60"/>
      <c r="G103" s="60"/>
      <c r="H103" s="60"/>
      <c r="I103" s="60"/>
      <c r="L103" s="60"/>
      <c r="M103" s="60"/>
      <c r="N103" s="60"/>
      <c r="Q103" s="60"/>
      <c r="R103" s="60"/>
      <c r="S103" s="60"/>
      <c r="V103" s="60"/>
      <c r="W103" s="60"/>
      <c r="X103" s="60"/>
      <c r="Z103" s="49"/>
      <c r="AA103" s="64"/>
      <c r="AB103" s="64"/>
      <c r="AC103" s="64"/>
      <c r="BF103" s="44"/>
      <c r="BG103" s="44"/>
    </row>
    <row r="104" spans="2:59" s="47" customFormat="1" x14ac:dyDescent="0.25">
      <c r="B104" s="60"/>
      <c r="C104" s="60"/>
      <c r="D104" s="60"/>
      <c r="G104" s="60"/>
      <c r="H104" s="60"/>
      <c r="I104" s="60"/>
      <c r="L104" s="60"/>
      <c r="M104" s="60"/>
      <c r="N104" s="60"/>
      <c r="Q104" s="60"/>
      <c r="R104" s="60"/>
      <c r="S104" s="60"/>
      <c r="V104" s="60"/>
      <c r="W104" s="60"/>
      <c r="X104" s="60"/>
      <c r="Z104" s="49"/>
      <c r="AA104" s="64"/>
      <c r="AB104" s="64"/>
      <c r="AC104" s="64"/>
      <c r="BF104" s="44"/>
      <c r="BG104" s="44"/>
    </row>
    <row r="105" spans="2:59" s="47" customFormat="1" x14ac:dyDescent="0.25">
      <c r="B105" s="60"/>
      <c r="C105" s="60"/>
      <c r="D105" s="60"/>
      <c r="G105" s="60"/>
      <c r="H105" s="60"/>
      <c r="I105" s="60"/>
      <c r="L105" s="60"/>
      <c r="M105" s="60"/>
      <c r="N105" s="60"/>
      <c r="Q105" s="60"/>
      <c r="R105" s="60"/>
      <c r="S105" s="60"/>
      <c r="V105" s="60"/>
      <c r="W105" s="60"/>
      <c r="X105" s="60"/>
      <c r="Z105" s="49"/>
      <c r="AA105" s="64"/>
      <c r="AB105" s="64"/>
      <c r="AC105" s="64"/>
      <c r="BF105" s="44"/>
      <c r="BG105" s="44"/>
    </row>
    <row r="106" spans="2:59" s="47" customFormat="1" x14ac:dyDescent="0.25">
      <c r="B106" s="60"/>
      <c r="C106" s="60"/>
      <c r="D106" s="60"/>
      <c r="G106" s="60"/>
      <c r="H106" s="60"/>
      <c r="I106" s="60"/>
      <c r="L106" s="60"/>
      <c r="M106" s="60"/>
      <c r="N106" s="60"/>
      <c r="Q106" s="60"/>
      <c r="R106" s="60"/>
      <c r="S106" s="60"/>
      <c r="V106" s="60"/>
      <c r="W106" s="60"/>
      <c r="X106" s="60"/>
      <c r="Z106" s="49"/>
      <c r="AA106" s="64"/>
      <c r="AB106" s="64"/>
      <c r="AC106" s="64"/>
      <c r="BF106" s="44"/>
      <c r="BG106" s="44"/>
    </row>
    <row r="107" spans="2:59" s="47" customFormat="1" x14ac:dyDescent="0.25">
      <c r="B107" s="60"/>
      <c r="C107" s="60"/>
      <c r="D107" s="60"/>
      <c r="G107" s="60"/>
      <c r="H107" s="60"/>
      <c r="I107" s="60"/>
      <c r="L107" s="60"/>
      <c r="M107" s="60"/>
      <c r="N107" s="60"/>
      <c r="Q107" s="60"/>
      <c r="R107" s="60"/>
      <c r="S107" s="60"/>
      <c r="V107" s="60"/>
      <c r="W107" s="60"/>
      <c r="X107" s="60"/>
      <c r="Z107" s="49"/>
      <c r="AA107" s="64"/>
      <c r="AB107" s="64"/>
      <c r="AC107" s="64"/>
      <c r="BF107" s="44"/>
      <c r="BG107" s="44"/>
    </row>
    <row r="108" spans="2:59" s="47" customFormat="1" x14ac:dyDescent="0.25">
      <c r="B108" s="60"/>
      <c r="C108" s="60"/>
      <c r="D108" s="60"/>
      <c r="G108" s="60"/>
      <c r="H108" s="60"/>
      <c r="I108" s="60"/>
      <c r="L108" s="60"/>
      <c r="M108" s="60"/>
      <c r="N108" s="60"/>
      <c r="Q108" s="60"/>
      <c r="R108" s="60"/>
      <c r="S108" s="60"/>
      <c r="V108" s="60"/>
      <c r="W108" s="60"/>
      <c r="X108" s="60"/>
      <c r="Z108" s="49"/>
      <c r="AA108" s="64"/>
      <c r="AB108" s="64"/>
      <c r="AC108" s="64"/>
      <c r="BF108" s="44"/>
      <c r="BG108" s="44"/>
    </row>
    <row r="109" spans="2:59" s="47" customFormat="1" x14ac:dyDescent="0.25">
      <c r="B109" s="60"/>
      <c r="C109" s="60"/>
      <c r="D109" s="60"/>
      <c r="G109" s="60"/>
      <c r="H109" s="60"/>
      <c r="I109" s="60"/>
      <c r="L109" s="60"/>
      <c r="M109" s="60"/>
      <c r="N109" s="60"/>
      <c r="Q109" s="60"/>
      <c r="R109" s="60"/>
      <c r="S109" s="60"/>
      <c r="V109" s="60"/>
      <c r="W109" s="60"/>
      <c r="X109" s="60"/>
      <c r="Z109" s="49"/>
      <c r="AA109" s="64"/>
      <c r="AB109" s="64"/>
      <c r="AC109" s="64"/>
      <c r="BF109" s="44"/>
      <c r="BG109" s="44"/>
    </row>
    <row r="110" spans="2:59" s="47" customFormat="1" x14ac:dyDescent="0.25">
      <c r="B110" s="60"/>
      <c r="C110" s="60"/>
      <c r="D110" s="60"/>
      <c r="G110" s="60"/>
      <c r="H110" s="60"/>
      <c r="I110" s="60"/>
      <c r="L110" s="60"/>
      <c r="M110" s="60"/>
      <c r="N110" s="60"/>
      <c r="Q110" s="60"/>
      <c r="R110" s="60"/>
      <c r="S110" s="60"/>
      <c r="V110" s="60"/>
      <c r="W110" s="60"/>
      <c r="X110" s="60"/>
      <c r="Z110" s="49"/>
      <c r="AA110" s="64"/>
      <c r="AB110" s="64"/>
      <c r="AC110" s="64"/>
      <c r="BF110" s="44"/>
      <c r="BG110" s="44"/>
    </row>
    <row r="111" spans="2:59" s="47" customFormat="1" x14ac:dyDescent="0.25">
      <c r="B111" s="60"/>
      <c r="C111" s="60"/>
      <c r="D111" s="60"/>
      <c r="G111" s="60"/>
      <c r="H111" s="60"/>
      <c r="I111" s="60"/>
      <c r="L111" s="60"/>
      <c r="M111" s="60"/>
      <c r="N111" s="60"/>
      <c r="Q111" s="60"/>
      <c r="R111" s="60"/>
      <c r="S111" s="60"/>
      <c r="V111" s="60"/>
      <c r="W111" s="60"/>
      <c r="X111" s="60"/>
      <c r="Z111" s="49"/>
      <c r="AA111" s="64"/>
      <c r="AB111" s="64"/>
      <c r="AC111" s="64"/>
      <c r="BF111" s="44"/>
      <c r="BG111" s="44"/>
    </row>
    <row r="112" spans="2:59" s="47" customFormat="1" x14ac:dyDescent="0.25">
      <c r="B112" s="60"/>
      <c r="C112" s="60"/>
      <c r="D112" s="60"/>
      <c r="G112" s="60"/>
      <c r="H112" s="60"/>
      <c r="I112" s="60"/>
      <c r="L112" s="60"/>
      <c r="M112" s="60"/>
      <c r="N112" s="60"/>
      <c r="Q112" s="60"/>
      <c r="R112" s="60"/>
      <c r="S112" s="60"/>
      <c r="V112" s="60"/>
      <c r="W112" s="60"/>
      <c r="X112" s="60"/>
      <c r="Z112" s="49"/>
      <c r="AA112" s="64"/>
      <c r="AB112" s="64"/>
      <c r="AC112" s="64"/>
      <c r="BF112" s="44"/>
      <c r="BG112" s="44"/>
    </row>
    <row r="113" spans="2:59" s="47" customFormat="1" x14ac:dyDescent="0.25">
      <c r="B113" s="60"/>
      <c r="C113" s="60"/>
      <c r="D113" s="60"/>
      <c r="G113" s="60"/>
      <c r="H113" s="60"/>
      <c r="I113" s="60"/>
      <c r="L113" s="60"/>
      <c r="M113" s="60"/>
      <c r="N113" s="60"/>
      <c r="Q113" s="60"/>
      <c r="R113" s="60"/>
      <c r="S113" s="60"/>
      <c r="V113" s="60"/>
      <c r="W113" s="60"/>
      <c r="X113" s="60"/>
      <c r="Z113" s="49"/>
      <c r="AA113" s="64"/>
      <c r="AB113" s="64"/>
      <c r="AC113" s="64"/>
      <c r="BF113" s="44"/>
      <c r="BG113" s="44"/>
    </row>
    <row r="114" spans="2:59" s="47" customFormat="1" x14ac:dyDescent="0.25">
      <c r="B114" s="60"/>
      <c r="C114" s="60"/>
      <c r="D114" s="60"/>
      <c r="G114" s="60"/>
      <c r="H114" s="60"/>
      <c r="I114" s="60"/>
      <c r="L114" s="60"/>
      <c r="M114" s="60"/>
      <c r="N114" s="60"/>
      <c r="Q114" s="60"/>
      <c r="R114" s="60"/>
      <c r="S114" s="60"/>
      <c r="V114" s="60"/>
      <c r="W114" s="60"/>
      <c r="X114" s="60"/>
      <c r="Z114" s="49"/>
      <c r="AA114" s="64"/>
      <c r="AB114" s="64"/>
      <c r="AC114" s="64"/>
      <c r="BF114" s="44"/>
      <c r="BG114" s="44"/>
    </row>
    <row r="115" spans="2:59" s="47" customFormat="1" x14ac:dyDescent="0.25">
      <c r="B115" s="60"/>
      <c r="C115" s="60"/>
      <c r="D115" s="60"/>
      <c r="G115" s="60"/>
      <c r="H115" s="60"/>
      <c r="I115" s="60"/>
      <c r="L115" s="60"/>
      <c r="M115" s="60"/>
      <c r="N115" s="60"/>
      <c r="Q115" s="60"/>
      <c r="R115" s="60"/>
      <c r="S115" s="60"/>
      <c r="V115" s="60"/>
      <c r="W115" s="60"/>
      <c r="X115" s="60"/>
      <c r="Z115" s="49"/>
      <c r="AA115" s="64"/>
      <c r="AB115" s="64"/>
      <c r="AC115" s="64"/>
      <c r="BF115" s="44"/>
      <c r="BG115" s="44"/>
    </row>
    <row r="116" spans="2:59" s="47" customFormat="1" x14ac:dyDescent="0.25">
      <c r="B116" s="60"/>
      <c r="C116" s="60"/>
      <c r="D116" s="60"/>
      <c r="G116" s="60"/>
      <c r="H116" s="60"/>
      <c r="I116" s="60"/>
      <c r="L116" s="60"/>
      <c r="M116" s="60"/>
      <c r="N116" s="60"/>
      <c r="Q116" s="60"/>
      <c r="R116" s="60"/>
      <c r="S116" s="60"/>
      <c r="V116" s="60"/>
      <c r="W116" s="60"/>
      <c r="X116" s="60"/>
      <c r="Z116" s="49"/>
      <c r="AA116" s="64"/>
      <c r="AB116" s="64"/>
      <c r="AC116" s="64"/>
      <c r="BF116" s="44"/>
      <c r="BG116" s="44"/>
    </row>
    <row r="117" spans="2:59" s="47" customFormat="1" x14ac:dyDescent="0.25">
      <c r="B117" s="60"/>
      <c r="C117" s="60"/>
      <c r="D117" s="60"/>
      <c r="G117" s="60"/>
      <c r="H117" s="60"/>
      <c r="I117" s="60"/>
      <c r="L117" s="60"/>
      <c r="M117" s="60"/>
      <c r="N117" s="60"/>
      <c r="Q117" s="60"/>
      <c r="R117" s="60"/>
      <c r="S117" s="60"/>
      <c r="V117" s="60"/>
      <c r="W117" s="60"/>
      <c r="X117" s="60"/>
      <c r="Z117" s="49"/>
      <c r="AA117" s="64"/>
      <c r="AB117" s="64"/>
      <c r="AC117" s="64"/>
      <c r="BF117" s="44"/>
      <c r="BG117" s="44"/>
    </row>
    <row r="118" spans="2:59" s="47" customFormat="1" x14ac:dyDescent="0.25">
      <c r="B118" s="60"/>
      <c r="C118" s="60"/>
      <c r="D118" s="60"/>
      <c r="G118" s="60"/>
      <c r="H118" s="60"/>
      <c r="I118" s="60"/>
      <c r="L118" s="60"/>
      <c r="M118" s="60"/>
      <c r="N118" s="60"/>
      <c r="Q118" s="60"/>
      <c r="R118" s="60"/>
      <c r="S118" s="60"/>
      <c r="V118" s="60"/>
      <c r="W118" s="60"/>
      <c r="X118" s="60"/>
      <c r="Z118" s="49"/>
      <c r="AA118" s="64"/>
      <c r="AB118" s="64"/>
      <c r="AC118" s="64"/>
      <c r="BF118" s="44"/>
      <c r="BG118" s="44"/>
    </row>
    <row r="119" spans="2:59" s="47" customFormat="1" x14ac:dyDescent="0.25">
      <c r="B119" s="60"/>
      <c r="C119" s="60"/>
      <c r="D119" s="60"/>
      <c r="G119" s="60"/>
      <c r="H119" s="60"/>
      <c r="I119" s="60"/>
      <c r="L119" s="60"/>
      <c r="M119" s="60"/>
      <c r="N119" s="60"/>
      <c r="Q119" s="60"/>
      <c r="R119" s="60"/>
      <c r="S119" s="60"/>
      <c r="V119" s="60"/>
      <c r="W119" s="60"/>
      <c r="X119" s="60"/>
      <c r="Z119" s="49"/>
      <c r="AA119" s="64"/>
      <c r="AB119" s="64"/>
      <c r="AC119" s="64"/>
      <c r="BF119" s="44"/>
      <c r="BG119" s="44"/>
    </row>
    <row r="120" spans="2:59" s="47" customFormat="1" x14ac:dyDescent="0.25">
      <c r="B120" s="60"/>
      <c r="C120" s="60"/>
      <c r="D120" s="60"/>
      <c r="G120" s="60"/>
      <c r="H120" s="60"/>
      <c r="I120" s="60"/>
      <c r="L120" s="60"/>
      <c r="M120" s="60"/>
      <c r="N120" s="60"/>
      <c r="Q120" s="60"/>
      <c r="R120" s="60"/>
      <c r="S120" s="60"/>
      <c r="V120" s="60"/>
      <c r="W120" s="60"/>
      <c r="X120" s="60"/>
      <c r="Z120" s="49"/>
      <c r="AA120" s="64"/>
      <c r="AB120" s="64"/>
      <c r="AC120" s="64"/>
      <c r="BF120" s="44"/>
      <c r="BG120" s="44"/>
    </row>
    <row r="121" spans="2:59" s="47" customFormat="1" x14ac:dyDescent="0.25">
      <c r="B121" s="60"/>
      <c r="C121" s="60"/>
      <c r="D121" s="60"/>
      <c r="G121" s="60"/>
      <c r="H121" s="60"/>
      <c r="I121" s="60"/>
      <c r="L121" s="60"/>
      <c r="M121" s="60"/>
      <c r="N121" s="60"/>
      <c r="Q121" s="60"/>
      <c r="R121" s="60"/>
      <c r="S121" s="60"/>
      <c r="V121" s="60"/>
      <c r="W121" s="60"/>
      <c r="X121" s="60"/>
      <c r="Z121" s="49"/>
      <c r="AA121" s="64"/>
      <c r="AB121" s="64"/>
      <c r="AC121" s="64"/>
      <c r="BF121" s="44"/>
      <c r="BG121" s="44"/>
    </row>
    <row r="122" spans="2:59" s="47" customFormat="1" x14ac:dyDescent="0.25">
      <c r="B122" s="60"/>
      <c r="C122" s="60"/>
      <c r="D122" s="60"/>
      <c r="G122" s="60"/>
      <c r="H122" s="60"/>
      <c r="I122" s="60"/>
      <c r="L122" s="60"/>
      <c r="M122" s="60"/>
      <c r="N122" s="60"/>
      <c r="Q122" s="60"/>
      <c r="R122" s="60"/>
      <c r="S122" s="60"/>
      <c r="V122" s="60"/>
      <c r="W122" s="60"/>
      <c r="X122" s="60"/>
      <c r="Z122" s="49"/>
      <c r="AA122" s="64"/>
      <c r="AB122" s="64"/>
      <c r="AC122" s="64"/>
      <c r="BF122" s="44"/>
      <c r="BG122" s="44"/>
    </row>
    <row r="123" spans="2:59" s="47" customFormat="1" x14ac:dyDescent="0.25">
      <c r="B123" s="60"/>
      <c r="C123" s="60"/>
      <c r="D123" s="60"/>
      <c r="G123" s="60"/>
      <c r="H123" s="60"/>
      <c r="I123" s="60"/>
      <c r="L123" s="60"/>
      <c r="M123" s="60"/>
      <c r="N123" s="60"/>
      <c r="Q123" s="60"/>
      <c r="R123" s="60"/>
      <c r="S123" s="60"/>
      <c r="V123" s="60"/>
      <c r="W123" s="60"/>
      <c r="X123" s="60"/>
      <c r="Z123" s="49"/>
      <c r="AA123" s="64"/>
      <c r="AB123" s="64"/>
      <c r="AC123" s="64"/>
      <c r="BF123" s="44"/>
      <c r="BG123" s="44"/>
    </row>
    <row r="124" spans="2:59" s="47" customFormat="1" x14ac:dyDescent="0.25">
      <c r="B124" s="60"/>
      <c r="C124" s="60"/>
      <c r="D124" s="60"/>
      <c r="G124" s="60"/>
      <c r="H124" s="60"/>
      <c r="I124" s="60"/>
      <c r="L124" s="60"/>
      <c r="M124" s="60"/>
      <c r="N124" s="60"/>
      <c r="Q124" s="60"/>
      <c r="R124" s="60"/>
      <c r="S124" s="60"/>
      <c r="V124" s="60"/>
      <c r="W124" s="60"/>
      <c r="X124" s="60"/>
      <c r="Z124" s="49"/>
      <c r="AA124" s="64"/>
      <c r="AB124" s="64"/>
      <c r="AC124" s="64"/>
      <c r="BF124" s="44"/>
      <c r="BG124" s="44"/>
    </row>
    <row r="125" spans="2:59" s="47" customFormat="1" x14ac:dyDescent="0.25">
      <c r="B125" s="60"/>
      <c r="C125" s="60"/>
      <c r="D125" s="60"/>
      <c r="G125" s="60"/>
      <c r="H125" s="60"/>
      <c r="I125" s="60"/>
      <c r="L125" s="60"/>
      <c r="M125" s="60"/>
      <c r="N125" s="60"/>
      <c r="Q125" s="60"/>
      <c r="R125" s="60"/>
      <c r="S125" s="60"/>
      <c r="V125" s="60"/>
      <c r="W125" s="60"/>
      <c r="X125" s="60"/>
      <c r="Z125" s="49"/>
      <c r="AA125" s="64"/>
      <c r="AB125" s="64"/>
      <c r="AC125" s="64"/>
      <c r="BF125" s="44"/>
      <c r="BG125" s="44"/>
    </row>
    <row r="126" spans="2:59" s="47" customFormat="1" x14ac:dyDescent="0.25">
      <c r="B126" s="60"/>
      <c r="C126" s="60"/>
      <c r="D126" s="60"/>
      <c r="G126" s="60"/>
      <c r="H126" s="60"/>
      <c r="I126" s="60"/>
      <c r="L126" s="60"/>
      <c r="M126" s="60"/>
      <c r="N126" s="60"/>
      <c r="Q126" s="60"/>
      <c r="R126" s="60"/>
      <c r="S126" s="60"/>
      <c r="V126" s="60"/>
      <c r="W126" s="60"/>
      <c r="X126" s="60"/>
      <c r="Z126" s="49"/>
      <c r="AA126" s="64"/>
      <c r="AB126" s="64"/>
      <c r="AC126" s="64"/>
      <c r="BF126" s="44"/>
      <c r="BG126" s="44"/>
    </row>
    <row r="127" spans="2:59" s="47" customFormat="1" x14ac:dyDescent="0.25">
      <c r="B127" s="60"/>
      <c r="C127" s="60"/>
      <c r="D127" s="60"/>
      <c r="G127" s="60"/>
      <c r="H127" s="60"/>
      <c r="I127" s="60"/>
      <c r="L127" s="60"/>
      <c r="M127" s="60"/>
      <c r="N127" s="60"/>
      <c r="Q127" s="60"/>
      <c r="R127" s="60"/>
      <c r="S127" s="60"/>
      <c r="V127" s="60"/>
      <c r="W127" s="60"/>
      <c r="X127" s="60"/>
      <c r="Z127" s="49"/>
      <c r="AA127" s="64"/>
      <c r="AB127" s="64"/>
      <c r="AC127" s="64"/>
      <c r="BF127" s="44"/>
      <c r="BG127" s="44"/>
    </row>
    <row r="128" spans="2:59" s="47" customFormat="1" x14ac:dyDescent="0.25">
      <c r="B128" s="60"/>
      <c r="C128" s="60"/>
      <c r="D128" s="60"/>
      <c r="G128" s="60"/>
      <c r="H128" s="60"/>
      <c r="I128" s="60"/>
      <c r="L128" s="60"/>
      <c r="M128" s="60"/>
      <c r="N128" s="60"/>
      <c r="Q128" s="60"/>
      <c r="R128" s="60"/>
      <c r="S128" s="60"/>
      <c r="V128" s="60"/>
      <c r="W128" s="60"/>
      <c r="X128" s="60"/>
      <c r="Z128" s="49"/>
      <c r="AA128" s="64"/>
      <c r="AB128" s="64"/>
      <c r="AC128" s="64"/>
      <c r="BF128" s="44"/>
      <c r="BG128" s="44"/>
    </row>
    <row r="129" spans="2:59" s="47" customFormat="1" x14ac:dyDescent="0.25">
      <c r="B129" s="60"/>
      <c r="C129" s="60"/>
      <c r="D129" s="60"/>
      <c r="G129" s="60"/>
      <c r="H129" s="60"/>
      <c r="I129" s="60"/>
      <c r="L129" s="60"/>
      <c r="M129" s="60"/>
      <c r="N129" s="60"/>
      <c r="Q129" s="60"/>
      <c r="R129" s="60"/>
      <c r="S129" s="60"/>
      <c r="V129" s="60"/>
      <c r="W129" s="60"/>
      <c r="X129" s="60"/>
      <c r="Z129" s="49"/>
      <c r="AA129" s="64"/>
      <c r="AB129" s="64"/>
      <c r="AC129" s="64"/>
      <c r="BF129" s="44"/>
      <c r="BG129" s="44"/>
    </row>
    <row r="130" spans="2:59" s="47" customFormat="1" x14ac:dyDescent="0.25">
      <c r="B130" s="60"/>
      <c r="C130" s="60"/>
      <c r="D130" s="60"/>
      <c r="G130" s="60"/>
      <c r="H130" s="60"/>
      <c r="I130" s="60"/>
      <c r="L130" s="60"/>
      <c r="M130" s="60"/>
      <c r="N130" s="60"/>
      <c r="Q130" s="60"/>
      <c r="R130" s="60"/>
      <c r="S130" s="60"/>
      <c r="V130" s="60"/>
      <c r="W130" s="60"/>
      <c r="X130" s="60"/>
      <c r="Z130" s="49"/>
      <c r="AA130" s="64"/>
      <c r="AB130" s="64"/>
      <c r="AC130" s="64"/>
      <c r="BF130" s="44"/>
      <c r="BG130" s="44"/>
    </row>
    <row r="131" spans="2:59" s="47" customFormat="1" x14ac:dyDescent="0.25">
      <c r="B131" s="60"/>
      <c r="C131" s="60"/>
      <c r="D131" s="60"/>
      <c r="G131" s="60"/>
      <c r="H131" s="60"/>
      <c r="I131" s="60"/>
      <c r="L131" s="60"/>
      <c r="M131" s="60"/>
      <c r="N131" s="60"/>
      <c r="Q131" s="60"/>
      <c r="R131" s="60"/>
      <c r="S131" s="60"/>
      <c r="V131" s="60"/>
      <c r="W131" s="60"/>
      <c r="X131" s="60"/>
      <c r="Z131" s="49"/>
      <c r="AA131" s="64"/>
      <c r="AB131" s="64"/>
      <c r="AC131" s="64"/>
      <c r="BF131" s="44"/>
      <c r="BG131" s="44"/>
    </row>
    <row r="132" spans="2:59" s="47" customFormat="1" x14ac:dyDescent="0.25">
      <c r="B132" s="60"/>
      <c r="C132" s="60"/>
      <c r="D132" s="60"/>
      <c r="G132" s="60"/>
      <c r="H132" s="60"/>
      <c r="I132" s="60"/>
      <c r="L132" s="60"/>
      <c r="M132" s="60"/>
      <c r="N132" s="60"/>
      <c r="Q132" s="60"/>
      <c r="R132" s="60"/>
      <c r="S132" s="60"/>
      <c r="V132" s="60"/>
      <c r="W132" s="60"/>
      <c r="X132" s="60"/>
      <c r="Z132" s="49"/>
      <c r="AA132" s="64"/>
      <c r="AB132" s="64"/>
      <c r="AC132" s="64"/>
      <c r="BF132" s="44"/>
      <c r="BG132" s="44"/>
    </row>
    <row r="133" spans="2:59" s="47" customFormat="1" x14ac:dyDescent="0.25">
      <c r="B133" s="60"/>
      <c r="C133" s="60"/>
      <c r="D133" s="60"/>
      <c r="G133" s="60"/>
      <c r="H133" s="60"/>
      <c r="I133" s="60"/>
      <c r="L133" s="60"/>
      <c r="M133" s="60"/>
      <c r="N133" s="60"/>
      <c r="Q133" s="60"/>
      <c r="R133" s="60"/>
      <c r="S133" s="60"/>
      <c r="V133" s="60"/>
      <c r="W133" s="60"/>
      <c r="X133" s="60"/>
      <c r="Z133" s="49"/>
      <c r="AA133" s="64"/>
      <c r="AB133" s="64"/>
      <c r="AC133" s="64"/>
      <c r="BF133" s="44"/>
      <c r="BG133" s="44"/>
    </row>
    <row r="134" spans="2:59" s="47" customFormat="1" x14ac:dyDescent="0.25">
      <c r="B134" s="60"/>
      <c r="C134" s="60"/>
      <c r="D134" s="60"/>
      <c r="G134" s="60"/>
      <c r="H134" s="60"/>
      <c r="I134" s="60"/>
      <c r="L134" s="60"/>
      <c r="M134" s="60"/>
      <c r="N134" s="60"/>
      <c r="Q134" s="60"/>
      <c r="R134" s="60"/>
      <c r="S134" s="60"/>
      <c r="V134" s="60"/>
      <c r="W134" s="60"/>
      <c r="X134" s="60"/>
      <c r="Z134" s="49"/>
      <c r="AA134" s="64"/>
      <c r="AB134" s="64"/>
      <c r="AC134" s="64"/>
      <c r="BF134" s="44"/>
      <c r="BG134" s="44"/>
    </row>
    <row r="135" spans="2:59" s="47" customFormat="1" x14ac:dyDescent="0.25">
      <c r="B135" s="60"/>
      <c r="C135" s="60"/>
      <c r="D135" s="60"/>
      <c r="G135" s="60"/>
      <c r="H135" s="60"/>
      <c r="I135" s="60"/>
      <c r="L135" s="60"/>
      <c r="M135" s="60"/>
      <c r="N135" s="60"/>
      <c r="Q135" s="60"/>
      <c r="R135" s="60"/>
      <c r="S135" s="60"/>
      <c r="V135" s="60"/>
      <c r="W135" s="60"/>
      <c r="X135" s="60"/>
      <c r="Z135" s="49"/>
      <c r="AA135" s="64"/>
      <c r="AB135" s="64"/>
      <c r="AC135" s="64"/>
      <c r="BF135" s="44"/>
      <c r="BG135" s="44"/>
    </row>
    <row r="136" spans="2:59" s="47" customFormat="1" x14ac:dyDescent="0.25">
      <c r="B136" s="60"/>
      <c r="C136" s="60"/>
      <c r="D136" s="60"/>
      <c r="G136" s="60"/>
      <c r="H136" s="60"/>
      <c r="I136" s="60"/>
      <c r="L136" s="60"/>
      <c r="M136" s="60"/>
      <c r="N136" s="60"/>
      <c r="Q136" s="60"/>
      <c r="R136" s="60"/>
      <c r="S136" s="60"/>
      <c r="V136" s="60"/>
      <c r="W136" s="60"/>
      <c r="X136" s="60"/>
      <c r="Z136" s="49"/>
      <c r="AA136" s="64"/>
      <c r="AB136" s="64"/>
      <c r="AC136" s="64"/>
      <c r="BF136" s="44"/>
      <c r="BG136" s="44"/>
    </row>
    <row r="137" spans="2:59" s="47" customFormat="1" x14ac:dyDescent="0.25">
      <c r="B137" s="60"/>
      <c r="C137" s="60"/>
      <c r="D137" s="60"/>
      <c r="G137" s="60"/>
      <c r="H137" s="60"/>
      <c r="I137" s="60"/>
      <c r="L137" s="60"/>
      <c r="M137" s="60"/>
      <c r="N137" s="60"/>
      <c r="Q137" s="60"/>
      <c r="R137" s="60"/>
      <c r="S137" s="60"/>
      <c r="V137" s="60"/>
      <c r="W137" s="60"/>
      <c r="X137" s="60"/>
      <c r="Z137" s="49"/>
      <c r="AA137" s="64"/>
      <c r="AB137" s="64"/>
      <c r="AC137" s="64"/>
      <c r="BF137" s="44"/>
      <c r="BG137" s="44"/>
    </row>
    <row r="138" spans="2:59" s="47" customFormat="1" x14ac:dyDescent="0.25">
      <c r="B138" s="60"/>
      <c r="C138" s="60"/>
      <c r="D138" s="60"/>
      <c r="G138" s="60"/>
      <c r="H138" s="60"/>
      <c r="I138" s="60"/>
      <c r="L138" s="60"/>
      <c r="M138" s="60"/>
      <c r="N138" s="60"/>
      <c r="Q138" s="60"/>
      <c r="R138" s="60"/>
      <c r="S138" s="60"/>
      <c r="V138" s="60"/>
      <c r="W138" s="60"/>
      <c r="X138" s="60"/>
      <c r="Z138" s="49"/>
      <c r="AA138" s="64"/>
      <c r="AB138" s="64"/>
      <c r="AC138" s="64"/>
      <c r="BF138" s="44"/>
      <c r="BG138" s="44"/>
    </row>
    <row r="139" spans="2:59" s="47" customFormat="1" x14ac:dyDescent="0.25">
      <c r="B139" s="60"/>
      <c r="C139" s="60"/>
      <c r="D139" s="60"/>
      <c r="G139" s="60"/>
      <c r="H139" s="60"/>
      <c r="I139" s="60"/>
      <c r="L139" s="60"/>
      <c r="M139" s="60"/>
      <c r="N139" s="60"/>
      <c r="Q139" s="60"/>
      <c r="R139" s="60"/>
      <c r="S139" s="60"/>
      <c r="V139" s="60"/>
      <c r="W139" s="60"/>
      <c r="X139" s="60"/>
      <c r="Z139" s="49"/>
      <c r="AA139" s="64"/>
      <c r="AB139" s="64"/>
      <c r="AC139" s="64"/>
      <c r="BF139" s="44"/>
      <c r="BG139" s="44"/>
    </row>
    <row r="140" spans="2:59" s="47" customFormat="1" x14ac:dyDescent="0.25">
      <c r="B140" s="60"/>
      <c r="C140" s="60"/>
      <c r="D140" s="60"/>
      <c r="G140" s="60"/>
      <c r="H140" s="60"/>
      <c r="I140" s="60"/>
      <c r="L140" s="60"/>
      <c r="M140" s="60"/>
      <c r="N140" s="60"/>
      <c r="Q140" s="60"/>
      <c r="R140" s="60"/>
      <c r="S140" s="60"/>
      <c r="V140" s="60"/>
      <c r="W140" s="60"/>
      <c r="X140" s="60"/>
      <c r="Z140" s="49"/>
      <c r="AA140" s="64"/>
      <c r="AB140" s="64"/>
      <c r="AC140" s="64"/>
      <c r="BF140" s="44"/>
      <c r="BG140" s="44"/>
    </row>
    <row r="141" spans="2:59" s="47" customFormat="1" x14ac:dyDescent="0.25">
      <c r="B141" s="60"/>
      <c r="C141" s="60"/>
      <c r="D141" s="60"/>
      <c r="G141" s="60"/>
      <c r="H141" s="60"/>
      <c r="I141" s="60"/>
      <c r="L141" s="60"/>
      <c r="M141" s="60"/>
      <c r="N141" s="60"/>
      <c r="Q141" s="60"/>
      <c r="R141" s="60"/>
      <c r="S141" s="60"/>
      <c r="V141" s="60"/>
      <c r="W141" s="60"/>
      <c r="X141" s="60"/>
      <c r="Z141" s="49"/>
      <c r="AA141" s="64"/>
      <c r="AB141" s="64"/>
      <c r="AC141" s="64"/>
      <c r="BF141" s="44"/>
      <c r="BG141" s="44"/>
    </row>
    <row r="142" spans="2:59" s="47" customFormat="1" x14ac:dyDescent="0.25">
      <c r="B142" s="60"/>
      <c r="C142" s="60"/>
      <c r="D142" s="60"/>
      <c r="G142" s="60"/>
      <c r="H142" s="60"/>
      <c r="I142" s="60"/>
      <c r="L142" s="60"/>
      <c r="M142" s="60"/>
      <c r="N142" s="60"/>
      <c r="Q142" s="60"/>
      <c r="R142" s="60"/>
      <c r="S142" s="60"/>
      <c r="V142" s="60"/>
      <c r="W142" s="60"/>
      <c r="X142" s="60"/>
      <c r="Z142" s="49"/>
      <c r="AA142" s="64"/>
      <c r="AB142" s="64"/>
      <c r="AC142" s="64"/>
      <c r="BF142" s="44"/>
      <c r="BG142" s="44"/>
    </row>
    <row r="143" spans="2:59" s="47" customFormat="1" x14ac:dyDescent="0.25">
      <c r="B143" s="60"/>
      <c r="C143" s="60"/>
      <c r="D143" s="60"/>
      <c r="G143" s="60"/>
      <c r="H143" s="60"/>
      <c r="I143" s="60"/>
      <c r="L143" s="60"/>
      <c r="M143" s="60"/>
      <c r="N143" s="60"/>
      <c r="Q143" s="60"/>
      <c r="R143" s="60"/>
      <c r="S143" s="60"/>
      <c r="V143" s="60"/>
      <c r="W143" s="60"/>
      <c r="X143" s="60"/>
      <c r="Z143" s="49"/>
      <c r="AA143" s="64"/>
      <c r="AB143" s="64"/>
      <c r="AC143" s="64"/>
      <c r="BF143" s="44"/>
      <c r="BG143" s="44"/>
    </row>
    <row r="144" spans="2:59" s="47" customFormat="1" x14ac:dyDescent="0.25">
      <c r="B144" s="60"/>
      <c r="C144" s="60"/>
      <c r="D144" s="60"/>
      <c r="G144" s="60"/>
      <c r="H144" s="60"/>
      <c r="I144" s="60"/>
      <c r="L144" s="60"/>
      <c r="M144" s="60"/>
      <c r="N144" s="60"/>
      <c r="Q144" s="60"/>
      <c r="R144" s="60"/>
      <c r="S144" s="60"/>
      <c r="V144" s="60"/>
      <c r="W144" s="60"/>
      <c r="X144" s="60"/>
      <c r="Z144" s="49"/>
      <c r="AA144" s="64"/>
      <c r="AB144" s="64"/>
      <c r="AC144" s="64"/>
      <c r="BF144" s="44"/>
      <c r="BG144" s="44"/>
    </row>
    <row r="145" spans="2:59" s="47" customFormat="1" x14ac:dyDescent="0.25">
      <c r="B145" s="60"/>
      <c r="C145" s="60"/>
      <c r="D145" s="60"/>
      <c r="G145" s="60"/>
      <c r="H145" s="60"/>
      <c r="I145" s="60"/>
      <c r="L145" s="60"/>
      <c r="M145" s="60"/>
      <c r="N145" s="60"/>
      <c r="Q145" s="60"/>
      <c r="R145" s="60"/>
      <c r="S145" s="60"/>
      <c r="V145" s="60"/>
      <c r="W145" s="60"/>
      <c r="X145" s="60"/>
      <c r="Z145" s="49"/>
      <c r="AA145" s="64"/>
      <c r="AB145" s="64"/>
      <c r="AC145" s="64"/>
      <c r="BF145" s="44"/>
      <c r="BG145" s="44"/>
    </row>
    <row r="146" spans="2:59" s="47" customFormat="1" x14ac:dyDescent="0.25">
      <c r="B146" s="60"/>
      <c r="C146" s="60"/>
      <c r="D146" s="60"/>
      <c r="G146" s="60"/>
      <c r="H146" s="60"/>
      <c r="I146" s="60"/>
      <c r="L146" s="60"/>
      <c r="M146" s="60"/>
      <c r="N146" s="60"/>
      <c r="Q146" s="60"/>
      <c r="R146" s="60"/>
      <c r="S146" s="60"/>
      <c r="V146" s="60"/>
      <c r="W146" s="60"/>
      <c r="X146" s="60"/>
      <c r="Z146" s="49"/>
      <c r="AA146" s="64"/>
      <c r="AB146" s="64"/>
      <c r="AC146" s="64"/>
      <c r="BF146" s="44"/>
      <c r="BG146" s="44"/>
    </row>
    <row r="147" spans="2:59" s="47" customFormat="1" x14ac:dyDescent="0.25">
      <c r="B147" s="60"/>
      <c r="C147" s="60"/>
      <c r="D147" s="60"/>
      <c r="G147" s="60"/>
      <c r="H147" s="60"/>
      <c r="I147" s="60"/>
      <c r="L147" s="60"/>
      <c r="M147" s="60"/>
      <c r="N147" s="60"/>
      <c r="Q147" s="60"/>
      <c r="R147" s="60"/>
      <c r="S147" s="60"/>
      <c r="V147" s="60"/>
      <c r="W147" s="60"/>
      <c r="X147" s="60"/>
      <c r="Z147" s="49"/>
      <c r="AA147" s="64"/>
      <c r="AB147" s="64"/>
      <c r="AC147" s="64"/>
      <c r="BF147" s="44"/>
      <c r="BG147" s="44"/>
    </row>
    <row r="148" spans="2:59" s="47" customFormat="1" x14ac:dyDescent="0.25">
      <c r="B148" s="60"/>
      <c r="C148" s="60"/>
      <c r="D148" s="60"/>
      <c r="G148" s="60"/>
      <c r="H148" s="60"/>
      <c r="I148" s="60"/>
      <c r="L148" s="60"/>
      <c r="M148" s="60"/>
      <c r="N148" s="60"/>
      <c r="Q148" s="60"/>
      <c r="R148" s="60"/>
      <c r="S148" s="60"/>
      <c r="V148" s="60"/>
      <c r="W148" s="60"/>
      <c r="X148" s="60"/>
      <c r="Z148" s="49"/>
      <c r="AA148" s="64"/>
      <c r="AB148" s="64"/>
      <c r="AC148" s="64"/>
      <c r="BF148" s="44"/>
      <c r="BG148" s="44"/>
    </row>
    <row r="149" spans="2:59" s="47" customFormat="1" x14ac:dyDescent="0.25">
      <c r="B149" s="60"/>
      <c r="C149" s="60"/>
      <c r="D149" s="60"/>
      <c r="G149" s="60"/>
      <c r="H149" s="60"/>
      <c r="I149" s="60"/>
      <c r="L149" s="60"/>
      <c r="M149" s="60"/>
      <c r="N149" s="60"/>
      <c r="Q149" s="60"/>
      <c r="R149" s="60"/>
      <c r="S149" s="60"/>
      <c r="V149" s="60"/>
      <c r="W149" s="60"/>
      <c r="X149" s="60"/>
      <c r="Z149" s="49"/>
      <c r="AA149" s="64"/>
      <c r="AB149" s="64"/>
      <c r="AC149" s="64"/>
      <c r="BF149" s="44"/>
      <c r="BG149" s="44"/>
    </row>
    <row r="150" spans="2:59" s="47" customFormat="1" x14ac:dyDescent="0.25">
      <c r="B150" s="60"/>
      <c r="C150" s="60"/>
      <c r="D150" s="60"/>
      <c r="G150" s="60"/>
      <c r="H150" s="60"/>
      <c r="I150" s="60"/>
      <c r="L150" s="60"/>
      <c r="M150" s="60"/>
      <c r="N150" s="60"/>
      <c r="Q150" s="60"/>
      <c r="R150" s="60"/>
      <c r="S150" s="60"/>
      <c r="V150" s="60"/>
      <c r="W150" s="60"/>
      <c r="X150" s="60"/>
      <c r="Z150" s="49"/>
      <c r="AA150" s="64"/>
      <c r="AB150" s="64"/>
      <c r="AC150" s="64"/>
      <c r="BF150" s="44"/>
      <c r="BG150" s="44"/>
    </row>
    <row r="151" spans="2:59" s="47" customFormat="1" x14ac:dyDescent="0.25">
      <c r="B151" s="60"/>
      <c r="C151" s="60"/>
      <c r="D151" s="60"/>
      <c r="G151" s="60"/>
      <c r="H151" s="60"/>
      <c r="I151" s="60"/>
      <c r="L151" s="60"/>
      <c r="M151" s="60"/>
      <c r="N151" s="60"/>
      <c r="Q151" s="60"/>
      <c r="R151" s="60"/>
      <c r="S151" s="60"/>
      <c r="V151" s="60"/>
      <c r="W151" s="60"/>
      <c r="X151" s="60"/>
      <c r="Z151" s="49"/>
      <c r="AA151" s="64"/>
      <c r="AB151" s="64"/>
      <c r="AC151" s="64"/>
      <c r="BF151" s="44"/>
      <c r="BG151" s="44"/>
    </row>
    <row r="152" spans="2:59" s="47" customFormat="1" x14ac:dyDescent="0.25">
      <c r="B152" s="60"/>
      <c r="C152" s="60"/>
      <c r="D152" s="60"/>
      <c r="G152" s="60"/>
      <c r="H152" s="60"/>
      <c r="I152" s="60"/>
      <c r="L152" s="60"/>
      <c r="M152" s="60"/>
      <c r="N152" s="60"/>
      <c r="Q152" s="60"/>
      <c r="R152" s="60"/>
      <c r="S152" s="60"/>
      <c r="V152" s="60"/>
      <c r="W152" s="60"/>
      <c r="X152" s="60"/>
      <c r="Z152" s="49"/>
      <c r="AA152" s="64"/>
      <c r="AB152" s="64"/>
      <c r="AC152" s="64"/>
      <c r="BF152" s="44"/>
      <c r="BG152" s="44"/>
    </row>
    <row r="153" spans="2:59" s="47" customFormat="1" x14ac:dyDescent="0.25">
      <c r="B153" s="60"/>
      <c r="C153" s="60"/>
      <c r="D153" s="60"/>
      <c r="G153" s="60"/>
      <c r="H153" s="60"/>
      <c r="I153" s="60"/>
      <c r="L153" s="60"/>
      <c r="M153" s="60"/>
      <c r="N153" s="60"/>
      <c r="Q153" s="60"/>
      <c r="R153" s="60"/>
      <c r="S153" s="60"/>
      <c r="V153" s="60"/>
      <c r="W153" s="60"/>
      <c r="X153" s="60"/>
      <c r="Z153" s="49"/>
      <c r="AA153" s="64"/>
      <c r="AB153" s="64"/>
      <c r="AC153" s="64"/>
      <c r="BF153" s="44"/>
      <c r="BG153" s="44"/>
    </row>
    <row r="154" spans="2:59" s="47" customFormat="1" x14ac:dyDescent="0.25">
      <c r="B154" s="60"/>
      <c r="C154" s="60"/>
      <c r="D154" s="60"/>
      <c r="G154" s="60"/>
      <c r="H154" s="60"/>
      <c r="I154" s="60"/>
      <c r="L154" s="60"/>
      <c r="M154" s="60"/>
      <c r="N154" s="60"/>
      <c r="Q154" s="60"/>
      <c r="R154" s="60"/>
      <c r="S154" s="60"/>
      <c r="V154" s="60"/>
      <c r="W154" s="60"/>
      <c r="X154" s="60"/>
      <c r="Z154" s="49"/>
      <c r="AA154" s="64"/>
      <c r="AB154" s="64"/>
      <c r="AC154" s="64"/>
      <c r="BF154" s="44"/>
      <c r="BG154" s="44"/>
    </row>
    <row r="155" spans="2:59" s="47" customFormat="1" x14ac:dyDescent="0.25">
      <c r="B155" s="60"/>
      <c r="C155" s="60"/>
      <c r="D155" s="60"/>
      <c r="G155" s="60"/>
      <c r="H155" s="60"/>
      <c r="I155" s="60"/>
      <c r="L155" s="60"/>
      <c r="M155" s="60"/>
      <c r="N155" s="60"/>
      <c r="Q155" s="60"/>
      <c r="R155" s="60"/>
      <c r="S155" s="60"/>
      <c r="V155" s="60"/>
      <c r="W155" s="60"/>
      <c r="X155" s="60"/>
      <c r="Z155" s="49"/>
      <c r="AA155" s="64"/>
      <c r="AB155" s="64"/>
      <c r="AC155" s="64"/>
      <c r="BF155" s="44"/>
      <c r="BG155" s="44"/>
    </row>
    <row r="156" spans="2:59" s="47" customFormat="1" x14ac:dyDescent="0.25">
      <c r="B156" s="60"/>
      <c r="C156" s="60"/>
      <c r="D156" s="60"/>
      <c r="G156" s="60"/>
      <c r="H156" s="60"/>
      <c r="I156" s="60"/>
      <c r="L156" s="60"/>
      <c r="M156" s="60"/>
      <c r="N156" s="60"/>
      <c r="Q156" s="60"/>
      <c r="R156" s="60"/>
      <c r="S156" s="60"/>
      <c r="V156" s="60"/>
      <c r="W156" s="60"/>
      <c r="X156" s="60"/>
      <c r="Z156" s="49"/>
      <c r="AA156" s="64"/>
      <c r="AB156" s="64"/>
      <c r="AC156" s="64"/>
      <c r="BF156" s="44"/>
      <c r="BG156" s="44"/>
    </row>
    <row r="157" spans="2:59" s="47" customFormat="1" x14ac:dyDescent="0.25">
      <c r="B157" s="60"/>
      <c r="C157" s="60"/>
      <c r="D157" s="60"/>
      <c r="G157" s="60"/>
      <c r="H157" s="60"/>
      <c r="I157" s="60"/>
      <c r="L157" s="60"/>
      <c r="M157" s="60"/>
      <c r="N157" s="60"/>
      <c r="Q157" s="60"/>
      <c r="R157" s="60"/>
      <c r="S157" s="60"/>
      <c r="V157" s="60"/>
      <c r="W157" s="60"/>
      <c r="X157" s="60"/>
      <c r="Z157" s="49"/>
      <c r="AA157" s="64"/>
      <c r="AB157" s="64"/>
      <c r="AC157" s="64"/>
      <c r="BF157" s="44"/>
      <c r="BG157" s="44"/>
    </row>
    <row r="158" spans="2:59" s="47" customFormat="1" x14ac:dyDescent="0.25">
      <c r="B158" s="60"/>
      <c r="C158" s="60"/>
      <c r="D158" s="60"/>
      <c r="G158" s="60"/>
      <c r="H158" s="60"/>
      <c r="I158" s="60"/>
      <c r="L158" s="60"/>
      <c r="M158" s="60"/>
      <c r="N158" s="60"/>
      <c r="Q158" s="60"/>
      <c r="R158" s="60"/>
      <c r="S158" s="60"/>
      <c r="V158" s="60"/>
      <c r="W158" s="60"/>
      <c r="X158" s="60"/>
      <c r="Z158" s="49"/>
      <c r="AA158" s="64"/>
      <c r="AB158" s="64"/>
      <c r="AC158" s="64"/>
      <c r="BF158" s="44"/>
      <c r="BG158" s="44"/>
    </row>
    <row r="159" spans="2:59" s="47" customFormat="1" x14ac:dyDescent="0.25">
      <c r="B159" s="60"/>
      <c r="C159" s="60"/>
      <c r="D159" s="60"/>
      <c r="G159" s="60"/>
      <c r="H159" s="60"/>
      <c r="I159" s="60"/>
      <c r="L159" s="60"/>
      <c r="M159" s="60"/>
      <c r="N159" s="60"/>
      <c r="Q159" s="60"/>
      <c r="R159" s="60"/>
      <c r="S159" s="60"/>
      <c r="V159" s="60"/>
      <c r="W159" s="60"/>
      <c r="X159" s="60"/>
      <c r="Z159" s="49"/>
      <c r="AA159" s="64"/>
      <c r="AB159" s="64"/>
      <c r="AC159" s="64"/>
      <c r="BF159" s="44"/>
      <c r="BG159" s="44"/>
    </row>
    <row r="160" spans="2:59" s="47" customFormat="1" x14ac:dyDescent="0.25">
      <c r="B160" s="60"/>
      <c r="C160" s="60"/>
      <c r="D160" s="60"/>
      <c r="G160" s="60"/>
      <c r="H160" s="60"/>
      <c r="I160" s="60"/>
      <c r="L160" s="60"/>
      <c r="M160" s="60"/>
      <c r="N160" s="60"/>
      <c r="Q160" s="60"/>
      <c r="R160" s="60"/>
      <c r="S160" s="60"/>
      <c r="V160" s="60"/>
      <c r="W160" s="60"/>
      <c r="X160" s="60"/>
      <c r="Z160" s="49"/>
      <c r="AA160" s="64"/>
      <c r="AB160" s="64"/>
      <c r="AC160" s="64"/>
      <c r="BF160" s="44"/>
      <c r="BG160" s="44"/>
    </row>
    <row r="161" spans="2:59" s="47" customFormat="1" x14ac:dyDescent="0.25">
      <c r="B161" s="60"/>
      <c r="C161" s="60"/>
      <c r="D161" s="60"/>
      <c r="G161" s="60"/>
      <c r="H161" s="60"/>
      <c r="I161" s="60"/>
      <c r="L161" s="60"/>
      <c r="M161" s="60"/>
      <c r="N161" s="60"/>
      <c r="Q161" s="60"/>
      <c r="R161" s="60"/>
      <c r="S161" s="60"/>
      <c r="V161" s="60"/>
      <c r="W161" s="60"/>
      <c r="X161" s="60"/>
      <c r="Z161" s="49"/>
      <c r="AA161" s="64"/>
      <c r="AB161" s="64"/>
      <c r="AC161" s="64"/>
      <c r="BF161" s="44"/>
      <c r="BG161" s="44"/>
    </row>
    <row r="162" spans="2:59" s="47" customFormat="1" x14ac:dyDescent="0.25">
      <c r="B162" s="60"/>
      <c r="C162" s="60"/>
      <c r="D162" s="60"/>
      <c r="G162" s="60"/>
      <c r="H162" s="60"/>
      <c r="I162" s="60"/>
      <c r="L162" s="60"/>
      <c r="M162" s="60"/>
      <c r="N162" s="60"/>
      <c r="Q162" s="60"/>
      <c r="R162" s="60"/>
      <c r="S162" s="60"/>
      <c r="V162" s="60"/>
      <c r="W162" s="60"/>
      <c r="X162" s="60"/>
      <c r="Z162" s="49"/>
      <c r="AA162" s="64"/>
      <c r="AB162" s="64"/>
      <c r="AC162" s="64"/>
      <c r="BF162" s="44"/>
      <c r="BG162" s="44"/>
    </row>
    <row r="163" spans="2:59" s="47" customFormat="1" x14ac:dyDescent="0.25">
      <c r="B163" s="60"/>
      <c r="C163" s="60"/>
      <c r="D163" s="60"/>
      <c r="G163" s="60"/>
      <c r="H163" s="60"/>
      <c r="I163" s="60"/>
      <c r="L163" s="60"/>
      <c r="M163" s="60"/>
      <c r="N163" s="60"/>
      <c r="Q163" s="60"/>
      <c r="R163" s="60"/>
      <c r="S163" s="60"/>
      <c r="V163" s="60"/>
      <c r="W163" s="60"/>
      <c r="X163" s="60"/>
      <c r="Z163" s="49"/>
      <c r="AA163" s="64"/>
      <c r="AB163" s="64"/>
      <c r="AC163" s="64"/>
      <c r="BF163" s="44"/>
      <c r="BG163" s="44"/>
    </row>
    <row r="164" spans="2:59" s="47" customFormat="1" x14ac:dyDescent="0.25">
      <c r="B164" s="60"/>
      <c r="C164" s="60"/>
      <c r="D164" s="60"/>
      <c r="G164" s="60"/>
      <c r="H164" s="60"/>
      <c r="I164" s="60"/>
      <c r="L164" s="60"/>
      <c r="M164" s="60"/>
      <c r="N164" s="60"/>
      <c r="Q164" s="60"/>
      <c r="R164" s="60"/>
      <c r="S164" s="60"/>
      <c r="V164" s="60"/>
      <c r="W164" s="60"/>
      <c r="X164" s="60"/>
      <c r="Z164" s="49"/>
      <c r="AA164" s="64"/>
      <c r="AB164" s="64"/>
      <c r="AC164" s="64"/>
      <c r="BF164" s="44"/>
      <c r="BG164" s="44"/>
    </row>
    <row r="165" spans="2:59" s="47" customFormat="1" x14ac:dyDescent="0.25">
      <c r="B165" s="60"/>
      <c r="C165" s="60"/>
      <c r="D165" s="60"/>
      <c r="G165" s="60"/>
      <c r="H165" s="60"/>
      <c r="I165" s="60"/>
      <c r="L165" s="60"/>
      <c r="M165" s="60"/>
      <c r="N165" s="60"/>
      <c r="Q165" s="60"/>
      <c r="R165" s="60"/>
      <c r="S165" s="60"/>
      <c r="V165" s="60"/>
      <c r="W165" s="60"/>
      <c r="X165" s="60"/>
      <c r="Z165" s="49"/>
      <c r="AA165" s="64"/>
      <c r="AB165" s="64"/>
      <c r="AC165" s="64"/>
      <c r="BF165" s="44"/>
      <c r="BG165" s="44"/>
    </row>
    <row r="166" spans="2:59" s="47" customFormat="1" x14ac:dyDescent="0.25">
      <c r="B166" s="60"/>
      <c r="C166" s="60"/>
      <c r="D166" s="60"/>
      <c r="G166" s="60"/>
      <c r="H166" s="60"/>
      <c r="I166" s="60"/>
      <c r="L166" s="60"/>
      <c r="M166" s="60"/>
      <c r="N166" s="60"/>
      <c r="Q166" s="60"/>
      <c r="R166" s="60"/>
      <c r="S166" s="60"/>
      <c r="V166" s="60"/>
      <c r="W166" s="60"/>
      <c r="X166" s="60"/>
      <c r="Z166" s="49"/>
      <c r="AA166" s="64"/>
      <c r="AB166" s="64"/>
      <c r="AC166" s="64"/>
      <c r="BF166" s="44"/>
      <c r="BG166" s="44"/>
    </row>
    <row r="167" spans="2:59" s="47" customFormat="1" x14ac:dyDescent="0.25">
      <c r="B167" s="60"/>
      <c r="C167" s="60"/>
      <c r="D167" s="60"/>
      <c r="G167" s="60"/>
      <c r="H167" s="60"/>
      <c r="I167" s="60"/>
      <c r="L167" s="60"/>
      <c r="M167" s="60"/>
      <c r="N167" s="60"/>
      <c r="Q167" s="60"/>
      <c r="R167" s="60"/>
      <c r="S167" s="60"/>
      <c r="V167" s="60"/>
      <c r="W167" s="60"/>
      <c r="X167" s="60"/>
      <c r="Z167" s="49"/>
      <c r="AA167" s="64"/>
      <c r="AB167" s="64"/>
      <c r="AC167" s="64"/>
      <c r="BF167" s="44"/>
      <c r="BG167" s="44"/>
    </row>
    <row r="168" spans="2:59" s="47" customFormat="1" x14ac:dyDescent="0.25">
      <c r="B168" s="60"/>
      <c r="C168" s="60"/>
      <c r="D168" s="60"/>
      <c r="G168" s="60"/>
      <c r="H168" s="60"/>
      <c r="I168" s="60"/>
      <c r="L168" s="60"/>
      <c r="M168" s="60"/>
      <c r="N168" s="60"/>
      <c r="Q168" s="60"/>
      <c r="R168" s="60"/>
      <c r="S168" s="60"/>
      <c r="V168" s="60"/>
      <c r="W168" s="60"/>
      <c r="X168" s="60"/>
      <c r="Z168" s="49"/>
      <c r="AA168" s="64"/>
      <c r="AB168" s="64"/>
      <c r="AC168" s="64"/>
      <c r="BF168" s="44"/>
      <c r="BG168" s="44"/>
    </row>
    <row r="169" spans="2:59" s="47" customFormat="1" x14ac:dyDescent="0.25">
      <c r="B169" s="60"/>
      <c r="C169" s="60"/>
      <c r="D169" s="60"/>
      <c r="G169" s="60"/>
      <c r="H169" s="60"/>
      <c r="I169" s="60"/>
      <c r="L169" s="60"/>
      <c r="M169" s="60"/>
      <c r="N169" s="60"/>
      <c r="Q169" s="60"/>
      <c r="R169" s="60"/>
      <c r="S169" s="60"/>
      <c r="V169" s="60"/>
      <c r="W169" s="60"/>
      <c r="X169" s="60"/>
      <c r="Z169" s="49"/>
      <c r="AA169" s="64"/>
      <c r="AB169" s="64"/>
      <c r="AC169" s="64"/>
      <c r="BF169" s="44"/>
      <c r="BG169" s="44"/>
    </row>
    <row r="170" spans="2:59" s="47" customFormat="1" x14ac:dyDescent="0.25">
      <c r="B170" s="60"/>
      <c r="C170" s="60"/>
      <c r="D170" s="60"/>
      <c r="G170" s="60"/>
      <c r="H170" s="60"/>
      <c r="I170" s="60"/>
      <c r="L170" s="60"/>
      <c r="M170" s="60"/>
      <c r="N170" s="60"/>
      <c r="Q170" s="60"/>
      <c r="R170" s="60"/>
      <c r="S170" s="60"/>
      <c r="V170" s="60"/>
      <c r="W170" s="60"/>
      <c r="X170" s="60"/>
      <c r="Z170" s="49"/>
      <c r="AA170" s="64"/>
      <c r="AB170" s="64"/>
      <c r="AC170" s="64"/>
      <c r="BF170" s="44"/>
      <c r="BG170" s="44"/>
    </row>
    <row r="171" spans="2:59" s="47" customFormat="1" x14ac:dyDescent="0.25">
      <c r="B171" s="60"/>
      <c r="C171" s="60"/>
      <c r="D171" s="60"/>
      <c r="G171" s="60"/>
      <c r="H171" s="60"/>
      <c r="I171" s="60"/>
      <c r="L171" s="60"/>
      <c r="M171" s="60"/>
      <c r="N171" s="60"/>
      <c r="Q171" s="60"/>
      <c r="R171" s="60"/>
      <c r="S171" s="60"/>
      <c r="V171" s="60"/>
      <c r="W171" s="60"/>
      <c r="X171" s="60"/>
      <c r="Z171" s="49"/>
      <c r="AA171" s="64"/>
      <c r="AB171" s="64"/>
      <c r="AC171" s="64"/>
      <c r="BF171" s="44"/>
      <c r="BG171" s="44"/>
    </row>
    <row r="172" spans="2:59" s="47" customFormat="1" x14ac:dyDescent="0.25">
      <c r="B172" s="60"/>
      <c r="C172" s="60"/>
      <c r="D172" s="60"/>
      <c r="G172" s="60"/>
      <c r="H172" s="60"/>
      <c r="I172" s="60"/>
      <c r="L172" s="60"/>
      <c r="M172" s="60"/>
      <c r="N172" s="60"/>
      <c r="Q172" s="60"/>
      <c r="R172" s="60"/>
      <c r="S172" s="60"/>
      <c r="V172" s="60"/>
      <c r="W172" s="60"/>
      <c r="X172" s="60"/>
      <c r="Z172" s="49"/>
      <c r="AA172" s="64"/>
      <c r="AB172" s="64"/>
      <c r="AC172" s="64"/>
      <c r="BF172" s="44"/>
      <c r="BG172" s="44"/>
    </row>
    <row r="173" spans="2:59" s="47" customFormat="1" x14ac:dyDescent="0.25">
      <c r="B173" s="60"/>
      <c r="C173" s="60"/>
      <c r="D173" s="60"/>
      <c r="G173" s="60"/>
      <c r="H173" s="60"/>
      <c r="I173" s="60"/>
      <c r="L173" s="60"/>
      <c r="M173" s="60"/>
      <c r="N173" s="60"/>
      <c r="Q173" s="60"/>
      <c r="R173" s="60"/>
      <c r="S173" s="60"/>
      <c r="V173" s="60"/>
      <c r="W173" s="60"/>
      <c r="X173" s="60"/>
      <c r="Z173" s="49"/>
      <c r="AA173" s="64"/>
      <c r="AB173" s="64"/>
      <c r="AC173" s="64"/>
      <c r="BF173" s="44"/>
      <c r="BG173" s="44"/>
    </row>
    <row r="174" spans="2:59" s="47" customFormat="1" x14ac:dyDescent="0.25">
      <c r="B174" s="60"/>
      <c r="C174" s="60"/>
      <c r="D174" s="60"/>
      <c r="G174" s="60"/>
      <c r="H174" s="60"/>
      <c r="I174" s="60"/>
      <c r="L174" s="60"/>
      <c r="M174" s="60"/>
      <c r="N174" s="60"/>
      <c r="Q174" s="60"/>
      <c r="R174" s="60"/>
      <c r="S174" s="60"/>
      <c r="V174" s="60"/>
      <c r="W174" s="60"/>
      <c r="X174" s="60"/>
      <c r="Z174" s="49"/>
      <c r="AA174" s="64"/>
      <c r="AB174" s="64"/>
      <c r="AC174" s="64"/>
      <c r="BF174" s="44"/>
      <c r="BG174" s="44"/>
    </row>
    <row r="175" spans="2:59" s="47" customFormat="1" x14ac:dyDescent="0.25">
      <c r="B175" s="60"/>
      <c r="C175" s="60"/>
      <c r="D175" s="60"/>
      <c r="G175" s="60"/>
      <c r="H175" s="60"/>
      <c r="I175" s="60"/>
      <c r="L175" s="60"/>
      <c r="M175" s="60"/>
      <c r="N175" s="60"/>
      <c r="Q175" s="60"/>
      <c r="R175" s="60"/>
      <c r="S175" s="60"/>
      <c r="V175" s="60"/>
      <c r="W175" s="60"/>
      <c r="X175" s="60"/>
      <c r="Z175" s="49"/>
      <c r="AA175" s="64"/>
      <c r="AB175" s="64"/>
      <c r="AC175" s="64"/>
      <c r="BF175" s="44"/>
      <c r="BG175" s="44"/>
    </row>
    <row r="176" spans="2:59" s="47" customFormat="1" x14ac:dyDescent="0.25">
      <c r="B176" s="60"/>
      <c r="C176" s="60"/>
      <c r="D176" s="60"/>
      <c r="G176" s="60"/>
      <c r="H176" s="60"/>
      <c r="I176" s="60"/>
      <c r="L176" s="60"/>
      <c r="M176" s="60"/>
      <c r="N176" s="60"/>
      <c r="Q176" s="60"/>
      <c r="R176" s="60"/>
      <c r="S176" s="60"/>
      <c r="V176" s="60"/>
      <c r="W176" s="60"/>
      <c r="X176" s="60"/>
      <c r="Z176" s="49"/>
      <c r="AA176" s="64"/>
      <c r="AB176" s="64"/>
      <c r="AC176" s="64"/>
      <c r="BF176" s="44"/>
      <c r="BG176" s="44"/>
    </row>
    <row r="177" spans="2:59" s="47" customFormat="1" x14ac:dyDescent="0.25">
      <c r="B177" s="60"/>
      <c r="C177" s="60"/>
      <c r="D177" s="60"/>
      <c r="G177" s="60"/>
      <c r="H177" s="60"/>
      <c r="I177" s="60"/>
      <c r="L177" s="60"/>
      <c r="M177" s="60"/>
      <c r="N177" s="60"/>
      <c r="Q177" s="60"/>
      <c r="R177" s="60"/>
      <c r="S177" s="60"/>
      <c r="V177" s="60"/>
      <c r="W177" s="60"/>
      <c r="X177" s="60"/>
      <c r="Z177" s="49"/>
      <c r="AA177" s="64"/>
      <c r="AB177" s="64"/>
      <c r="AC177" s="64"/>
      <c r="BF177" s="44"/>
      <c r="BG177" s="44"/>
    </row>
    <row r="178" spans="2:59" s="47" customFormat="1" x14ac:dyDescent="0.25">
      <c r="B178" s="60"/>
      <c r="C178" s="60"/>
      <c r="D178" s="60"/>
      <c r="G178" s="60"/>
      <c r="H178" s="60"/>
      <c r="I178" s="60"/>
      <c r="L178" s="60"/>
      <c r="M178" s="60"/>
      <c r="N178" s="60"/>
      <c r="Q178" s="60"/>
      <c r="R178" s="60"/>
      <c r="S178" s="60"/>
      <c r="V178" s="60"/>
      <c r="W178" s="60"/>
      <c r="X178" s="60"/>
      <c r="Z178" s="49"/>
      <c r="AA178" s="64"/>
      <c r="AB178" s="64"/>
      <c r="AC178" s="64"/>
      <c r="BF178" s="44"/>
      <c r="BG178" s="44"/>
    </row>
    <row r="179" spans="2:59" s="47" customFormat="1" x14ac:dyDescent="0.25">
      <c r="B179" s="60"/>
      <c r="C179" s="60"/>
      <c r="D179" s="60"/>
      <c r="G179" s="60"/>
      <c r="H179" s="60"/>
      <c r="I179" s="60"/>
      <c r="L179" s="60"/>
      <c r="M179" s="60"/>
      <c r="N179" s="60"/>
      <c r="Q179" s="60"/>
      <c r="R179" s="60"/>
      <c r="S179" s="60"/>
      <c r="V179" s="60"/>
      <c r="W179" s="60"/>
      <c r="X179" s="60"/>
      <c r="Z179" s="49"/>
      <c r="AA179" s="64"/>
      <c r="AB179" s="64"/>
      <c r="AC179" s="64"/>
      <c r="BF179" s="44"/>
      <c r="BG179" s="44"/>
    </row>
    <row r="180" spans="2:59" s="47" customFormat="1" x14ac:dyDescent="0.25">
      <c r="B180" s="60"/>
      <c r="C180" s="60"/>
      <c r="D180" s="60"/>
      <c r="G180" s="60"/>
      <c r="H180" s="60"/>
      <c r="I180" s="60"/>
      <c r="L180" s="60"/>
      <c r="M180" s="60"/>
      <c r="N180" s="60"/>
      <c r="Q180" s="60"/>
      <c r="R180" s="60"/>
      <c r="S180" s="60"/>
      <c r="V180" s="60"/>
      <c r="W180" s="60"/>
      <c r="X180" s="60"/>
      <c r="Z180" s="49"/>
      <c r="AA180" s="64"/>
      <c r="AB180" s="64"/>
      <c r="AC180" s="64"/>
      <c r="BF180" s="44"/>
      <c r="BG180" s="44"/>
    </row>
    <row r="181" spans="2:59" s="47" customFormat="1" x14ac:dyDescent="0.25">
      <c r="B181" s="60"/>
      <c r="C181" s="60"/>
      <c r="D181" s="60"/>
      <c r="G181" s="60"/>
      <c r="H181" s="60"/>
      <c r="I181" s="60"/>
      <c r="L181" s="60"/>
      <c r="M181" s="60"/>
      <c r="N181" s="60"/>
      <c r="Q181" s="60"/>
      <c r="R181" s="60"/>
      <c r="S181" s="60"/>
      <c r="V181" s="60"/>
      <c r="W181" s="60"/>
      <c r="X181" s="60"/>
      <c r="Z181" s="49"/>
      <c r="AA181" s="64"/>
      <c r="AB181" s="64"/>
      <c r="AC181" s="64"/>
      <c r="BF181" s="44"/>
      <c r="BG181" s="44"/>
    </row>
    <row r="182" spans="2:59" s="47" customFormat="1" x14ac:dyDescent="0.25">
      <c r="B182" s="60"/>
      <c r="C182" s="60"/>
      <c r="D182" s="60"/>
      <c r="G182" s="60"/>
      <c r="H182" s="60"/>
      <c r="I182" s="60"/>
      <c r="L182" s="60"/>
      <c r="M182" s="60"/>
      <c r="N182" s="60"/>
      <c r="Q182" s="60"/>
      <c r="R182" s="60"/>
      <c r="S182" s="60"/>
      <c r="V182" s="60"/>
      <c r="W182" s="60"/>
      <c r="X182" s="60"/>
      <c r="Z182" s="49"/>
      <c r="AA182" s="64"/>
      <c r="AB182" s="64"/>
      <c r="AC182" s="64"/>
      <c r="BF182" s="44"/>
      <c r="BG182" s="44"/>
    </row>
    <row r="183" spans="2:59" s="47" customFormat="1" x14ac:dyDescent="0.25">
      <c r="B183" s="60"/>
      <c r="C183" s="60"/>
      <c r="D183" s="60"/>
      <c r="G183" s="60"/>
      <c r="H183" s="60"/>
      <c r="I183" s="60"/>
      <c r="L183" s="60"/>
      <c r="M183" s="60"/>
      <c r="N183" s="60"/>
      <c r="Q183" s="60"/>
      <c r="R183" s="60"/>
      <c r="S183" s="60"/>
      <c r="V183" s="60"/>
      <c r="W183" s="60"/>
      <c r="X183" s="60"/>
      <c r="Z183" s="49"/>
      <c r="AA183" s="64"/>
      <c r="AB183" s="64"/>
      <c r="AC183" s="64"/>
      <c r="BF183" s="44"/>
      <c r="BG183" s="44"/>
    </row>
    <row r="184" spans="2:59" s="47" customFormat="1" x14ac:dyDescent="0.25">
      <c r="B184" s="60"/>
      <c r="C184" s="60"/>
      <c r="D184" s="60"/>
      <c r="G184" s="60"/>
      <c r="H184" s="60"/>
      <c r="I184" s="60"/>
      <c r="L184" s="60"/>
      <c r="M184" s="60"/>
      <c r="N184" s="60"/>
      <c r="Q184" s="60"/>
      <c r="R184" s="60"/>
      <c r="S184" s="60"/>
      <c r="V184" s="60"/>
      <c r="W184" s="60"/>
      <c r="X184" s="60"/>
      <c r="Z184" s="49"/>
      <c r="AA184" s="64"/>
      <c r="AB184" s="64"/>
      <c r="AC184" s="64"/>
      <c r="BF184" s="44"/>
      <c r="BG184" s="44"/>
    </row>
    <row r="185" spans="2:59" s="47" customFormat="1" x14ac:dyDescent="0.25">
      <c r="B185" s="60"/>
      <c r="C185" s="60"/>
      <c r="D185" s="60"/>
      <c r="G185" s="60"/>
      <c r="H185" s="60"/>
      <c r="I185" s="60"/>
      <c r="L185" s="60"/>
      <c r="M185" s="60"/>
      <c r="N185" s="60"/>
      <c r="Q185" s="60"/>
      <c r="R185" s="60"/>
      <c r="S185" s="60"/>
      <c r="V185" s="60"/>
      <c r="W185" s="60"/>
      <c r="X185" s="60"/>
      <c r="Z185" s="49"/>
      <c r="AA185" s="64"/>
      <c r="AB185" s="64"/>
      <c r="AC185" s="64"/>
      <c r="BF185" s="44"/>
      <c r="BG185" s="44"/>
    </row>
    <row r="186" spans="2:59" s="47" customFormat="1" x14ac:dyDescent="0.25">
      <c r="B186" s="60"/>
      <c r="C186" s="60"/>
      <c r="D186" s="60"/>
      <c r="G186" s="60"/>
      <c r="H186" s="60"/>
      <c r="I186" s="60"/>
      <c r="L186" s="60"/>
      <c r="M186" s="60"/>
      <c r="N186" s="60"/>
      <c r="Q186" s="60"/>
      <c r="R186" s="60"/>
      <c r="S186" s="60"/>
      <c r="V186" s="60"/>
      <c r="W186" s="60"/>
      <c r="X186" s="60"/>
      <c r="Z186" s="49"/>
      <c r="AA186" s="64"/>
      <c r="AB186" s="64"/>
      <c r="AC186" s="64"/>
      <c r="BF186" s="44"/>
      <c r="BG186" s="44"/>
    </row>
    <row r="187" spans="2:59" s="47" customFormat="1" x14ac:dyDescent="0.25">
      <c r="B187" s="60"/>
      <c r="C187" s="60"/>
      <c r="D187" s="60"/>
      <c r="G187" s="60"/>
      <c r="H187" s="60"/>
      <c r="I187" s="60"/>
      <c r="L187" s="60"/>
      <c r="M187" s="60"/>
      <c r="N187" s="60"/>
      <c r="Q187" s="60"/>
      <c r="R187" s="60"/>
      <c r="S187" s="60"/>
      <c r="V187" s="60"/>
      <c r="W187" s="60"/>
      <c r="X187" s="60"/>
      <c r="Z187" s="49"/>
      <c r="AA187" s="64"/>
      <c r="AB187" s="64"/>
      <c r="AC187" s="64"/>
      <c r="BF187" s="44"/>
      <c r="BG187" s="44"/>
    </row>
    <row r="188" spans="2:59" s="47" customFormat="1" x14ac:dyDescent="0.25">
      <c r="B188" s="60"/>
      <c r="C188" s="60"/>
      <c r="D188" s="60"/>
      <c r="G188" s="60"/>
      <c r="H188" s="60"/>
      <c r="I188" s="60"/>
      <c r="L188" s="60"/>
      <c r="M188" s="60"/>
      <c r="N188" s="60"/>
      <c r="Q188" s="60"/>
      <c r="R188" s="60"/>
      <c r="S188" s="60"/>
      <c r="V188" s="60"/>
      <c r="W188" s="60"/>
      <c r="X188" s="60"/>
      <c r="Z188" s="49"/>
      <c r="AA188" s="64"/>
      <c r="AB188" s="64"/>
      <c r="AC188" s="64"/>
      <c r="BF188" s="44"/>
      <c r="BG188" s="44"/>
    </row>
    <row r="189" spans="2:59" s="47" customFormat="1" x14ac:dyDescent="0.25">
      <c r="B189" s="60"/>
      <c r="C189" s="60"/>
      <c r="D189" s="60"/>
      <c r="G189" s="60"/>
      <c r="H189" s="60"/>
      <c r="I189" s="60"/>
      <c r="L189" s="60"/>
      <c r="M189" s="60"/>
      <c r="N189" s="60"/>
      <c r="Q189" s="60"/>
      <c r="R189" s="60"/>
      <c r="S189" s="60"/>
      <c r="V189" s="60"/>
      <c r="W189" s="60"/>
      <c r="X189" s="60"/>
      <c r="Z189" s="49"/>
      <c r="AA189" s="64"/>
      <c r="AB189" s="64"/>
      <c r="AC189" s="64"/>
      <c r="BF189" s="44"/>
      <c r="BG189" s="44"/>
    </row>
    <row r="190" spans="2:59" s="47" customFormat="1" x14ac:dyDescent="0.25">
      <c r="B190" s="60"/>
      <c r="C190" s="60"/>
      <c r="D190" s="60"/>
      <c r="G190" s="60"/>
      <c r="H190" s="60"/>
      <c r="I190" s="60"/>
      <c r="L190" s="60"/>
      <c r="M190" s="60"/>
      <c r="N190" s="60"/>
      <c r="Q190" s="60"/>
      <c r="R190" s="60"/>
      <c r="S190" s="60"/>
      <c r="V190" s="60"/>
      <c r="W190" s="60"/>
      <c r="X190" s="60"/>
      <c r="Z190" s="49"/>
      <c r="AA190" s="64"/>
      <c r="AB190" s="64"/>
      <c r="AC190" s="64"/>
      <c r="BF190" s="44"/>
      <c r="BG190" s="44"/>
    </row>
    <row r="191" spans="2:59" s="47" customFormat="1" x14ac:dyDescent="0.25">
      <c r="B191" s="60"/>
      <c r="C191" s="60"/>
      <c r="D191" s="60"/>
      <c r="G191" s="60"/>
      <c r="H191" s="60"/>
      <c r="I191" s="60"/>
      <c r="L191" s="60"/>
      <c r="M191" s="60"/>
      <c r="N191" s="60"/>
      <c r="Q191" s="60"/>
      <c r="R191" s="60"/>
      <c r="S191" s="60"/>
      <c r="V191" s="60"/>
      <c r="W191" s="60"/>
      <c r="X191" s="60"/>
      <c r="Z191" s="49"/>
      <c r="AA191" s="64"/>
      <c r="AB191" s="64"/>
      <c r="AC191" s="64"/>
      <c r="BF191" s="44"/>
      <c r="BG191" s="44"/>
    </row>
    <row r="192" spans="2:59" s="47" customFormat="1" x14ac:dyDescent="0.25">
      <c r="B192" s="60"/>
      <c r="C192" s="60"/>
      <c r="D192" s="60"/>
      <c r="G192" s="60"/>
      <c r="H192" s="60"/>
      <c r="I192" s="60"/>
      <c r="L192" s="60"/>
      <c r="M192" s="60"/>
      <c r="N192" s="60"/>
      <c r="Q192" s="60"/>
      <c r="R192" s="60"/>
      <c r="S192" s="60"/>
      <c r="V192" s="60"/>
      <c r="W192" s="60"/>
      <c r="X192" s="60"/>
      <c r="Z192" s="49"/>
      <c r="AA192" s="64"/>
      <c r="AB192" s="64"/>
      <c r="AC192" s="64"/>
      <c r="BF192" s="44"/>
      <c r="BG192" s="44"/>
    </row>
    <row r="193" spans="2:59" s="47" customFormat="1" x14ac:dyDescent="0.25">
      <c r="B193" s="60"/>
      <c r="C193" s="60"/>
      <c r="D193" s="60"/>
      <c r="G193" s="60"/>
      <c r="H193" s="60"/>
      <c r="I193" s="60"/>
      <c r="L193" s="60"/>
      <c r="M193" s="60"/>
      <c r="N193" s="60"/>
      <c r="Q193" s="60"/>
      <c r="R193" s="60"/>
      <c r="S193" s="60"/>
      <c r="V193" s="60"/>
      <c r="W193" s="60"/>
      <c r="X193" s="60"/>
      <c r="Z193" s="49"/>
      <c r="AA193" s="64"/>
      <c r="AB193" s="64"/>
      <c r="AC193" s="64"/>
      <c r="BF193" s="44"/>
      <c r="BG193" s="44"/>
    </row>
    <row r="194" spans="2:59" s="47" customFormat="1" x14ac:dyDescent="0.25">
      <c r="B194" s="60"/>
      <c r="C194" s="60"/>
      <c r="D194" s="60"/>
      <c r="G194" s="60"/>
      <c r="H194" s="60"/>
      <c r="I194" s="60"/>
      <c r="L194" s="60"/>
      <c r="M194" s="60"/>
      <c r="N194" s="60"/>
      <c r="Q194" s="60"/>
      <c r="R194" s="60"/>
      <c r="S194" s="60"/>
      <c r="V194" s="60"/>
      <c r="W194" s="60"/>
      <c r="X194" s="60"/>
      <c r="Z194" s="49"/>
      <c r="AA194" s="64"/>
      <c r="AB194" s="64"/>
      <c r="AC194" s="64"/>
      <c r="BF194" s="44"/>
      <c r="BG194" s="44"/>
    </row>
    <row r="195" spans="2:59" s="47" customFormat="1" x14ac:dyDescent="0.25">
      <c r="B195" s="60"/>
      <c r="C195" s="60"/>
      <c r="D195" s="60"/>
      <c r="G195" s="60"/>
      <c r="H195" s="60"/>
      <c r="I195" s="60"/>
      <c r="L195" s="60"/>
      <c r="M195" s="60"/>
      <c r="N195" s="60"/>
      <c r="Q195" s="60"/>
      <c r="R195" s="60"/>
      <c r="S195" s="60"/>
      <c r="V195" s="60"/>
      <c r="W195" s="60"/>
      <c r="X195" s="60"/>
      <c r="Z195" s="49"/>
      <c r="AA195" s="64"/>
      <c r="AB195" s="64"/>
      <c r="AC195" s="64"/>
      <c r="BF195" s="44"/>
      <c r="BG195" s="44"/>
    </row>
    <row r="196" spans="2:59" s="47" customFormat="1" x14ac:dyDescent="0.25">
      <c r="B196" s="60"/>
      <c r="C196" s="60"/>
      <c r="D196" s="60"/>
      <c r="G196" s="60"/>
      <c r="H196" s="60"/>
      <c r="I196" s="60"/>
      <c r="L196" s="60"/>
      <c r="M196" s="60"/>
      <c r="N196" s="60"/>
      <c r="Q196" s="60"/>
      <c r="R196" s="60"/>
      <c r="S196" s="60"/>
      <c r="V196" s="60"/>
      <c r="W196" s="60"/>
      <c r="X196" s="60"/>
      <c r="Z196" s="49"/>
      <c r="AA196" s="64"/>
      <c r="AB196" s="64"/>
      <c r="AC196" s="64"/>
      <c r="BF196" s="44"/>
      <c r="BG196" s="44"/>
    </row>
    <row r="197" spans="2:59" s="47" customFormat="1" x14ac:dyDescent="0.25">
      <c r="B197" s="60"/>
      <c r="C197" s="60"/>
      <c r="D197" s="60"/>
      <c r="G197" s="60"/>
      <c r="H197" s="60"/>
      <c r="I197" s="60"/>
      <c r="L197" s="60"/>
      <c r="M197" s="60"/>
      <c r="N197" s="60"/>
      <c r="Q197" s="60"/>
      <c r="R197" s="60"/>
      <c r="S197" s="60"/>
      <c r="V197" s="60"/>
      <c r="W197" s="60"/>
      <c r="X197" s="60"/>
      <c r="Z197" s="49"/>
      <c r="AA197" s="64"/>
      <c r="AB197" s="64"/>
      <c r="AC197" s="64"/>
      <c r="BF197" s="44"/>
      <c r="BG197" s="44"/>
    </row>
    <row r="198" spans="2:59" s="47" customFormat="1" x14ac:dyDescent="0.25">
      <c r="B198" s="60"/>
      <c r="C198" s="60"/>
      <c r="D198" s="60"/>
      <c r="G198" s="60"/>
      <c r="H198" s="60"/>
      <c r="I198" s="60"/>
      <c r="L198" s="60"/>
      <c r="M198" s="60"/>
      <c r="N198" s="60"/>
      <c r="Q198" s="60"/>
      <c r="R198" s="60"/>
      <c r="S198" s="60"/>
      <c r="V198" s="60"/>
      <c r="W198" s="60"/>
      <c r="X198" s="60"/>
      <c r="Z198" s="49"/>
      <c r="AA198" s="64"/>
      <c r="AB198" s="64"/>
      <c r="AC198" s="64"/>
      <c r="BF198" s="44"/>
      <c r="BG198" s="44"/>
    </row>
    <row r="199" spans="2:59" s="47" customFormat="1" x14ac:dyDescent="0.25">
      <c r="B199" s="60"/>
      <c r="C199" s="60"/>
      <c r="D199" s="60"/>
      <c r="G199" s="60"/>
      <c r="H199" s="60"/>
      <c r="I199" s="60"/>
      <c r="L199" s="60"/>
      <c r="M199" s="60"/>
      <c r="N199" s="60"/>
      <c r="Q199" s="60"/>
      <c r="R199" s="60"/>
      <c r="S199" s="60"/>
      <c r="V199" s="60"/>
      <c r="W199" s="60"/>
      <c r="X199" s="60"/>
      <c r="Z199" s="49"/>
      <c r="AA199" s="64"/>
      <c r="AB199" s="64"/>
      <c r="AC199" s="64"/>
      <c r="BF199" s="44"/>
      <c r="BG199" s="44"/>
    </row>
    <row r="200" spans="2:59" s="47" customFormat="1" x14ac:dyDescent="0.25">
      <c r="B200" s="60"/>
      <c r="C200" s="60"/>
      <c r="D200" s="60"/>
      <c r="G200" s="60"/>
      <c r="H200" s="60"/>
      <c r="I200" s="60"/>
      <c r="L200" s="60"/>
      <c r="M200" s="60"/>
      <c r="N200" s="60"/>
      <c r="Q200" s="60"/>
      <c r="R200" s="60"/>
      <c r="S200" s="60"/>
      <c r="V200" s="60"/>
      <c r="W200" s="60"/>
      <c r="X200" s="60"/>
      <c r="Z200" s="49"/>
      <c r="AA200" s="64"/>
      <c r="AB200" s="64"/>
      <c r="AC200" s="64"/>
      <c r="BF200" s="44"/>
      <c r="BG200" s="44"/>
    </row>
    <row r="201" spans="2:59" s="47" customFormat="1" x14ac:dyDescent="0.25">
      <c r="B201" s="60"/>
      <c r="C201" s="60"/>
      <c r="D201" s="60"/>
      <c r="G201" s="60"/>
      <c r="H201" s="60"/>
      <c r="I201" s="60"/>
      <c r="L201" s="60"/>
      <c r="M201" s="60"/>
      <c r="N201" s="60"/>
      <c r="Q201" s="60"/>
      <c r="R201" s="60"/>
      <c r="S201" s="60"/>
      <c r="V201" s="60"/>
      <c r="W201" s="60"/>
      <c r="X201" s="60"/>
      <c r="Z201" s="49"/>
      <c r="AA201" s="64"/>
      <c r="AB201" s="64"/>
      <c r="AC201" s="64"/>
      <c r="BF201" s="44"/>
      <c r="BG201" s="44"/>
    </row>
    <row r="202" spans="2:59" s="47" customFormat="1" x14ac:dyDescent="0.25">
      <c r="B202" s="60"/>
      <c r="C202" s="60"/>
      <c r="D202" s="60"/>
      <c r="G202" s="60"/>
      <c r="H202" s="60"/>
      <c r="I202" s="60"/>
      <c r="L202" s="60"/>
      <c r="M202" s="60"/>
      <c r="N202" s="60"/>
      <c r="Q202" s="60"/>
      <c r="R202" s="60"/>
      <c r="S202" s="60"/>
      <c r="V202" s="60"/>
      <c r="W202" s="60"/>
      <c r="X202" s="60"/>
      <c r="Z202" s="49"/>
      <c r="AA202" s="64"/>
      <c r="AB202" s="64"/>
      <c r="AC202" s="64"/>
      <c r="BF202" s="44"/>
      <c r="BG202" s="44"/>
    </row>
    <row r="203" spans="2:59" s="47" customFormat="1" x14ac:dyDescent="0.25">
      <c r="B203" s="60"/>
      <c r="C203" s="60"/>
      <c r="D203" s="60"/>
      <c r="G203" s="60"/>
      <c r="H203" s="60"/>
      <c r="I203" s="60"/>
      <c r="L203" s="60"/>
      <c r="M203" s="60"/>
      <c r="N203" s="60"/>
      <c r="Q203" s="60"/>
      <c r="R203" s="60"/>
      <c r="S203" s="60"/>
      <c r="V203" s="60"/>
      <c r="W203" s="60"/>
      <c r="X203" s="60"/>
      <c r="Z203" s="49"/>
      <c r="AA203" s="64"/>
      <c r="AB203" s="64"/>
      <c r="AC203" s="64"/>
      <c r="BF203" s="44"/>
      <c r="BG203" s="44"/>
    </row>
    <row r="204" spans="2:59" s="47" customFormat="1" x14ac:dyDescent="0.25">
      <c r="B204" s="60"/>
      <c r="C204" s="60"/>
      <c r="D204" s="60"/>
      <c r="G204" s="60"/>
      <c r="H204" s="60"/>
      <c r="I204" s="60"/>
      <c r="L204" s="60"/>
      <c r="M204" s="60"/>
      <c r="N204" s="60"/>
      <c r="Q204" s="60"/>
      <c r="R204" s="60"/>
      <c r="S204" s="60"/>
      <c r="V204" s="60"/>
      <c r="W204" s="60"/>
      <c r="X204" s="60"/>
      <c r="Z204" s="49"/>
      <c r="AA204" s="64"/>
      <c r="AB204" s="64"/>
      <c r="AC204" s="64"/>
      <c r="BF204" s="44"/>
      <c r="BG204" s="44"/>
    </row>
    <row r="205" spans="2:59" s="47" customFormat="1" x14ac:dyDescent="0.25">
      <c r="B205" s="60"/>
      <c r="C205" s="60"/>
      <c r="D205" s="60"/>
      <c r="G205" s="60"/>
      <c r="H205" s="60"/>
      <c r="I205" s="60"/>
      <c r="L205" s="60"/>
      <c r="M205" s="60"/>
      <c r="N205" s="60"/>
      <c r="Q205" s="60"/>
      <c r="R205" s="60"/>
      <c r="S205" s="60"/>
      <c r="V205" s="60"/>
      <c r="W205" s="60"/>
      <c r="X205" s="60"/>
      <c r="Z205" s="49"/>
      <c r="AA205" s="64"/>
      <c r="AB205" s="64"/>
      <c r="AC205" s="64"/>
      <c r="BF205" s="44"/>
      <c r="BG205" s="44"/>
    </row>
    <row r="206" spans="2:59" s="47" customFormat="1" x14ac:dyDescent="0.25">
      <c r="B206" s="60"/>
      <c r="C206" s="60"/>
      <c r="D206" s="60"/>
      <c r="G206" s="60"/>
      <c r="H206" s="60"/>
      <c r="I206" s="60"/>
      <c r="L206" s="60"/>
      <c r="M206" s="60"/>
      <c r="N206" s="60"/>
      <c r="Q206" s="60"/>
      <c r="R206" s="60"/>
      <c r="S206" s="60"/>
      <c r="V206" s="60"/>
      <c r="W206" s="60"/>
      <c r="X206" s="60"/>
      <c r="Z206" s="49"/>
      <c r="AA206" s="64"/>
      <c r="AB206" s="64"/>
      <c r="AC206" s="64"/>
      <c r="BF206" s="44"/>
      <c r="BG206" s="44"/>
    </row>
    <row r="207" spans="2:59" s="47" customFormat="1" x14ac:dyDescent="0.25">
      <c r="B207" s="60"/>
      <c r="C207" s="60"/>
      <c r="D207" s="60"/>
      <c r="G207" s="60"/>
      <c r="H207" s="60"/>
      <c r="I207" s="60"/>
      <c r="L207" s="60"/>
      <c r="M207" s="60"/>
      <c r="N207" s="60"/>
      <c r="Q207" s="60"/>
      <c r="R207" s="60"/>
      <c r="S207" s="60"/>
      <c r="V207" s="60"/>
      <c r="W207" s="60"/>
      <c r="X207" s="60"/>
      <c r="Z207" s="49"/>
      <c r="AA207" s="64"/>
      <c r="AB207" s="64"/>
      <c r="AC207" s="64"/>
      <c r="BF207" s="44"/>
      <c r="BG207" s="44"/>
    </row>
    <row r="208" spans="2:59" s="47" customFormat="1" x14ac:dyDescent="0.25">
      <c r="B208" s="60"/>
      <c r="C208" s="60"/>
      <c r="D208" s="60"/>
      <c r="G208" s="60"/>
      <c r="H208" s="60"/>
      <c r="I208" s="60"/>
      <c r="L208" s="60"/>
      <c r="M208" s="60"/>
      <c r="N208" s="60"/>
      <c r="Q208" s="60"/>
      <c r="R208" s="60"/>
      <c r="S208" s="60"/>
      <c r="V208" s="60"/>
      <c r="W208" s="60"/>
      <c r="X208" s="60"/>
      <c r="Z208" s="49"/>
      <c r="AA208" s="64"/>
      <c r="AB208" s="64"/>
      <c r="AC208" s="64"/>
      <c r="BF208" s="44"/>
      <c r="BG208" s="44"/>
    </row>
    <row r="209" spans="2:59" s="47" customFormat="1" x14ac:dyDescent="0.25">
      <c r="B209" s="60"/>
      <c r="C209" s="60"/>
      <c r="D209" s="60"/>
      <c r="G209" s="60"/>
      <c r="H209" s="60"/>
      <c r="I209" s="60"/>
      <c r="L209" s="60"/>
      <c r="M209" s="60"/>
      <c r="N209" s="60"/>
      <c r="Q209" s="60"/>
      <c r="R209" s="60"/>
      <c r="S209" s="60"/>
      <c r="V209" s="60"/>
      <c r="W209" s="60"/>
      <c r="X209" s="60"/>
      <c r="Z209" s="49"/>
      <c r="AA209" s="64"/>
      <c r="AB209" s="64"/>
      <c r="AC209" s="64"/>
      <c r="BF209" s="44"/>
      <c r="BG209" s="44"/>
    </row>
    <row r="210" spans="2:59" s="47" customFormat="1" x14ac:dyDescent="0.25">
      <c r="B210" s="60"/>
      <c r="C210" s="60"/>
      <c r="D210" s="60"/>
      <c r="G210" s="60"/>
      <c r="H210" s="60"/>
      <c r="I210" s="60"/>
      <c r="L210" s="60"/>
      <c r="M210" s="60"/>
      <c r="N210" s="60"/>
      <c r="Q210" s="60"/>
      <c r="R210" s="60"/>
      <c r="S210" s="60"/>
      <c r="V210" s="60"/>
      <c r="W210" s="60"/>
      <c r="X210" s="60"/>
      <c r="Z210" s="49"/>
      <c r="AA210" s="64"/>
      <c r="AB210" s="64"/>
      <c r="AC210" s="64"/>
      <c r="BF210" s="44"/>
      <c r="BG210" s="44"/>
    </row>
    <row r="211" spans="2:59" s="47" customFormat="1" x14ac:dyDescent="0.25">
      <c r="B211" s="60"/>
      <c r="C211" s="60"/>
      <c r="D211" s="60"/>
      <c r="G211" s="60"/>
      <c r="H211" s="60"/>
      <c r="I211" s="60"/>
      <c r="L211" s="60"/>
      <c r="M211" s="60"/>
      <c r="N211" s="60"/>
      <c r="Q211" s="60"/>
      <c r="R211" s="60"/>
      <c r="S211" s="60"/>
      <c r="V211" s="60"/>
      <c r="W211" s="60"/>
      <c r="X211" s="60"/>
      <c r="Z211" s="49"/>
      <c r="AA211" s="64"/>
      <c r="AB211" s="64"/>
      <c r="AC211" s="64"/>
      <c r="BF211" s="44"/>
      <c r="BG211" s="44"/>
    </row>
    <row r="212" spans="2:59" s="47" customFormat="1" x14ac:dyDescent="0.25">
      <c r="B212" s="60"/>
      <c r="C212" s="60"/>
      <c r="D212" s="60"/>
      <c r="G212" s="60"/>
      <c r="H212" s="60"/>
      <c r="I212" s="60"/>
      <c r="L212" s="60"/>
      <c r="M212" s="60"/>
      <c r="N212" s="60"/>
      <c r="Q212" s="60"/>
      <c r="R212" s="60"/>
      <c r="S212" s="60"/>
      <c r="V212" s="60"/>
      <c r="W212" s="60"/>
      <c r="X212" s="60"/>
      <c r="Z212" s="49"/>
      <c r="AA212" s="64"/>
      <c r="AB212" s="64"/>
      <c r="AC212" s="64"/>
      <c r="BF212" s="44"/>
      <c r="BG212" s="44"/>
    </row>
    <row r="213" spans="2:59" s="47" customFormat="1" x14ac:dyDescent="0.25">
      <c r="B213" s="60"/>
      <c r="C213" s="60"/>
      <c r="D213" s="60"/>
      <c r="G213" s="60"/>
      <c r="H213" s="60"/>
      <c r="I213" s="60"/>
      <c r="L213" s="60"/>
      <c r="M213" s="60"/>
      <c r="N213" s="60"/>
      <c r="Q213" s="60"/>
      <c r="R213" s="60"/>
      <c r="S213" s="60"/>
      <c r="V213" s="60"/>
      <c r="W213" s="60"/>
      <c r="X213" s="60"/>
      <c r="Z213" s="49"/>
      <c r="AA213" s="64"/>
      <c r="AB213" s="64"/>
      <c r="AC213" s="64"/>
      <c r="BF213" s="44"/>
      <c r="BG213" s="44"/>
    </row>
    <row r="214" spans="2:59" s="47" customFormat="1" x14ac:dyDescent="0.25">
      <c r="B214" s="60"/>
      <c r="C214" s="60"/>
      <c r="D214" s="60"/>
      <c r="G214" s="60"/>
      <c r="H214" s="60"/>
      <c r="I214" s="60"/>
      <c r="L214" s="60"/>
      <c r="M214" s="60"/>
      <c r="N214" s="60"/>
      <c r="Q214" s="60"/>
      <c r="R214" s="60"/>
      <c r="S214" s="60"/>
      <c r="V214" s="60"/>
      <c r="W214" s="60"/>
      <c r="X214" s="60"/>
      <c r="Z214" s="49"/>
      <c r="AA214" s="64"/>
      <c r="AB214" s="64"/>
      <c r="AC214" s="64"/>
      <c r="BF214" s="44"/>
      <c r="BG214" s="44"/>
    </row>
    <row r="215" spans="2:59" s="47" customFormat="1" x14ac:dyDescent="0.25">
      <c r="B215" s="60"/>
      <c r="C215" s="60"/>
      <c r="D215" s="60"/>
      <c r="G215" s="60"/>
      <c r="H215" s="60"/>
      <c r="I215" s="60"/>
      <c r="L215" s="60"/>
      <c r="M215" s="60"/>
      <c r="N215" s="60"/>
      <c r="Q215" s="60"/>
      <c r="R215" s="60"/>
      <c r="S215" s="60"/>
      <c r="V215" s="60"/>
      <c r="W215" s="60"/>
      <c r="X215" s="60"/>
      <c r="Z215" s="49"/>
      <c r="AA215" s="64"/>
      <c r="AB215" s="64"/>
      <c r="AC215" s="64"/>
      <c r="BF215" s="44"/>
      <c r="BG215" s="44"/>
    </row>
    <row r="216" spans="2:59" s="47" customFormat="1" x14ac:dyDescent="0.25">
      <c r="B216" s="60"/>
      <c r="C216" s="60"/>
      <c r="D216" s="60"/>
      <c r="G216" s="60"/>
      <c r="H216" s="60"/>
      <c r="I216" s="60"/>
      <c r="L216" s="60"/>
      <c r="M216" s="60"/>
      <c r="N216" s="60"/>
      <c r="Q216" s="60"/>
      <c r="R216" s="60"/>
      <c r="S216" s="60"/>
      <c r="V216" s="60"/>
      <c r="W216" s="60"/>
      <c r="X216" s="60"/>
      <c r="Z216" s="49"/>
      <c r="AA216" s="64"/>
      <c r="AB216" s="64"/>
      <c r="AC216" s="64"/>
      <c r="BF216" s="44"/>
      <c r="BG216" s="44"/>
    </row>
    <row r="217" spans="2:59" s="47" customFormat="1" x14ac:dyDescent="0.25">
      <c r="B217" s="60"/>
      <c r="C217" s="60"/>
      <c r="D217" s="60"/>
      <c r="G217" s="60"/>
      <c r="H217" s="60"/>
      <c r="I217" s="60"/>
      <c r="L217" s="60"/>
      <c r="M217" s="60"/>
      <c r="N217" s="60"/>
      <c r="Q217" s="60"/>
      <c r="R217" s="60"/>
      <c r="S217" s="60"/>
      <c r="V217" s="60"/>
      <c r="W217" s="60"/>
      <c r="X217" s="60"/>
      <c r="Z217" s="49"/>
      <c r="AA217" s="64"/>
      <c r="AB217" s="64"/>
      <c r="AC217" s="64"/>
      <c r="BF217" s="44"/>
      <c r="BG217" s="44"/>
    </row>
    <row r="218" spans="2:59" s="47" customFormat="1" x14ac:dyDescent="0.25">
      <c r="B218" s="60"/>
      <c r="C218" s="60"/>
      <c r="D218" s="60"/>
      <c r="G218" s="60"/>
      <c r="H218" s="60"/>
      <c r="I218" s="60"/>
      <c r="L218" s="60"/>
      <c r="M218" s="60"/>
      <c r="N218" s="60"/>
      <c r="Q218" s="60"/>
      <c r="R218" s="60"/>
      <c r="S218" s="60"/>
      <c r="V218" s="60"/>
      <c r="W218" s="60"/>
      <c r="X218" s="60"/>
      <c r="Z218" s="49"/>
      <c r="AA218" s="64"/>
      <c r="AB218" s="64"/>
      <c r="AC218" s="64"/>
      <c r="BF218" s="44"/>
      <c r="BG218" s="44"/>
    </row>
    <row r="219" spans="2:59" s="47" customFormat="1" x14ac:dyDescent="0.25">
      <c r="B219" s="60"/>
      <c r="C219" s="60"/>
      <c r="D219" s="60"/>
      <c r="G219" s="60"/>
      <c r="H219" s="60"/>
      <c r="I219" s="60"/>
      <c r="L219" s="60"/>
      <c r="M219" s="60"/>
      <c r="N219" s="60"/>
      <c r="Q219" s="60"/>
      <c r="R219" s="60"/>
      <c r="S219" s="60"/>
      <c r="V219" s="60"/>
      <c r="W219" s="60"/>
      <c r="X219" s="60"/>
      <c r="Z219" s="49"/>
      <c r="AA219" s="64"/>
      <c r="AB219" s="64"/>
      <c r="AC219" s="64"/>
      <c r="BF219" s="44"/>
      <c r="BG219" s="44"/>
    </row>
    <row r="220" spans="2:59" s="47" customFormat="1" x14ac:dyDescent="0.25">
      <c r="B220" s="60"/>
      <c r="C220" s="60"/>
      <c r="D220" s="60"/>
      <c r="G220" s="60"/>
      <c r="H220" s="60"/>
      <c r="I220" s="60"/>
      <c r="L220" s="60"/>
      <c r="M220" s="60"/>
      <c r="N220" s="60"/>
      <c r="Q220" s="60"/>
      <c r="R220" s="60"/>
      <c r="S220" s="60"/>
      <c r="V220" s="60"/>
      <c r="W220" s="60"/>
      <c r="X220" s="60"/>
      <c r="Z220" s="49"/>
      <c r="AA220" s="64"/>
      <c r="AB220" s="64"/>
      <c r="AC220" s="64"/>
      <c r="BF220" s="44"/>
      <c r="BG220" s="44"/>
    </row>
    <row r="221" spans="2:59" s="47" customFormat="1" x14ac:dyDescent="0.25">
      <c r="B221" s="60"/>
      <c r="C221" s="60"/>
      <c r="D221" s="60"/>
      <c r="G221" s="60"/>
      <c r="H221" s="60"/>
      <c r="I221" s="60"/>
      <c r="L221" s="60"/>
      <c r="M221" s="60"/>
      <c r="N221" s="60"/>
      <c r="Q221" s="60"/>
      <c r="R221" s="60"/>
      <c r="S221" s="60"/>
      <c r="V221" s="60"/>
      <c r="W221" s="60"/>
      <c r="X221" s="60"/>
      <c r="Z221" s="49"/>
      <c r="AA221" s="64"/>
      <c r="AB221" s="64"/>
      <c r="AC221" s="64"/>
      <c r="BF221" s="44"/>
      <c r="BG221" s="44"/>
    </row>
    <row r="222" spans="2:59" s="47" customFormat="1" x14ac:dyDescent="0.25">
      <c r="B222" s="60"/>
      <c r="C222" s="60"/>
      <c r="D222" s="60"/>
      <c r="G222" s="60"/>
      <c r="H222" s="60"/>
      <c r="I222" s="60"/>
      <c r="L222" s="60"/>
      <c r="M222" s="60"/>
      <c r="N222" s="60"/>
      <c r="Q222" s="60"/>
      <c r="R222" s="60"/>
      <c r="S222" s="60"/>
      <c r="V222" s="60"/>
      <c r="W222" s="60"/>
      <c r="X222" s="60"/>
      <c r="Z222" s="49"/>
      <c r="AA222" s="64"/>
      <c r="AB222" s="64"/>
      <c r="AC222" s="64"/>
      <c r="BF222" s="44"/>
      <c r="BG222" s="44"/>
    </row>
    <row r="223" spans="2:59" s="47" customFormat="1" x14ac:dyDescent="0.25">
      <c r="B223" s="60"/>
      <c r="C223" s="60"/>
      <c r="D223" s="60"/>
      <c r="G223" s="60"/>
      <c r="H223" s="60"/>
      <c r="I223" s="60"/>
      <c r="L223" s="60"/>
      <c r="M223" s="60"/>
      <c r="N223" s="60"/>
      <c r="Q223" s="60"/>
      <c r="R223" s="60"/>
      <c r="S223" s="60"/>
      <c r="V223" s="60"/>
      <c r="W223" s="60"/>
      <c r="X223" s="60"/>
      <c r="Z223" s="49"/>
      <c r="AA223" s="64"/>
      <c r="AB223" s="64"/>
      <c r="AC223" s="64"/>
      <c r="BF223" s="44"/>
      <c r="BG223" s="44"/>
    </row>
    <row r="224" spans="2:59" s="47" customFormat="1" x14ac:dyDescent="0.25">
      <c r="B224" s="60"/>
      <c r="C224" s="60"/>
      <c r="D224" s="60"/>
      <c r="G224" s="60"/>
      <c r="H224" s="60"/>
      <c r="I224" s="60"/>
      <c r="L224" s="60"/>
      <c r="M224" s="60"/>
      <c r="N224" s="60"/>
      <c r="Q224" s="60"/>
      <c r="R224" s="60"/>
      <c r="S224" s="60"/>
      <c r="V224" s="60"/>
      <c r="W224" s="60"/>
      <c r="X224" s="60"/>
      <c r="Z224" s="49"/>
      <c r="AA224" s="64"/>
      <c r="AB224" s="64"/>
      <c r="AC224" s="64"/>
      <c r="BF224" s="44"/>
      <c r="BG224" s="44"/>
    </row>
    <row r="225" spans="2:59" s="47" customFormat="1" x14ac:dyDescent="0.25">
      <c r="B225" s="60"/>
      <c r="C225" s="60"/>
      <c r="D225" s="60"/>
      <c r="G225" s="60"/>
      <c r="H225" s="60"/>
      <c r="I225" s="60"/>
      <c r="L225" s="60"/>
      <c r="M225" s="60"/>
      <c r="N225" s="60"/>
      <c r="Q225" s="60"/>
      <c r="R225" s="60"/>
      <c r="S225" s="60"/>
      <c r="V225" s="60"/>
      <c r="W225" s="60"/>
      <c r="X225" s="60"/>
      <c r="Z225" s="49"/>
      <c r="AA225" s="64"/>
      <c r="AB225" s="64"/>
      <c r="AC225" s="64"/>
      <c r="BF225" s="44"/>
      <c r="BG225" s="44"/>
    </row>
    <row r="226" spans="2:59" s="47" customFormat="1" x14ac:dyDescent="0.25">
      <c r="B226" s="60"/>
      <c r="C226" s="60"/>
      <c r="D226" s="60"/>
      <c r="G226" s="60"/>
      <c r="H226" s="60"/>
      <c r="I226" s="60"/>
      <c r="L226" s="60"/>
      <c r="M226" s="60"/>
      <c r="N226" s="60"/>
      <c r="Q226" s="60"/>
      <c r="R226" s="60"/>
      <c r="S226" s="60"/>
      <c r="V226" s="60"/>
      <c r="W226" s="60"/>
      <c r="X226" s="60"/>
      <c r="Z226" s="49"/>
      <c r="AA226" s="64"/>
      <c r="AB226" s="64"/>
      <c r="AC226" s="64"/>
      <c r="BF226" s="44"/>
      <c r="BG226" s="44"/>
    </row>
    <row r="227" spans="2:59" s="47" customFormat="1" x14ac:dyDescent="0.25">
      <c r="B227" s="60"/>
      <c r="C227" s="60"/>
      <c r="D227" s="60"/>
      <c r="G227" s="60"/>
      <c r="H227" s="60"/>
      <c r="I227" s="60"/>
      <c r="L227" s="60"/>
      <c r="M227" s="60"/>
      <c r="N227" s="60"/>
      <c r="Q227" s="60"/>
      <c r="R227" s="60"/>
      <c r="S227" s="60"/>
      <c r="V227" s="60"/>
      <c r="W227" s="60"/>
      <c r="X227" s="60"/>
      <c r="Z227" s="49"/>
      <c r="AA227" s="64"/>
      <c r="AB227" s="64"/>
      <c r="AC227" s="64"/>
      <c r="BF227" s="44"/>
      <c r="BG227" s="44"/>
    </row>
    <row r="228" spans="2:59" s="47" customFormat="1" x14ac:dyDescent="0.25">
      <c r="B228" s="60"/>
      <c r="C228" s="60"/>
      <c r="D228" s="60"/>
      <c r="G228" s="60"/>
      <c r="H228" s="60"/>
      <c r="I228" s="60"/>
      <c r="L228" s="60"/>
      <c r="M228" s="60"/>
      <c r="N228" s="60"/>
      <c r="Q228" s="60"/>
      <c r="R228" s="60"/>
      <c r="S228" s="60"/>
      <c r="V228" s="60"/>
      <c r="W228" s="60"/>
      <c r="X228" s="60"/>
      <c r="Z228" s="49"/>
      <c r="AA228" s="64"/>
      <c r="AB228" s="64"/>
      <c r="AC228" s="64"/>
      <c r="BF228" s="44"/>
      <c r="BG228" s="44"/>
    </row>
    <row r="229" spans="2:59" s="47" customFormat="1" x14ac:dyDescent="0.25">
      <c r="B229" s="60"/>
      <c r="C229" s="60"/>
      <c r="D229" s="60"/>
      <c r="G229" s="60"/>
      <c r="H229" s="60"/>
      <c r="I229" s="60"/>
      <c r="L229" s="60"/>
      <c r="M229" s="60"/>
      <c r="N229" s="60"/>
      <c r="Q229" s="60"/>
      <c r="R229" s="60"/>
      <c r="S229" s="60"/>
      <c r="V229" s="60"/>
      <c r="W229" s="60"/>
      <c r="X229" s="60"/>
      <c r="Z229" s="49"/>
      <c r="AA229" s="64"/>
      <c r="AB229" s="64"/>
      <c r="AC229" s="64"/>
      <c r="BF229" s="44"/>
      <c r="BG229" s="44"/>
    </row>
    <row r="230" spans="2:59" s="47" customFormat="1" x14ac:dyDescent="0.25">
      <c r="B230" s="60"/>
      <c r="C230" s="60"/>
      <c r="D230" s="60"/>
      <c r="G230" s="60"/>
      <c r="H230" s="60"/>
      <c r="I230" s="60"/>
      <c r="L230" s="60"/>
      <c r="M230" s="60"/>
      <c r="N230" s="60"/>
      <c r="Q230" s="60"/>
      <c r="R230" s="60"/>
      <c r="S230" s="60"/>
      <c r="V230" s="60"/>
      <c r="W230" s="60"/>
      <c r="X230" s="60"/>
      <c r="Z230" s="49"/>
      <c r="AA230" s="64"/>
      <c r="AB230" s="64"/>
      <c r="AC230" s="64"/>
      <c r="BF230" s="44"/>
      <c r="BG230" s="44"/>
    </row>
    <row r="231" spans="2:59" s="47" customFormat="1" x14ac:dyDescent="0.25">
      <c r="B231" s="60"/>
      <c r="C231" s="60"/>
      <c r="D231" s="60"/>
      <c r="G231" s="60"/>
      <c r="H231" s="60"/>
      <c r="I231" s="60"/>
      <c r="L231" s="60"/>
      <c r="M231" s="60"/>
      <c r="N231" s="60"/>
      <c r="Q231" s="60"/>
      <c r="R231" s="60"/>
      <c r="S231" s="60"/>
      <c r="V231" s="60"/>
      <c r="W231" s="60"/>
      <c r="X231" s="60"/>
      <c r="Z231" s="49"/>
      <c r="AA231" s="64"/>
      <c r="AB231" s="64"/>
      <c r="AC231" s="64"/>
      <c r="BF231" s="44"/>
      <c r="BG231" s="44"/>
    </row>
    <row r="232" spans="2:59" s="47" customFormat="1" x14ac:dyDescent="0.25">
      <c r="B232" s="60"/>
      <c r="C232" s="60"/>
      <c r="D232" s="60"/>
      <c r="G232" s="60"/>
      <c r="H232" s="60"/>
      <c r="I232" s="60"/>
      <c r="L232" s="60"/>
      <c r="M232" s="60"/>
      <c r="N232" s="60"/>
      <c r="Q232" s="60"/>
      <c r="R232" s="60"/>
      <c r="S232" s="60"/>
      <c r="V232" s="60"/>
      <c r="W232" s="60"/>
      <c r="X232" s="60"/>
      <c r="Z232" s="49"/>
      <c r="AA232" s="64"/>
      <c r="AB232" s="64"/>
      <c r="AC232" s="64"/>
      <c r="BF232" s="44"/>
      <c r="BG232" s="44"/>
    </row>
    <row r="233" spans="2:59" s="47" customFormat="1" x14ac:dyDescent="0.25">
      <c r="B233" s="60"/>
      <c r="C233" s="60"/>
      <c r="D233" s="60"/>
      <c r="G233" s="60"/>
      <c r="H233" s="60"/>
      <c r="I233" s="60"/>
      <c r="L233" s="60"/>
      <c r="M233" s="60"/>
      <c r="N233" s="60"/>
      <c r="Q233" s="60"/>
      <c r="R233" s="60"/>
      <c r="S233" s="60"/>
      <c r="V233" s="60"/>
      <c r="W233" s="60"/>
      <c r="X233" s="60"/>
      <c r="Z233" s="49"/>
      <c r="AA233" s="64"/>
      <c r="AB233" s="64"/>
      <c r="AC233" s="64"/>
      <c r="BF233" s="44"/>
      <c r="BG233" s="44"/>
    </row>
    <row r="234" spans="2:59" s="47" customFormat="1" x14ac:dyDescent="0.25">
      <c r="B234" s="60"/>
      <c r="C234" s="60"/>
      <c r="D234" s="60"/>
      <c r="G234" s="60"/>
      <c r="H234" s="60"/>
      <c r="I234" s="60"/>
      <c r="L234" s="60"/>
      <c r="M234" s="60"/>
      <c r="N234" s="60"/>
      <c r="Q234" s="60"/>
      <c r="R234" s="60"/>
      <c r="S234" s="60"/>
      <c r="V234" s="60"/>
      <c r="W234" s="60"/>
      <c r="X234" s="60"/>
      <c r="Z234" s="49"/>
      <c r="AA234" s="64"/>
      <c r="AB234" s="64"/>
      <c r="AC234" s="64"/>
      <c r="BF234" s="44"/>
      <c r="BG234" s="44"/>
    </row>
    <row r="235" spans="2:59" s="47" customFormat="1" x14ac:dyDescent="0.25">
      <c r="B235" s="60"/>
      <c r="C235" s="60"/>
      <c r="D235" s="60"/>
      <c r="G235" s="60"/>
      <c r="H235" s="60"/>
      <c r="I235" s="60"/>
      <c r="L235" s="60"/>
      <c r="M235" s="60"/>
      <c r="N235" s="60"/>
      <c r="Q235" s="60"/>
      <c r="R235" s="60"/>
      <c r="S235" s="60"/>
      <c r="V235" s="60"/>
      <c r="W235" s="60"/>
      <c r="X235" s="60"/>
      <c r="Z235" s="49"/>
      <c r="AA235" s="64"/>
      <c r="AB235" s="64"/>
      <c r="AC235" s="64"/>
      <c r="BF235" s="44"/>
      <c r="BG235" s="44"/>
    </row>
    <row r="236" spans="2:59" s="47" customFormat="1" x14ac:dyDescent="0.25">
      <c r="B236" s="60"/>
      <c r="C236" s="60"/>
      <c r="D236" s="60"/>
      <c r="G236" s="60"/>
      <c r="H236" s="60"/>
      <c r="I236" s="60"/>
      <c r="L236" s="60"/>
      <c r="M236" s="60"/>
      <c r="N236" s="60"/>
      <c r="Q236" s="60"/>
      <c r="R236" s="60"/>
      <c r="S236" s="60"/>
      <c r="V236" s="60"/>
      <c r="W236" s="60"/>
      <c r="X236" s="60"/>
      <c r="Z236" s="49"/>
      <c r="AA236" s="64"/>
      <c r="AB236" s="64"/>
      <c r="AC236" s="64"/>
      <c r="BF236" s="44"/>
      <c r="BG236" s="44"/>
    </row>
    <row r="237" spans="2:59" s="47" customFormat="1" x14ac:dyDescent="0.25">
      <c r="B237" s="60"/>
      <c r="C237" s="60"/>
      <c r="D237" s="60"/>
      <c r="G237" s="60"/>
      <c r="H237" s="60"/>
      <c r="I237" s="60"/>
      <c r="L237" s="60"/>
      <c r="M237" s="60"/>
      <c r="N237" s="60"/>
      <c r="Q237" s="60"/>
      <c r="R237" s="60"/>
      <c r="S237" s="60"/>
      <c r="V237" s="60"/>
      <c r="W237" s="60"/>
      <c r="X237" s="60"/>
      <c r="Z237" s="49"/>
      <c r="AA237" s="64"/>
      <c r="AB237" s="64"/>
      <c r="AC237" s="64"/>
      <c r="BF237" s="44"/>
      <c r="BG237" s="44"/>
    </row>
    <row r="238" spans="2:59" s="47" customFormat="1" x14ac:dyDescent="0.25">
      <c r="B238" s="60"/>
      <c r="C238" s="60"/>
      <c r="D238" s="60"/>
      <c r="G238" s="60"/>
      <c r="H238" s="60"/>
      <c r="I238" s="60"/>
      <c r="L238" s="60"/>
      <c r="M238" s="60"/>
      <c r="N238" s="60"/>
      <c r="Q238" s="60"/>
      <c r="R238" s="60"/>
      <c r="S238" s="60"/>
      <c r="V238" s="60"/>
      <c r="W238" s="60"/>
      <c r="X238" s="60"/>
      <c r="Z238" s="49"/>
      <c r="AA238" s="64"/>
      <c r="AB238" s="64"/>
      <c r="AC238" s="64"/>
      <c r="BF238" s="44"/>
      <c r="BG238" s="44"/>
    </row>
    <row r="239" spans="2:59" s="47" customFormat="1" x14ac:dyDescent="0.25">
      <c r="B239" s="60"/>
      <c r="C239" s="60"/>
      <c r="D239" s="60"/>
      <c r="G239" s="60"/>
      <c r="H239" s="60"/>
      <c r="I239" s="60"/>
      <c r="L239" s="60"/>
      <c r="M239" s="60"/>
      <c r="N239" s="60"/>
      <c r="Q239" s="60"/>
      <c r="R239" s="60"/>
      <c r="S239" s="60"/>
      <c r="V239" s="60"/>
      <c r="W239" s="60"/>
      <c r="X239" s="60"/>
      <c r="Z239" s="49"/>
      <c r="AA239" s="64"/>
      <c r="AB239" s="64"/>
      <c r="AC239" s="64"/>
      <c r="AJ239" s="46"/>
      <c r="AM239" s="48"/>
      <c r="BF239" s="44"/>
      <c r="BG239" s="44"/>
    </row>
    <row r="240" spans="2:59" s="47" customFormat="1" x14ac:dyDescent="0.25">
      <c r="B240" s="60"/>
      <c r="C240" s="60"/>
      <c r="D240" s="60"/>
      <c r="G240" s="60"/>
      <c r="H240" s="60"/>
      <c r="I240" s="60"/>
      <c r="L240" s="60"/>
      <c r="M240" s="60"/>
      <c r="N240" s="60"/>
      <c r="Q240" s="60"/>
      <c r="R240" s="60"/>
      <c r="S240" s="60"/>
      <c r="V240" s="60"/>
      <c r="W240" s="60"/>
      <c r="X240" s="60"/>
      <c r="Z240" s="49"/>
      <c r="AA240" s="64"/>
      <c r="AB240" s="64"/>
      <c r="AC240" s="64"/>
      <c r="AJ240" s="46"/>
      <c r="AM240" s="48"/>
      <c r="BF240" s="44"/>
      <c r="BG240" s="44"/>
    </row>
    <row r="241" spans="2:59" s="47" customFormat="1" x14ac:dyDescent="0.25">
      <c r="B241" s="60"/>
      <c r="C241" s="60"/>
      <c r="D241" s="60"/>
      <c r="G241" s="60"/>
      <c r="H241" s="60"/>
      <c r="I241" s="60"/>
      <c r="L241" s="60"/>
      <c r="M241" s="60"/>
      <c r="N241" s="60"/>
      <c r="Q241" s="60"/>
      <c r="R241" s="60"/>
      <c r="S241" s="60"/>
      <c r="V241" s="60"/>
      <c r="W241" s="60"/>
      <c r="X241" s="60"/>
      <c r="Z241" s="49"/>
      <c r="AA241" s="64"/>
      <c r="AB241" s="64"/>
      <c r="AC241" s="64"/>
      <c r="AJ241" s="46"/>
      <c r="AM241" s="48"/>
      <c r="BF241" s="44"/>
      <c r="BG241" s="44"/>
    </row>
    <row r="242" spans="2:59" s="47" customFormat="1" x14ac:dyDescent="0.25">
      <c r="B242" s="60"/>
      <c r="C242" s="60"/>
      <c r="D242" s="60"/>
      <c r="G242" s="60"/>
      <c r="H242" s="60"/>
      <c r="I242" s="60"/>
      <c r="L242" s="60"/>
      <c r="M242" s="60"/>
      <c r="N242" s="60"/>
      <c r="Q242" s="60"/>
      <c r="R242" s="60"/>
      <c r="S242" s="60"/>
      <c r="V242" s="60"/>
      <c r="W242" s="60"/>
      <c r="X242" s="60"/>
      <c r="Z242" s="49"/>
      <c r="AA242" s="64"/>
      <c r="AB242" s="64"/>
      <c r="AC242" s="64"/>
      <c r="AJ242" s="46"/>
      <c r="AM242" s="48"/>
      <c r="BF242" s="44"/>
      <c r="BG242" s="44"/>
    </row>
    <row r="243" spans="2:59" s="47" customFormat="1" x14ac:dyDescent="0.25">
      <c r="B243" s="60"/>
      <c r="C243" s="60"/>
      <c r="D243" s="60"/>
      <c r="G243" s="60"/>
      <c r="H243" s="60"/>
      <c r="I243" s="60"/>
      <c r="L243" s="60"/>
      <c r="M243" s="60"/>
      <c r="N243" s="60"/>
      <c r="Q243" s="60"/>
      <c r="R243" s="60"/>
      <c r="S243" s="60"/>
      <c r="V243" s="60"/>
      <c r="W243" s="60"/>
      <c r="X243" s="60"/>
      <c r="Z243" s="49"/>
      <c r="AA243" s="64"/>
      <c r="AB243" s="64"/>
      <c r="AC243" s="64"/>
      <c r="AJ243" s="46"/>
      <c r="AM243" s="48"/>
      <c r="BF243" s="44"/>
      <c r="BG243" s="44"/>
    </row>
    <row r="244" spans="2:59" s="47" customFormat="1" x14ac:dyDescent="0.25">
      <c r="B244" s="60"/>
      <c r="C244" s="60"/>
      <c r="D244" s="60"/>
      <c r="G244" s="60"/>
      <c r="H244" s="60"/>
      <c r="I244" s="60"/>
      <c r="L244" s="60"/>
      <c r="M244" s="60"/>
      <c r="N244" s="60"/>
      <c r="Q244" s="60"/>
      <c r="R244" s="60"/>
      <c r="S244" s="60"/>
      <c r="V244" s="60"/>
      <c r="W244" s="60"/>
      <c r="X244" s="60"/>
      <c r="Z244" s="49"/>
      <c r="AA244" s="64"/>
      <c r="AB244" s="64"/>
      <c r="AC244" s="64"/>
      <c r="AJ244" s="46"/>
      <c r="AM244" s="48"/>
      <c r="BF244" s="44"/>
      <c r="BG244" s="44"/>
    </row>
    <row r="245" spans="2:59" s="47" customFormat="1" x14ac:dyDescent="0.25">
      <c r="B245" s="60"/>
      <c r="C245" s="60"/>
      <c r="D245" s="60"/>
      <c r="G245" s="60"/>
      <c r="H245" s="60"/>
      <c r="I245" s="60"/>
      <c r="L245" s="60"/>
      <c r="M245" s="60"/>
      <c r="N245" s="60"/>
      <c r="Q245" s="60"/>
      <c r="R245" s="60"/>
      <c r="S245" s="60"/>
      <c r="V245" s="60"/>
      <c r="W245" s="60"/>
      <c r="X245" s="60"/>
      <c r="Z245" s="49"/>
      <c r="AA245" s="64"/>
      <c r="AB245" s="64"/>
      <c r="AC245" s="64"/>
      <c r="AJ245" s="46"/>
      <c r="AM245" s="48"/>
      <c r="BF245" s="44"/>
      <c r="BG245" s="44"/>
    </row>
    <row r="246" spans="2:59" s="47" customFormat="1" x14ac:dyDescent="0.25">
      <c r="B246" s="60"/>
      <c r="C246" s="60"/>
      <c r="D246" s="60"/>
      <c r="G246" s="60"/>
      <c r="H246" s="60"/>
      <c r="I246" s="60"/>
      <c r="L246" s="60"/>
      <c r="M246" s="60"/>
      <c r="N246" s="60"/>
      <c r="Q246" s="60"/>
      <c r="R246" s="60"/>
      <c r="S246" s="60"/>
      <c r="V246" s="60"/>
      <c r="W246" s="60"/>
      <c r="X246" s="60"/>
      <c r="Z246" s="49"/>
      <c r="AA246" s="64"/>
      <c r="AB246" s="64"/>
      <c r="AC246" s="64"/>
      <c r="AJ246" s="46"/>
      <c r="AM246" s="48"/>
      <c r="BF246" s="44"/>
      <c r="BG246" s="44"/>
    </row>
    <row r="247" spans="2:59" s="47" customFormat="1" x14ac:dyDescent="0.25">
      <c r="B247" s="60"/>
      <c r="C247" s="60"/>
      <c r="D247" s="60"/>
      <c r="G247" s="60"/>
      <c r="H247" s="60"/>
      <c r="I247" s="60"/>
      <c r="L247" s="60"/>
      <c r="M247" s="60"/>
      <c r="N247" s="60"/>
      <c r="Q247" s="60"/>
      <c r="R247" s="60"/>
      <c r="S247" s="60"/>
      <c r="V247" s="60"/>
      <c r="W247" s="60"/>
      <c r="X247" s="60"/>
      <c r="Z247" s="49"/>
      <c r="AA247" s="64"/>
      <c r="AB247" s="64"/>
      <c r="AC247" s="64"/>
      <c r="AJ247" s="46"/>
      <c r="AM247" s="48"/>
      <c r="BF247" s="44"/>
      <c r="BG247" s="44"/>
    </row>
    <row r="248" spans="2:59" s="47" customFormat="1" x14ac:dyDescent="0.25">
      <c r="B248" s="60"/>
      <c r="C248" s="60"/>
      <c r="D248" s="60"/>
      <c r="G248" s="60"/>
      <c r="H248" s="60"/>
      <c r="I248" s="60"/>
      <c r="L248" s="60"/>
      <c r="M248" s="60"/>
      <c r="N248" s="60"/>
      <c r="Q248" s="60"/>
      <c r="R248" s="60"/>
      <c r="S248" s="60"/>
      <c r="V248" s="60"/>
      <c r="W248" s="60"/>
      <c r="X248" s="60"/>
      <c r="Z248" s="49"/>
      <c r="AA248" s="64"/>
      <c r="AB248" s="64"/>
      <c r="AC248" s="64"/>
      <c r="AJ248" s="46"/>
      <c r="AM248" s="48"/>
      <c r="BF248" s="44"/>
      <c r="BG248" s="44"/>
    </row>
    <row r="249" spans="2:59" s="47" customFormat="1" x14ac:dyDescent="0.25">
      <c r="B249" s="60"/>
      <c r="C249" s="60"/>
      <c r="D249" s="60"/>
      <c r="G249" s="60"/>
      <c r="H249" s="60"/>
      <c r="I249" s="60"/>
      <c r="L249" s="60"/>
      <c r="M249" s="60"/>
      <c r="N249" s="60"/>
      <c r="Q249" s="60"/>
      <c r="R249" s="60"/>
      <c r="S249" s="60"/>
      <c r="V249" s="60"/>
      <c r="W249" s="60"/>
      <c r="X249" s="60"/>
      <c r="Z249" s="49"/>
      <c r="AA249" s="64"/>
      <c r="AB249" s="64"/>
      <c r="AC249" s="64"/>
      <c r="AJ249" s="46"/>
      <c r="AM249" s="48"/>
      <c r="BF249" s="44"/>
      <c r="BG249" s="44"/>
    </row>
    <row r="250" spans="2:59" s="47" customFormat="1" x14ac:dyDescent="0.25">
      <c r="B250" s="60"/>
      <c r="C250" s="60"/>
      <c r="D250" s="60"/>
      <c r="G250" s="60"/>
      <c r="H250" s="60"/>
      <c r="I250" s="60"/>
      <c r="L250" s="60"/>
      <c r="M250" s="60"/>
      <c r="N250" s="60"/>
      <c r="Q250" s="60"/>
      <c r="R250" s="60"/>
      <c r="S250" s="60"/>
      <c r="V250" s="60"/>
      <c r="W250" s="60"/>
      <c r="X250" s="60"/>
      <c r="Z250" s="49"/>
      <c r="AA250" s="64"/>
      <c r="AB250" s="64"/>
      <c r="AC250" s="64"/>
      <c r="AJ250" s="46"/>
      <c r="AM250" s="48"/>
      <c r="BF250" s="44"/>
      <c r="BG250" s="44"/>
    </row>
    <row r="251" spans="2:59" s="47" customFormat="1" x14ac:dyDescent="0.25">
      <c r="B251" s="60"/>
      <c r="C251" s="60"/>
      <c r="D251" s="60"/>
      <c r="G251" s="60"/>
      <c r="H251" s="60"/>
      <c r="I251" s="60"/>
      <c r="L251" s="60"/>
      <c r="M251" s="60"/>
      <c r="N251" s="60"/>
      <c r="Q251" s="60"/>
      <c r="R251" s="60"/>
      <c r="S251" s="60"/>
      <c r="V251" s="60"/>
      <c r="W251" s="60"/>
      <c r="X251" s="60"/>
      <c r="Z251" s="49"/>
      <c r="AA251" s="64"/>
      <c r="AB251" s="64"/>
      <c r="AC251" s="64"/>
      <c r="AJ251" s="46"/>
      <c r="AM251" s="48"/>
      <c r="BF251" s="44"/>
      <c r="BG251" s="44"/>
    </row>
    <row r="252" spans="2:59" s="47" customFormat="1" x14ac:dyDescent="0.25">
      <c r="B252" s="60"/>
      <c r="C252" s="60"/>
      <c r="D252" s="60"/>
      <c r="G252" s="60"/>
      <c r="H252" s="60"/>
      <c r="I252" s="60"/>
      <c r="L252" s="60"/>
      <c r="M252" s="60"/>
      <c r="N252" s="60"/>
      <c r="Q252" s="60"/>
      <c r="R252" s="60"/>
      <c r="S252" s="60"/>
      <c r="V252" s="60"/>
      <c r="W252" s="60"/>
      <c r="X252" s="60"/>
      <c r="Z252" s="49"/>
      <c r="AA252" s="64"/>
      <c r="AB252" s="64"/>
      <c r="AC252" s="64"/>
      <c r="AJ252" s="46"/>
      <c r="AM252" s="48"/>
      <c r="BF252" s="44"/>
      <c r="BG252" s="44"/>
    </row>
    <row r="253" spans="2:59" s="47" customFormat="1" x14ac:dyDescent="0.25">
      <c r="B253" s="60"/>
      <c r="C253" s="60"/>
      <c r="D253" s="60"/>
      <c r="G253" s="60"/>
      <c r="H253" s="60"/>
      <c r="I253" s="60"/>
      <c r="L253" s="60"/>
      <c r="M253" s="60"/>
      <c r="N253" s="60"/>
      <c r="Q253" s="60"/>
      <c r="R253" s="60"/>
      <c r="S253" s="60"/>
      <c r="V253" s="60"/>
      <c r="W253" s="60"/>
      <c r="X253" s="60"/>
      <c r="Z253" s="49"/>
      <c r="AA253" s="64"/>
      <c r="AB253" s="64"/>
      <c r="AC253" s="64"/>
      <c r="AJ253" s="46"/>
      <c r="AM253" s="48"/>
      <c r="BF253" s="44"/>
      <c r="BG253" s="44"/>
    </row>
    <row r="254" spans="2:59" s="47" customFormat="1" x14ac:dyDescent="0.25">
      <c r="B254" s="60"/>
      <c r="C254" s="60"/>
      <c r="D254" s="60"/>
      <c r="G254" s="60"/>
      <c r="H254" s="60"/>
      <c r="I254" s="60"/>
      <c r="L254" s="60"/>
      <c r="M254" s="60"/>
      <c r="N254" s="60"/>
      <c r="Q254" s="60"/>
      <c r="R254" s="60"/>
      <c r="S254" s="60"/>
      <c r="V254" s="60"/>
      <c r="W254" s="60"/>
      <c r="X254" s="60"/>
      <c r="Z254" s="49"/>
      <c r="AA254" s="64"/>
      <c r="AB254" s="64"/>
      <c r="AC254" s="64"/>
      <c r="AJ254" s="46"/>
      <c r="AM254" s="48"/>
      <c r="BF254" s="44"/>
      <c r="BG254" s="44"/>
    </row>
    <row r="255" spans="2:59" s="47" customFormat="1" x14ac:dyDescent="0.25">
      <c r="B255" s="60"/>
      <c r="C255" s="60"/>
      <c r="D255" s="60"/>
      <c r="G255" s="60"/>
      <c r="H255" s="60"/>
      <c r="I255" s="60"/>
      <c r="L255" s="60"/>
      <c r="M255" s="60"/>
      <c r="N255" s="60"/>
      <c r="Q255" s="60"/>
      <c r="R255" s="60"/>
      <c r="S255" s="60"/>
      <c r="V255" s="60"/>
      <c r="W255" s="60"/>
      <c r="X255" s="60"/>
      <c r="Z255" s="49"/>
      <c r="AA255" s="64"/>
      <c r="AB255" s="64"/>
      <c r="AC255" s="64"/>
      <c r="AJ255" s="46"/>
      <c r="AM255" s="48"/>
      <c r="BF255" s="44"/>
      <c r="BG255" s="44"/>
    </row>
    <row r="256" spans="2:59" s="47" customFormat="1" x14ac:dyDescent="0.25">
      <c r="B256" s="60"/>
      <c r="C256" s="60"/>
      <c r="D256" s="60"/>
      <c r="G256" s="60"/>
      <c r="H256" s="60"/>
      <c r="I256" s="60"/>
      <c r="L256" s="60"/>
      <c r="M256" s="60"/>
      <c r="N256" s="60"/>
      <c r="Q256" s="60"/>
      <c r="R256" s="60"/>
      <c r="S256" s="60"/>
      <c r="V256" s="60"/>
      <c r="W256" s="60"/>
      <c r="X256" s="60"/>
      <c r="Z256" s="49"/>
      <c r="AA256" s="64"/>
      <c r="AB256" s="64"/>
      <c r="AC256" s="64"/>
      <c r="AJ256" s="46"/>
      <c r="AM256" s="48"/>
      <c r="BF256" s="44"/>
      <c r="BG256" s="44"/>
    </row>
    <row r="257" spans="2:59" s="47" customFormat="1" x14ac:dyDescent="0.25">
      <c r="B257" s="60"/>
      <c r="C257" s="60"/>
      <c r="D257" s="60"/>
      <c r="G257" s="60"/>
      <c r="H257" s="60"/>
      <c r="I257" s="60"/>
      <c r="L257" s="60"/>
      <c r="M257" s="60"/>
      <c r="N257" s="60"/>
      <c r="Q257" s="60"/>
      <c r="R257" s="60"/>
      <c r="S257" s="60"/>
      <c r="V257" s="60"/>
      <c r="W257" s="60"/>
      <c r="X257" s="60"/>
      <c r="Z257" s="49"/>
      <c r="AA257" s="64"/>
      <c r="AB257" s="64"/>
      <c r="AC257" s="64"/>
      <c r="AJ257" s="46"/>
      <c r="AM257" s="48"/>
      <c r="BF257" s="44"/>
      <c r="BG257" s="44"/>
    </row>
    <row r="258" spans="2:59" s="47" customFormat="1" x14ac:dyDescent="0.25">
      <c r="B258" s="60"/>
      <c r="C258" s="60"/>
      <c r="D258" s="60"/>
      <c r="G258" s="60"/>
      <c r="H258" s="60"/>
      <c r="I258" s="60"/>
      <c r="L258" s="60"/>
      <c r="M258" s="60"/>
      <c r="N258" s="60"/>
      <c r="Q258" s="60"/>
      <c r="R258" s="60"/>
      <c r="S258" s="60"/>
      <c r="V258" s="60"/>
      <c r="W258" s="60"/>
      <c r="X258" s="60"/>
      <c r="Z258" s="49"/>
      <c r="AA258" s="64"/>
      <c r="AB258" s="64"/>
      <c r="AC258" s="64"/>
      <c r="AJ258" s="46"/>
      <c r="AM258" s="48"/>
      <c r="BF258" s="44"/>
      <c r="BG258" s="44"/>
    </row>
    <row r="259" spans="2:59" s="47" customFormat="1" x14ac:dyDescent="0.25">
      <c r="B259" s="60"/>
      <c r="C259" s="60"/>
      <c r="D259" s="60"/>
      <c r="G259" s="60"/>
      <c r="H259" s="60"/>
      <c r="I259" s="60"/>
      <c r="L259" s="60"/>
      <c r="M259" s="60"/>
      <c r="N259" s="60"/>
      <c r="Q259" s="60"/>
      <c r="R259" s="60"/>
      <c r="S259" s="60"/>
      <c r="V259" s="60"/>
      <c r="W259" s="60"/>
      <c r="X259" s="60"/>
      <c r="Z259" s="49"/>
      <c r="AA259" s="64"/>
      <c r="AB259" s="64"/>
      <c r="AC259" s="64"/>
      <c r="AJ259" s="46"/>
      <c r="AM259" s="48"/>
      <c r="BF259" s="44"/>
      <c r="BG259" s="44"/>
    </row>
    <row r="260" spans="2:59" s="47" customFormat="1" x14ac:dyDescent="0.25">
      <c r="B260" s="60"/>
      <c r="C260" s="60"/>
      <c r="D260" s="60"/>
      <c r="G260" s="60"/>
      <c r="H260" s="60"/>
      <c r="I260" s="60"/>
      <c r="L260" s="60"/>
      <c r="M260" s="60"/>
      <c r="N260" s="60"/>
      <c r="Q260" s="60"/>
      <c r="R260" s="60"/>
      <c r="S260" s="60"/>
      <c r="V260" s="60"/>
      <c r="W260" s="60"/>
      <c r="X260" s="60"/>
      <c r="Z260" s="49"/>
      <c r="AA260" s="64"/>
      <c r="AB260" s="64"/>
      <c r="AC260" s="64"/>
      <c r="AJ260" s="46"/>
      <c r="AM260" s="48"/>
      <c r="BF260" s="44"/>
      <c r="BG260" s="4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WT hEAAT1</vt:lpstr>
      <vt:lpstr>T318A hEAAT1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2020-03-10T14:27:19Z</dcterms:created>
  <dcterms:modified xsi:type="dcterms:W3CDTF">2020-07-01T09:33:49Z</dcterms:modified>
</cp:coreProperties>
</file>