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mk2347/codes/coudereduction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F2" i="1"/>
  <c r="C61" i="1"/>
  <c r="C60" i="1"/>
  <c r="C59" i="1"/>
  <c r="C58" i="1"/>
  <c r="F57" i="1"/>
  <c r="C57" i="1"/>
  <c r="F56" i="1"/>
  <c r="C56" i="1"/>
  <c r="F55" i="1"/>
  <c r="C55" i="1"/>
  <c r="F54" i="1"/>
  <c r="C54" i="1"/>
  <c r="F53" i="1"/>
  <c r="C53" i="1"/>
  <c r="F52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C52" i="1"/>
  <c r="F51" i="1"/>
  <c r="H51" i="1"/>
  <c r="J51" i="1"/>
  <c r="I52" i="1"/>
  <c r="I53" i="1"/>
  <c r="I54" i="1"/>
  <c r="I55" i="1"/>
  <c r="I56" i="1"/>
  <c r="I57" i="1"/>
  <c r="I58" i="1"/>
  <c r="I59" i="1"/>
  <c r="I60" i="1"/>
  <c r="I61" i="1"/>
  <c r="I51" i="1"/>
  <c r="G52" i="1"/>
  <c r="E52" i="1"/>
  <c r="G53" i="1"/>
  <c r="E53" i="1"/>
  <c r="G54" i="1"/>
  <c r="E54" i="1"/>
  <c r="G55" i="1"/>
  <c r="E55" i="1"/>
  <c r="G56" i="1"/>
  <c r="E56" i="1"/>
  <c r="G57" i="1"/>
  <c r="E57" i="1"/>
  <c r="D52" i="1"/>
  <c r="D53" i="1"/>
  <c r="D54" i="1"/>
  <c r="D55" i="1"/>
  <c r="D56" i="1"/>
  <c r="D57" i="1"/>
  <c r="G51" i="1"/>
  <c r="D51" i="1"/>
  <c r="E51" i="1"/>
  <c r="C51" i="1"/>
  <c r="F4" i="1"/>
  <c r="F3" i="1"/>
  <c r="C3" i="1"/>
  <c r="F5" i="1"/>
  <c r="C4" i="1"/>
  <c r="F6" i="1"/>
  <c r="C5" i="1"/>
  <c r="F7" i="1"/>
  <c r="C6" i="1"/>
  <c r="F8" i="1"/>
  <c r="C7" i="1"/>
  <c r="F9" i="1"/>
  <c r="C8" i="1"/>
  <c r="F10" i="1"/>
  <c r="C9" i="1"/>
  <c r="F11" i="1"/>
  <c r="C10" i="1"/>
  <c r="F12" i="1"/>
  <c r="C11" i="1"/>
  <c r="F13" i="1"/>
  <c r="C12" i="1"/>
  <c r="F14" i="1"/>
  <c r="C13" i="1"/>
  <c r="F15" i="1"/>
  <c r="C14" i="1"/>
  <c r="F16" i="1"/>
  <c r="C15" i="1"/>
  <c r="F17" i="1"/>
  <c r="C16" i="1"/>
  <c r="F18" i="1"/>
  <c r="C17" i="1"/>
  <c r="F19" i="1"/>
  <c r="C18" i="1"/>
  <c r="F20" i="1"/>
  <c r="C19" i="1"/>
  <c r="F21" i="1"/>
  <c r="C20" i="1"/>
  <c r="F22" i="1"/>
  <c r="C21" i="1"/>
  <c r="F23" i="1"/>
  <c r="C22" i="1"/>
  <c r="F24" i="1"/>
  <c r="C23" i="1"/>
  <c r="F25" i="1"/>
  <c r="C24" i="1"/>
  <c r="F26" i="1"/>
  <c r="C25" i="1"/>
  <c r="F27" i="1"/>
  <c r="C26" i="1"/>
  <c r="F28" i="1"/>
  <c r="C27" i="1"/>
  <c r="F29" i="1"/>
  <c r="C28" i="1"/>
  <c r="F30" i="1"/>
  <c r="C29" i="1"/>
  <c r="F31" i="1"/>
  <c r="C30" i="1"/>
  <c r="F32" i="1"/>
  <c r="C31" i="1"/>
  <c r="F33" i="1"/>
  <c r="C32" i="1"/>
  <c r="F34" i="1"/>
  <c r="C33" i="1"/>
  <c r="F35" i="1"/>
  <c r="C34" i="1"/>
  <c r="F36" i="1"/>
  <c r="C35" i="1"/>
  <c r="F37" i="1"/>
  <c r="C36" i="1"/>
  <c r="F38" i="1"/>
  <c r="C37" i="1"/>
  <c r="F39" i="1"/>
  <c r="C38" i="1"/>
  <c r="F40" i="1"/>
  <c r="C39" i="1"/>
  <c r="F41" i="1"/>
  <c r="C40" i="1"/>
  <c r="F42" i="1"/>
  <c r="C41" i="1"/>
  <c r="F43" i="1"/>
  <c r="C42" i="1"/>
  <c r="F44" i="1"/>
  <c r="C43" i="1"/>
  <c r="F45" i="1"/>
  <c r="C44" i="1"/>
  <c r="F46" i="1"/>
  <c r="C45" i="1"/>
  <c r="F47" i="1"/>
  <c r="C46" i="1"/>
  <c r="F48" i="1"/>
  <c r="C47" i="1"/>
  <c r="F49" i="1"/>
  <c r="C48" i="1"/>
  <c r="C49" i="1"/>
  <c r="C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<sst xmlns="http://schemas.openxmlformats.org/spreadsheetml/2006/main" count="48" uniqueCount="32">
  <si>
    <t>Order #</t>
  </si>
  <si>
    <t>Min Wavelength</t>
  </si>
  <si>
    <t>Max Wavelength</t>
  </si>
  <si>
    <t>Num Peaks Used</t>
  </si>
  <si>
    <t>Old Order #</t>
  </si>
  <si>
    <t>N/A</t>
  </si>
  <si>
    <t>Comments</t>
  </si>
  <si>
    <t>Middle Wavelength</t>
  </si>
  <si>
    <t>Range</t>
  </si>
  <si>
    <t>Dist From Last</t>
  </si>
  <si>
    <t>Def REALLY Bad</t>
  </si>
  <si>
    <t>I don’t think THAT bad</t>
  </si>
  <si>
    <t>Nothing at all really bad</t>
  </si>
  <si>
    <t>Fit looks good</t>
  </si>
  <si>
    <t>Peaks SNR</t>
  </si>
  <si>
    <t>Fit is okay. Going to SNR=5 got us to 10 peaks but really didn't improve the fit</t>
  </si>
  <si>
    <t>Fit is fine. Goint to SNR=20 got us 14 peaks, but not an extreme improvement</t>
  </si>
  <si>
    <t>Not a bad fit. SNR=20:peaks=14, only slightly better?</t>
  </si>
  <si>
    <t>Not a bad fit. SNR=20:peaks=15, only slightly better?</t>
  </si>
  <si>
    <t>So can't get below 1 km/s while rejecting at 3mad, but the fit doesn't look horrific, just not perfect.</t>
  </si>
  <si>
    <t>Fit is fine. SNR=20:peaks=13, but not much better</t>
  </si>
  <si>
    <t>Was BAD with SNR=50, GOOD with SNR=20</t>
  </si>
  <si>
    <t>Was BAD with SNR=50, GOOD with SNR=5</t>
  </si>
  <si>
    <t>BAD with SNR=50. With SNR=20, fit looks good but wavkeeps look weird?</t>
  </si>
  <si>
    <t>Fit isn't great. But can't really get better with lower SNR</t>
  </si>
  <si>
    <t>Fit is fine.</t>
  </si>
  <si>
    <t>SNR=50 wasn't bad, SNR=5 is a bit better</t>
  </si>
  <si>
    <t>Bad with SNR=50, good with SNR=5</t>
  </si>
  <si>
    <t>Bad at end with SNR=50, better with SNR=20</t>
  </si>
  <si>
    <t>Might not be great at end, but really no lines there to help out</t>
  </si>
  <si>
    <t>Spec Order</t>
  </si>
  <si>
    <t>Auto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</si>
</sst>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 Order as</a:t>
            </a:r>
            <a:r>
              <a:rPr lang="en-US" baseline="0"/>
              <a:t> Fn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Sheet1!$A$3:$A$48</c:f>
              <c:numCache>
                <c:formatCode>General</c:formatCode>
                <c:ptCount val="46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20656"/>
        <c:axId val="940725456"/>
      </c:scatterChart>
      <c:valAx>
        <c:axId val="9407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25456"/>
        <c:crosses val="autoZero"/>
        <c:crossBetween val="midCat"/>
      </c:valAx>
      <c:valAx>
        <c:axId val="940725456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2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608263446462"/>
                  <c:y val="0.636131906140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7E-06x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- 0.0004x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+ 0.0185x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+ 0.5793x + 61.973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Sheet1!$A$2:$A$48</c:f>
              <c:numCache>
                <c:formatCode>General</c:formatCode>
                <c:ptCount val="4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70.19999999999981</c:v>
                </c:pt>
                <c:pt idx="1">
                  <c:v>71.19999999999981</c:v>
                </c:pt>
                <c:pt idx="2">
                  <c:v>72.0</c:v>
                </c:pt>
                <c:pt idx="3">
                  <c:v>73.0</c:v>
                </c:pt>
                <c:pt idx="4">
                  <c:v>73.90000000000054</c:v>
                </c:pt>
                <c:pt idx="5">
                  <c:v>74.90000000000054</c:v>
                </c:pt>
                <c:pt idx="6">
                  <c:v>75.89999999999963</c:v>
                </c:pt>
                <c:pt idx="7">
                  <c:v>76.89999999999963</c:v>
                </c:pt>
                <c:pt idx="8">
                  <c:v>77.89999999999963</c:v>
                </c:pt>
                <c:pt idx="9">
                  <c:v>79.0</c:v>
                </c:pt>
                <c:pt idx="10">
                  <c:v>80.10000000000036</c:v>
                </c:pt>
                <c:pt idx="11">
                  <c:v>81.19999999999981</c:v>
                </c:pt>
                <c:pt idx="12">
                  <c:v>82.40000000000054</c:v>
                </c:pt>
                <c:pt idx="13">
                  <c:v>83.80000000000018</c:v>
                </c:pt>
                <c:pt idx="14">
                  <c:v>84.90000000000054</c:v>
                </c:pt>
                <c:pt idx="15">
                  <c:v>86.09999999999945</c:v>
                </c:pt>
                <c:pt idx="16">
                  <c:v>87.39999999999963</c:v>
                </c:pt>
                <c:pt idx="17">
                  <c:v>88.90000000000054</c:v>
                </c:pt>
                <c:pt idx="18">
                  <c:v>90.5</c:v>
                </c:pt>
                <c:pt idx="19">
                  <c:v>91.69999999999981</c:v>
                </c:pt>
                <c:pt idx="20">
                  <c:v>93.20000000000073</c:v>
                </c:pt>
                <c:pt idx="21">
                  <c:v>94.69999999999981</c:v>
                </c:pt>
                <c:pt idx="22">
                  <c:v>96.40000000000054</c:v>
                </c:pt>
                <c:pt idx="23">
                  <c:v>98.0</c:v>
                </c:pt>
                <c:pt idx="24">
                  <c:v>99.79999999999927</c:v>
                </c:pt>
                <c:pt idx="25">
                  <c:v>101.5</c:v>
                </c:pt>
                <c:pt idx="26">
                  <c:v>103.3999999999996</c:v>
                </c:pt>
                <c:pt idx="27">
                  <c:v>105.3000000000002</c:v>
                </c:pt>
                <c:pt idx="28">
                  <c:v>107.3000000000002</c:v>
                </c:pt>
                <c:pt idx="29">
                  <c:v>108.3000000000002</c:v>
                </c:pt>
                <c:pt idx="30">
                  <c:v>111.5999999999995</c:v>
                </c:pt>
                <c:pt idx="31">
                  <c:v>112.1999999999998</c:v>
                </c:pt>
                <c:pt idx="32">
                  <c:v>116.0</c:v>
                </c:pt>
                <c:pt idx="33">
                  <c:v>118.2999999999993</c:v>
                </c:pt>
                <c:pt idx="34">
                  <c:v>120.9000000000005</c:v>
                </c:pt>
                <c:pt idx="35">
                  <c:v>123.5</c:v>
                </c:pt>
                <c:pt idx="36">
                  <c:v>126.1999999999998</c:v>
                </c:pt>
                <c:pt idx="37">
                  <c:v>127.0999999999995</c:v>
                </c:pt>
                <c:pt idx="38">
                  <c:v>132.1000000000004</c:v>
                </c:pt>
                <c:pt idx="39">
                  <c:v>136.500000000001</c:v>
                </c:pt>
                <c:pt idx="40">
                  <c:v>138.6000000000004</c:v>
                </c:pt>
                <c:pt idx="41">
                  <c:v>142.0</c:v>
                </c:pt>
                <c:pt idx="42">
                  <c:v>147.6000000000004</c:v>
                </c:pt>
                <c:pt idx="43">
                  <c:v>149.2999999999993</c:v>
                </c:pt>
                <c:pt idx="44">
                  <c:v>153.3999999999996</c:v>
                </c:pt>
                <c:pt idx="45">
                  <c:v>157.1000000000004</c:v>
                </c:pt>
                <c:pt idx="46">
                  <c:v>161.2000000000007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58336"/>
        <c:axId val="940763136"/>
      </c:scatterChart>
      <c:valAx>
        <c:axId val="9407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63136"/>
        <c:crosses val="autoZero"/>
        <c:crossBetween val="midCat"/>
      </c:valAx>
      <c:valAx>
        <c:axId val="940763136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</a:t>
            </a:r>
            <a:r>
              <a:rPr lang="en-US" baseline="0"/>
              <a:t> Order as Fn of Mid Wavelength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Sheet1!$F$3:$F$48</c:f>
              <c:numCache>
                <c:formatCode>General</c:formatCode>
                <c:ptCount val="46"/>
                <c:pt idx="0">
                  <c:v>4296.9</c:v>
                </c:pt>
                <c:pt idx="1">
                  <c:v>4351.3</c:v>
                </c:pt>
                <c:pt idx="2">
                  <c:v>4407.1</c:v>
                </c:pt>
                <c:pt idx="3">
                  <c:v>4464.35</c:v>
                </c:pt>
                <c:pt idx="4">
                  <c:v>4523.15</c:v>
                </c:pt>
                <c:pt idx="5">
                  <c:v>4583.45</c:v>
                </c:pt>
                <c:pt idx="6">
                  <c:v>4645.45</c:v>
                </c:pt>
                <c:pt idx="7">
                  <c:v>4709.05</c:v>
                </c:pt>
                <c:pt idx="8">
                  <c:v>4774.5</c:v>
                </c:pt>
                <c:pt idx="9">
                  <c:v>4841.75</c:v>
                </c:pt>
                <c:pt idx="10">
                  <c:v>4910.9</c:v>
                </c:pt>
                <c:pt idx="11">
                  <c:v>4982.1</c:v>
                </c:pt>
                <c:pt idx="12">
                  <c:v>5055.4</c:v>
                </c:pt>
                <c:pt idx="13">
                  <c:v>5130.85</c:v>
                </c:pt>
                <c:pt idx="14">
                  <c:v>5208.65</c:v>
                </c:pt>
                <c:pt idx="15">
                  <c:v>5288.7</c:v>
                </c:pt>
                <c:pt idx="16">
                  <c:v>5371.35</c:v>
                </c:pt>
                <c:pt idx="17">
                  <c:v>5456.45</c:v>
                </c:pt>
                <c:pt idx="18">
                  <c:v>5544.65</c:v>
                </c:pt>
                <c:pt idx="19">
                  <c:v>5635.5</c:v>
                </c:pt>
                <c:pt idx="20">
                  <c:v>5729.450000000001</c:v>
                </c:pt>
                <c:pt idx="21">
                  <c:v>5826.6</c:v>
                </c:pt>
                <c:pt idx="22">
                  <c:v>5927.0</c:v>
                </c:pt>
                <c:pt idx="23">
                  <c:v>6031.0</c:v>
                </c:pt>
                <c:pt idx="24">
                  <c:v>6138.65</c:v>
                </c:pt>
                <c:pt idx="25">
                  <c:v>6250.3</c:v>
                </c:pt>
                <c:pt idx="26">
                  <c:v>6366.05</c:v>
                </c:pt>
                <c:pt idx="27">
                  <c:v>6486.15</c:v>
                </c:pt>
                <c:pt idx="28">
                  <c:v>6611.450000000001</c:v>
                </c:pt>
                <c:pt idx="29">
                  <c:v>6740.4</c:v>
                </c:pt>
                <c:pt idx="30">
                  <c:v>6874.200000000001</c:v>
                </c:pt>
                <c:pt idx="31">
                  <c:v>7015.6</c:v>
                </c:pt>
                <c:pt idx="32">
                  <c:v>7161.75</c:v>
                </c:pt>
                <c:pt idx="33">
                  <c:v>7314.15</c:v>
                </c:pt>
                <c:pt idx="34">
                  <c:v>7473.15</c:v>
                </c:pt>
                <c:pt idx="35">
                  <c:v>7639.1</c:v>
                </c:pt>
                <c:pt idx="36">
                  <c:v>7813.85</c:v>
                </c:pt>
                <c:pt idx="37">
                  <c:v>7994.45</c:v>
                </c:pt>
                <c:pt idx="38">
                  <c:v>8185.450000000001</c:v>
                </c:pt>
                <c:pt idx="39">
                  <c:v>8384.400000000001</c:v>
                </c:pt>
                <c:pt idx="40">
                  <c:v>8593.9</c:v>
                </c:pt>
                <c:pt idx="41">
                  <c:v>8815.400000000001</c:v>
                </c:pt>
                <c:pt idx="42">
                  <c:v>9046.35</c:v>
                </c:pt>
                <c:pt idx="43">
                  <c:v>9290.599999999999</c:v>
                </c:pt>
                <c:pt idx="44">
                  <c:v>9548.450000000001</c:v>
                </c:pt>
                <c:pt idx="45">
                  <c:v>9821.0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88880"/>
        <c:axId val="922093648"/>
      </c:scatterChart>
      <c:valAx>
        <c:axId val="9220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93648"/>
        <c:crosses val="autoZero"/>
        <c:crossBetween val="midCat"/>
      </c:valAx>
      <c:valAx>
        <c:axId val="922093648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0</xdr:row>
      <xdr:rowOff>82550</xdr:rowOff>
    </xdr:from>
    <xdr:to>
      <xdr:col>18</xdr:col>
      <xdr:colOff>520700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20</xdr:row>
      <xdr:rowOff>184150</xdr:rowOff>
    </xdr:from>
    <xdr:to>
      <xdr:col>18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698500</xdr:colOff>
      <xdr:row>0</xdr:row>
      <xdr:rowOff>95250</xdr:rowOff>
    </xdr:from>
    <xdr:to>
      <xdr:col>25</xdr:col>
      <xdr:colOff>622300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30" workbookViewId="0">
      <selection activeCell="K59" sqref="K59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10.5" style="1" customWidth="1"/>
    <col min="4" max="4" width="14.5" style="1" bestFit="1" customWidth="1"/>
    <col min="5" max="5" width="14.83203125" style="1" bestFit="1" customWidth="1"/>
    <col min="6" max="6" width="17" style="1" bestFit="1" customWidth="1"/>
    <col min="7" max="7" width="10.1640625" style="1" customWidth="1"/>
    <col min="8" max="8" width="14.6640625" style="1" bestFit="1" customWidth="1"/>
    <col min="9" max="10" width="14.6640625" style="1" customWidth="1"/>
    <col min="11" max="11" width="46.33203125" style="1" bestFit="1" customWidth="1"/>
    <col min="12" max="16384" width="10.83203125" style="1"/>
  </cols>
  <sheetData>
    <row r="1" spans="1:11" x14ac:dyDescent="0.2">
      <c r="A1" s="1" t="s">
        <v>0</v>
      </c>
      <c r="B1" s="1" t="s">
        <v>4</v>
      </c>
      <c r="C1" s="1" t="s">
        <v>30</v>
      </c>
      <c r="D1" s="1" t="s">
        <v>1</v>
      </c>
      <c r="E1" s="1" t="s">
        <v>2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14</v>
      </c>
      <c r="K1" s="1" t="s">
        <v>6</v>
      </c>
    </row>
    <row r="2" spans="1:11" x14ac:dyDescent="0.2">
      <c r="A2" s="1">
        <v>11</v>
      </c>
      <c r="B2" s="1">
        <f t="shared" ref="B2:B49" si="0">A2-11</f>
        <v>0</v>
      </c>
      <c r="C2" s="1">
        <f>F3/(F3-F2)</f>
        <v>80.920903954801702</v>
      </c>
      <c r="D2" s="1">
        <v>4208.7</v>
      </c>
      <c r="E2" s="1">
        <v>4278.8999999999996</v>
      </c>
      <c r="F2" s="1">
        <f t="shared" ref="F2:F33" si="1">(E2+D2)/2</f>
        <v>4243.7999999999993</v>
      </c>
      <c r="G2" s="1">
        <f>E2-D2</f>
        <v>70.199999999999818</v>
      </c>
      <c r="H2" s="1">
        <v>10</v>
      </c>
      <c r="J2" s="1">
        <v>50</v>
      </c>
    </row>
    <row r="3" spans="1:11" x14ac:dyDescent="0.2">
      <c r="A3" s="1">
        <v>12</v>
      </c>
      <c r="B3" s="1">
        <f t="shared" si="0"/>
        <v>1</v>
      </c>
      <c r="C3" s="1">
        <f t="shared" ref="C3:C49" si="2">F4/(F4-F3)</f>
        <v>79.987132352940378</v>
      </c>
      <c r="D3" s="1">
        <v>4261.3</v>
      </c>
      <c r="E3" s="1">
        <v>4332.5</v>
      </c>
      <c r="F3" s="1">
        <f t="shared" si="1"/>
        <v>4296.8999999999996</v>
      </c>
      <c r="G3" s="1">
        <f t="shared" ref="G3:G49" si="3">E3-D3</f>
        <v>71.199999999999818</v>
      </c>
      <c r="H3" s="1">
        <v>10</v>
      </c>
      <c r="I3" s="1">
        <f>D3-E2</f>
        <v>-17.599999999999454</v>
      </c>
      <c r="J3" s="1">
        <v>50</v>
      </c>
    </row>
    <row r="4" spans="1:11" x14ac:dyDescent="0.2">
      <c r="A4" s="1">
        <v>13</v>
      </c>
      <c r="B4" s="1">
        <f t="shared" si="0"/>
        <v>2</v>
      </c>
      <c r="C4" s="1">
        <f t="shared" si="2"/>
        <v>78.980286738350998</v>
      </c>
      <c r="D4" s="1">
        <v>4315.3</v>
      </c>
      <c r="E4" s="1">
        <v>4387.3</v>
      </c>
      <c r="F4" s="1">
        <f t="shared" si="1"/>
        <v>4351.3</v>
      </c>
      <c r="G4" s="1">
        <f t="shared" si="3"/>
        <v>72</v>
      </c>
      <c r="H4" s="1">
        <v>17</v>
      </c>
      <c r="I4" s="1">
        <f t="shared" ref="I4:I49" si="4">D4-E3</f>
        <v>-17.199999999999818</v>
      </c>
      <c r="J4" s="1">
        <v>50</v>
      </c>
    </row>
    <row r="5" spans="1:11" x14ac:dyDescent="0.2">
      <c r="A5" s="1">
        <v>14</v>
      </c>
      <c r="B5" s="1">
        <f t="shared" si="0"/>
        <v>3</v>
      </c>
      <c r="C5" s="1">
        <f t="shared" si="2"/>
        <v>77.979912663755471</v>
      </c>
      <c r="D5" s="1">
        <v>4370.6000000000004</v>
      </c>
      <c r="E5" s="1">
        <v>4443.6000000000004</v>
      </c>
      <c r="F5" s="1">
        <f t="shared" si="1"/>
        <v>4407.1000000000004</v>
      </c>
      <c r="G5" s="1">
        <f t="shared" si="3"/>
        <v>73</v>
      </c>
      <c r="H5" s="1">
        <v>9</v>
      </c>
      <c r="I5" s="1">
        <f t="shared" si="4"/>
        <v>-16.699999999999818</v>
      </c>
      <c r="J5" s="1">
        <v>50</v>
      </c>
      <c r="K5" s="1" t="s">
        <v>13</v>
      </c>
    </row>
    <row r="6" spans="1:11" x14ac:dyDescent="0.2">
      <c r="A6" s="1">
        <v>15</v>
      </c>
      <c r="B6" s="1">
        <f t="shared" si="0"/>
        <v>4</v>
      </c>
      <c r="C6" s="1">
        <f t="shared" si="2"/>
        <v>76.924319727892097</v>
      </c>
      <c r="D6" s="1">
        <v>4427.3999999999996</v>
      </c>
      <c r="E6" s="1">
        <v>4501.3</v>
      </c>
      <c r="F6" s="1">
        <f t="shared" si="1"/>
        <v>4464.3500000000004</v>
      </c>
      <c r="G6" s="1">
        <f t="shared" si="3"/>
        <v>73.900000000000546</v>
      </c>
      <c r="H6" s="1">
        <v>12</v>
      </c>
      <c r="I6" s="1">
        <f t="shared" si="4"/>
        <v>-16.200000000000728</v>
      </c>
      <c r="J6" s="1">
        <v>50</v>
      </c>
    </row>
    <row r="7" spans="1:11" x14ac:dyDescent="0.2">
      <c r="A7" s="1">
        <v>16</v>
      </c>
      <c r="B7" s="1">
        <f t="shared" si="0"/>
        <v>5</v>
      </c>
      <c r="C7" s="1">
        <f t="shared" si="2"/>
        <v>76.010779436152333</v>
      </c>
      <c r="D7" s="1">
        <v>4485.7</v>
      </c>
      <c r="E7" s="1">
        <v>4560.6000000000004</v>
      </c>
      <c r="F7" s="1">
        <f t="shared" si="1"/>
        <v>4523.1499999999996</v>
      </c>
      <c r="G7" s="1">
        <f t="shared" si="3"/>
        <v>74.900000000000546</v>
      </c>
      <c r="H7" s="1">
        <v>11</v>
      </c>
      <c r="I7" s="1">
        <f t="shared" si="4"/>
        <v>-15.600000000000364</v>
      </c>
      <c r="J7" s="1">
        <v>50</v>
      </c>
    </row>
    <row r="8" spans="1:11" x14ac:dyDescent="0.2">
      <c r="A8" s="1">
        <v>17</v>
      </c>
      <c r="B8" s="1">
        <f t="shared" si="0"/>
        <v>6</v>
      </c>
      <c r="C8" s="1">
        <f t="shared" si="2"/>
        <v>74.926612903225802</v>
      </c>
      <c r="D8" s="1">
        <v>4545.5</v>
      </c>
      <c r="E8" s="1">
        <v>4621.3999999999996</v>
      </c>
      <c r="F8" s="1">
        <f t="shared" si="1"/>
        <v>4583.45</v>
      </c>
      <c r="G8" s="1">
        <f t="shared" si="3"/>
        <v>75.899999999999636</v>
      </c>
      <c r="H8" s="1">
        <v>12</v>
      </c>
      <c r="I8" s="1">
        <f t="shared" si="4"/>
        <v>-15.100000000000364</v>
      </c>
      <c r="J8" s="1">
        <v>50</v>
      </c>
    </row>
    <row r="9" spans="1:11" ht="32" x14ac:dyDescent="0.2">
      <c r="A9" s="1">
        <v>18</v>
      </c>
      <c r="B9" s="1">
        <f t="shared" si="0"/>
        <v>7</v>
      </c>
      <c r="C9" s="1">
        <f t="shared" si="2"/>
        <v>74.041666666666245</v>
      </c>
      <c r="D9" s="1">
        <v>4607</v>
      </c>
      <c r="E9" s="1">
        <v>4683.8999999999996</v>
      </c>
      <c r="F9" s="1">
        <f t="shared" si="1"/>
        <v>4645.45</v>
      </c>
      <c r="G9" s="1">
        <f t="shared" si="3"/>
        <v>76.899999999999636</v>
      </c>
      <c r="H9" s="1">
        <v>7</v>
      </c>
      <c r="I9" s="1">
        <f t="shared" si="4"/>
        <v>-14.399999999999636</v>
      </c>
      <c r="J9" s="1">
        <v>50</v>
      </c>
      <c r="K9" s="2" t="s">
        <v>15</v>
      </c>
    </row>
    <row r="10" spans="1:11" x14ac:dyDescent="0.2">
      <c r="A10" s="1">
        <v>19</v>
      </c>
      <c r="B10" s="1">
        <f t="shared" si="0"/>
        <v>8</v>
      </c>
      <c r="C10" s="1">
        <f t="shared" si="2"/>
        <v>72.948815889992559</v>
      </c>
      <c r="D10" s="1">
        <v>4670.1000000000004</v>
      </c>
      <c r="E10" s="1">
        <v>4748</v>
      </c>
      <c r="F10" s="1">
        <f t="shared" si="1"/>
        <v>4709.05</v>
      </c>
      <c r="G10" s="1">
        <f t="shared" si="3"/>
        <v>77.899999999999636</v>
      </c>
      <c r="H10" s="1">
        <v>13</v>
      </c>
      <c r="I10" s="1">
        <f t="shared" si="4"/>
        <v>-13.799999999999272</v>
      </c>
      <c r="J10" s="1">
        <v>50</v>
      </c>
    </row>
    <row r="11" spans="1:11" x14ac:dyDescent="0.2">
      <c r="A11" s="1">
        <v>20</v>
      </c>
      <c r="B11" s="1">
        <f t="shared" si="0"/>
        <v>9</v>
      </c>
      <c r="C11" s="1">
        <f t="shared" si="2"/>
        <v>71.996282527881036</v>
      </c>
      <c r="D11" s="1">
        <v>4735</v>
      </c>
      <c r="E11" s="1">
        <v>4814</v>
      </c>
      <c r="F11" s="1">
        <f t="shared" si="1"/>
        <v>4774.5</v>
      </c>
      <c r="G11" s="1">
        <f t="shared" si="3"/>
        <v>79</v>
      </c>
      <c r="H11" s="1">
        <v>9</v>
      </c>
      <c r="I11" s="1">
        <f t="shared" si="4"/>
        <v>-13</v>
      </c>
      <c r="J11" s="1">
        <v>50</v>
      </c>
      <c r="K11" s="1" t="s">
        <v>13</v>
      </c>
    </row>
    <row r="12" spans="1:11" x14ac:dyDescent="0.2">
      <c r="A12" s="1">
        <v>21</v>
      </c>
      <c r="B12" s="1">
        <f t="shared" si="0"/>
        <v>10</v>
      </c>
      <c r="C12" s="1">
        <f t="shared" si="2"/>
        <v>71.018076644975068</v>
      </c>
      <c r="D12" s="1">
        <v>4801.7</v>
      </c>
      <c r="E12" s="1">
        <v>4881.8</v>
      </c>
      <c r="F12" s="1">
        <f t="shared" si="1"/>
        <v>4841.75</v>
      </c>
      <c r="G12" s="1">
        <f t="shared" si="3"/>
        <v>80.100000000000364</v>
      </c>
      <c r="H12" s="1">
        <v>10</v>
      </c>
      <c r="I12" s="1">
        <f t="shared" si="4"/>
        <v>-12.300000000000182</v>
      </c>
      <c r="J12" s="1">
        <v>50</v>
      </c>
    </row>
    <row r="13" spans="1:11" x14ac:dyDescent="0.2">
      <c r="A13" s="1">
        <v>22</v>
      </c>
      <c r="B13" s="1">
        <f t="shared" si="0"/>
        <v>11</v>
      </c>
      <c r="C13" s="1">
        <f t="shared" si="2"/>
        <v>69.973314606740857</v>
      </c>
      <c r="D13" s="1">
        <v>4870.3</v>
      </c>
      <c r="E13" s="1">
        <v>4951.5</v>
      </c>
      <c r="F13" s="1">
        <f t="shared" si="1"/>
        <v>4910.8999999999996</v>
      </c>
      <c r="G13" s="1">
        <f t="shared" si="3"/>
        <v>81.199999999999818</v>
      </c>
      <c r="H13" s="1">
        <v>10</v>
      </c>
      <c r="I13" s="1">
        <f t="shared" si="4"/>
        <v>-11.5</v>
      </c>
      <c r="J13" s="1">
        <v>50</v>
      </c>
    </row>
    <row r="14" spans="1:11" x14ac:dyDescent="0.2">
      <c r="A14" s="1">
        <v>23</v>
      </c>
      <c r="B14" s="1">
        <f t="shared" si="0"/>
        <v>12</v>
      </c>
      <c r="C14" s="1">
        <f t="shared" si="2"/>
        <v>68.968622100955656</v>
      </c>
      <c r="D14" s="1">
        <v>4940.8999999999996</v>
      </c>
      <c r="E14" s="1">
        <v>5023.3</v>
      </c>
      <c r="F14" s="1">
        <f t="shared" si="1"/>
        <v>4982.1000000000004</v>
      </c>
      <c r="G14" s="1">
        <f t="shared" si="3"/>
        <v>82.400000000000546</v>
      </c>
      <c r="H14" s="1">
        <v>13</v>
      </c>
      <c r="I14" s="1">
        <f t="shared" si="4"/>
        <v>-10.600000000000364</v>
      </c>
      <c r="J14" s="1">
        <v>50</v>
      </c>
    </row>
    <row r="15" spans="1:11" x14ac:dyDescent="0.2">
      <c r="A15" s="1">
        <v>24</v>
      </c>
      <c r="B15" s="1">
        <f t="shared" si="0"/>
        <v>13</v>
      </c>
      <c r="C15" s="1">
        <f t="shared" si="2"/>
        <v>68.003313452616979</v>
      </c>
      <c r="D15" s="1">
        <v>5013.5</v>
      </c>
      <c r="E15" s="1">
        <v>5097.3</v>
      </c>
      <c r="F15" s="1">
        <f t="shared" si="1"/>
        <v>5055.3999999999996</v>
      </c>
      <c r="G15" s="1">
        <f t="shared" si="3"/>
        <v>83.800000000000182</v>
      </c>
      <c r="H15" s="1">
        <v>12</v>
      </c>
      <c r="I15" s="1">
        <f t="shared" si="4"/>
        <v>-9.8000000000001819</v>
      </c>
      <c r="J15" s="1">
        <v>50</v>
      </c>
    </row>
    <row r="16" spans="1:11" x14ac:dyDescent="0.2">
      <c r="A16" s="1">
        <v>25</v>
      </c>
      <c r="B16" s="1">
        <f t="shared" si="0"/>
        <v>14</v>
      </c>
      <c r="C16" s="1">
        <f t="shared" si="2"/>
        <v>66.949228791774402</v>
      </c>
      <c r="D16" s="1">
        <v>5088.3999999999996</v>
      </c>
      <c r="E16" s="1">
        <v>5173.3</v>
      </c>
      <c r="F16" s="1">
        <f t="shared" si="1"/>
        <v>5130.8500000000004</v>
      </c>
      <c r="G16" s="1">
        <f t="shared" si="3"/>
        <v>84.900000000000546</v>
      </c>
      <c r="H16" s="1">
        <v>11</v>
      </c>
      <c r="I16" s="1">
        <f t="shared" si="4"/>
        <v>-8.9000000000005457</v>
      </c>
      <c r="J16" s="1">
        <v>50</v>
      </c>
    </row>
    <row r="17" spans="1:11" ht="32" x14ac:dyDescent="0.2">
      <c r="A17" s="1">
        <v>26</v>
      </c>
      <c r="B17" s="1">
        <f t="shared" si="0"/>
        <v>15</v>
      </c>
      <c r="C17" s="1">
        <f t="shared" si="2"/>
        <v>66.067457838850572</v>
      </c>
      <c r="D17" s="1">
        <v>5165.6000000000004</v>
      </c>
      <c r="E17" s="1">
        <v>5251.7</v>
      </c>
      <c r="F17" s="1">
        <f t="shared" si="1"/>
        <v>5208.6499999999996</v>
      </c>
      <c r="G17" s="1">
        <f t="shared" si="3"/>
        <v>86.099999999999454</v>
      </c>
      <c r="H17" s="1">
        <v>7</v>
      </c>
      <c r="I17" s="1">
        <f t="shared" si="4"/>
        <v>-7.6999999999998181</v>
      </c>
      <c r="J17" s="1">
        <v>50</v>
      </c>
      <c r="K17" s="2" t="s">
        <v>16</v>
      </c>
    </row>
    <row r="18" spans="1:11" x14ac:dyDescent="0.2">
      <c r="A18" s="1">
        <v>27</v>
      </c>
      <c r="B18" s="1">
        <f t="shared" si="0"/>
        <v>16</v>
      </c>
      <c r="C18" s="1">
        <f t="shared" si="2"/>
        <v>64.989110707803562</v>
      </c>
      <c r="D18" s="1">
        <v>5245</v>
      </c>
      <c r="E18" s="1">
        <v>5332.4</v>
      </c>
      <c r="F18" s="1">
        <f t="shared" si="1"/>
        <v>5288.7</v>
      </c>
      <c r="G18" s="1">
        <f t="shared" si="3"/>
        <v>87.399999999999636</v>
      </c>
      <c r="H18" s="1">
        <v>8</v>
      </c>
      <c r="I18" s="1">
        <f t="shared" si="4"/>
        <v>-6.6999999999998181</v>
      </c>
      <c r="J18" s="1">
        <v>50</v>
      </c>
      <c r="K18" s="1" t="s">
        <v>17</v>
      </c>
    </row>
    <row r="19" spans="1:11" x14ac:dyDescent="0.2">
      <c r="A19" s="1">
        <v>28</v>
      </c>
      <c r="B19" s="1">
        <f t="shared" si="0"/>
        <v>17</v>
      </c>
      <c r="C19" s="1">
        <f t="shared" si="2"/>
        <v>64.118096357227202</v>
      </c>
      <c r="D19" s="1">
        <v>5326.9</v>
      </c>
      <c r="E19" s="1">
        <v>5415.8</v>
      </c>
      <c r="F19" s="1">
        <f t="shared" si="1"/>
        <v>5371.35</v>
      </c>
      <c r="G19" s="1">
        <f t="shared" si="3"/>
        <v>88.900000000000546</v>
      </c>
      <c r="H19" s="1">
        <v>8</v>
      </c>
      <c r="I19" s="1">
        <f t="shared" si="4"/>
        <v>-5.5</v>
      </c>
      <c r="J19" s="1">
        <v>50</v>
      </c>
      <c r="K19" s="1" t="s">
        <v>18</v>
      </c>
    </row>
    <row r="20" spans="1:11" ht="32" x14ac:dyDescent="0.2">
      <c r="A20" s="5">
        <v>29</v>
      </c>
      <c r="B20" s="1">
        <f t="shared" si="0"/>
        <v>18</v>
      </c>
      <c r="C20" s="1">
        <f t="shared" si="2"/>
        <v>62.864512471655452</v>
      </c>
      <c r="D20" s="1">
        <v>5411.2</v>
      </c>
      <c r="E20" s="1">
        <v>5501.7</v>
      </c>
      <c r="F20" s="1">
        <f t="shared" si="1"/>
        <v>5456.45</v>
      </c>
      <c r="G20" s="1">
        <f t="shared" si="3"/>
        <v>90.5</v>
      </c>
      <c r="H20" s="1">
        <v>8</v>
      </c>
      <c r="I20" s="1">
        <f t="shared" si="4"/>
        <v>-4.6000000000003638</v>
      </c>
      <c r="J20" s="1">
        <v>50</v>
      </c>
      <c r="K20" s="2" t="s">
        <v>19</v>
      </c>
    </row>
    <row r="21" spans="1:11" x14ac:dyDescent="0.2">
      <c r="A21" s="1">
        <v>30</v>
      </c>
      <c r="B21" s="1">
        <f t="shared" si="0"/>
        <v>19</v>
      </c>
      <c r="C21" s="1">
        <f t="shared" si="2"/>
        <v>62.030820033021214</v>
      </c>
      <c r="D21" s="1">
        <v>5498.8</v>
      </c>
      <c r="E21" s="1">
        <v>5590.5</v>
      </c>
      <c r="F21" s="1">
        <f t="shared" si="1"/>
        <v>5544.65</v>
      </c>
      <c r="G21" s="1">
        <f t="shared" si="3"/>
        <v>91.699999999999818</v>
      </c>
      <c r="H21" s="1">
        <v>10</v>
      </c>
      <c r="I21" s="1">
        <f t="shared" si="4"/>
        <v>-2.8999999999996362</v>
      </c>
      <c r="J21" s="1">
        <v>50</v>
      </c>
    </row>
    <row r="22" spans="1:11" x14ac:dyDescent="0.2">
      <c r="A22" s="1">
        <v>31</v>
      </c>
      <c r="B22" s="1">
        <f t="shared" si="0"/>
        <v>20</v>
      </c>
      <c r="C22" s="1">
        <f t="shared" si="2"/>
        <v>60.984034060670105</v>
      </c>
      <c r="D22" s="1">
        <v>5588.9</v>
      </c>
      <c r="E22" s="1">
        <v>5682.1</v>
      </c>
      <c r="F22" s="1">
        <f t="shared" si="1"/>
        <v>5635.5</v>
      </c>
      <c r="G22" s="1">
        <f t="shared" si="3"/>
        <v>93.200000000000728</v>
      </c>
      <c r="H22" s="1">
        <v>10</v>
      </c>
      <c r="I22" s="1">
        <f t="shared" si="4"/>
        <v>-1.6000000000003638</v>
      </c>
      <c r="J22" s="1">
        <v>50</v>
      </c>
    </row>
    <row r="23" spans="1:11" x14ac:dyDescent="0.2">
      <c r="A23" s="1">
        <v>32</v>
      </c>
      <c r="B23" s="1">
        <f t="shared" si="0"/>
        <v>21</v>
      </c>
      <c r="C23" s="1">
        <f t="shared" si="2"/>
        <v>59.97529593412272</v>
      </c>
      <c r="D23" s="1">
        <v>5682.1</v>
      </c>
      <c r="E23" s="1">
        <v>5776.8</v>
      </c>
      <c r="F23" s="1">
        <f t="shared" si="1"/>
        <v>5729.4500000000007</v>
      </c>
      <c r="G23" s="1">
        <f t="shared" si="3"/>
        <v>94.699999999999818</v>
      </c>
      <c r="H23" s="1">
        <v>13</v>
      </c>
      <c r="I23" s="1">
        <f t="shared" si="4"/>
        <v>0</v>
      </c>
      <c r="J23" s="1">
        <v>50</v>
      </c>
    </row>
    <row r="24" spans="1:11" x14ac:dyDescent="0.2">
      <c r="A24" s="1">
        <v>33</v>
      </c>
      <c r="B24" s="1">
        <f t="shared" si="0"/>
        <v>22</v>
      </c>
      <c r="C24" s="1">
        <f t="shared" si="2"/>
        <v>59.033864541832884</v>
      </c>
      <c r="D24" s="1">
        <v>5778.4</v>
      </c>
      <c r="E24" s="1">
        <v>5874.8</v>
      </c>
      <c r="F24" s="1">
        <f t="shared" si="1"/>
        <v>5826.6</v>
      </c>
      <c r="G24" s="1">
        <f t="shared" si="3"/>
        <v>96.400000000000546</v>
      </c>
      <c r="H24" s="1">
        <v>10</v>
      </c>
      <c r="I24" s="1">
        <f t="shared" si="4"/>
        <v>1.5999999999994543</v>
      </c>
      <c r="J24" s="1">
        <v>50</v>
      </c>
    </row>
    <row r="25" spans="1:11" x14ac:dyDescent="0.2">
      <c r="A25" s="1">
        <v>34</v>
      </c>
      <c r="B25" s="1">
        <f t="shared" si="0"/>
        <v>23</v>
      </c>
      <c r="C25" s="1">
        <f t="shared" si="2"/>
        <v>57.990384615384613</v>
      </c>
      <c r="D25" s="1">
        <v>5878</v>
      </c>
      <c r="E25" s="1">
        <v>5976</v>
      </c>
      <c r="F25" s="1">
        <f t="shared" si="1"/>
        <v>5927</v>
      </c>
      <c r="G25" s="1">
        <f t="shared" si="3"/>
        <v>98</v>
      </c>
      <c r="H25" s="1">
        <v>13</v>
      </c>
      <c r="I25" s="1">
        <f t="shared" si="4"/>
        <v>3.1999999999998181</v>
      </c>
      <c r="J25" s="1">
        <v>50</v>
      </c>
    </row>
    <row r="26" spans="1:11" x14ac:dyDescent="0.2">
      <c r="A26" s="1">
        <v>35</v>
      </c>
      <c r="B26" s="1">
        <f t="shared" si="0"/>
        <v>24</v>
      </c>
      <c r="C26" s="1">
        <f t="shared" si="2"/>
        <v>57.024152345564517</v>
      </c>
      <c r="D26" s="1">
        <v>5981.1</v>
      </c>
      <c r="E26" s="1">
        <v>6080.9</v>
      </c>
      <c r="F26" s="1">
        <f t="shared" si="1"/>
        <v>6031</v>
      </c>
      <c r="G26" s="1">
        <f t="shared" si="3"/>
        <v>99.799999999999272</v>
      </c>
      <c r="H26" s="1">
        <v>17</v>
      </c>
      <c r="I26" s="1">
        <f t="shared" si="4"/>
        <v>5.1000000000003638</v>
      </c>
      <c r="J26" s="1">
        <v>50</v>
      </c>
    </row>
    <row r="27" spans="1:11" x14ac:dyDescent="0.2">
      <c r="A27" s="1">
        <v>36</v>
      </c>
      <c r="B27" s="1">
        <f t="shared" si="0"/>
        <v>25</v>
      </c>
      <c r="C27" s="1">
        <f t="shared" si="2"/>
        <v>55.98119122257026</v>
      </c>
      <c r="D27" s="1">
        <v>6087.9</v>
      </c>
      <c r="E27" s="1">
        <v>6189.4</v>
      </c>
      <c r="F27" s="1">
        <f t="shared" si="1"/>
        <v>6138.65</v>
      </c>
      <c r="G27" s="1">
        <f t="shared" si="3"/>
        <v>101.5</v>
      </c>
      <c r="H27" s="1">
        <v>9</v>
      </c>
      <c r="I27" s="1">
        <f t="shared" si="4"/>
        <v>7</v>
      </c>
      <c r="J27" s="1">
        <v>50</v>
      </c>
      <c r="K27" s="1" t="s">
        <v>20</v>
      </c>
    </row>
    <row r="28" spans="1:11" x14ac:dyDescent="0.2">
      <c r="A28" s="1">
        <v>37</v>
      </c>
      <c r="B28" s="1">
        <f t="shared" si="0"/>
        <v>26</v>
      </c>
      <c r="C28" s="1">
        <f t="shared" si="2"/>
        <v>54.998272138229368</v>
      </c>
      <c r="D28" s="1">
        <v>6198.6</v>
      </c>
      <c r="E28" s="1">
        <v>6302</v>
      </c>
      <c r="F28" s="1">
        <f t="shared" si="1"/>
        <v>6250.3</v>
      </c>
      <c r="G28" s="1">
        <f t="shared" si="3"/>
        <v>103.39999999999964</v>
      </c>
      <c r="H28" s="1">
        <v>11</v>
      </c>
      <c r="I28" s="1">
        <f t="shared" si="4"/>
        <v>9.2000000000007276</v>
      </c>
      <c r="J28" s="1">
        <v>50</v>
      </c>
    </row>
    <row r="29" spans="1:11" x14ac:dyDescent="0.2">
      <c r="A29" s="1">
        <v>38</v>
      </c>
      <c r="B29" s="1">
        <f t="shared" si="0"/>
        <v>27</v>
      </c>
      <c r="C29" s="1">
        <f t="shared" si="2"/>
        <v>54.006244796003166</v>
      </c>
      <c r="D29" s="1">
        <v>6313.4</v>
      </c>
      <c r="E29" s="1">
        <v>6418.7</v>
      </c>
      <c r="F29" s="1">
        <f t="shared" si="1"/>
        <v>6366.0499999999993</v>
      </c>
      <c r="G29" s="1">
        <f t="shared" si="3"/>
        <v>105.30000000000018</v>
      </c>
      <c r="H29" s="1">
        <v>11</v>
      </c>
      <c r="I29" s="1">
        <f>D29-E28</f>
        <v>11.399999999999636</v>
      </c>
      <c r="J29" s="1">
        <v>50</v>
      </c>
    </row>
    <row r="30" spans="1:11" x14ac:dyDescent="0.2">
      <c r="A30" s="3">
        <v>39</v>
      </c>
      <c r="B30" s="3">
        <f t="shared" si="0"/>
        <v>28</v>
      </c>
      <c r="C30" s="1">
        <f t="shared" si="2"/>
        <v>52.764964086192684</v>
      </c>
      <c r="D30" s="3">
        <v>6432.5</v>
      </c>
      <c r="E30" s="3">
        <v>6539.8</v>
      </c>
      <c r="F30" s="3">
        <f t="shared" si="1"/>
        <v>6486.15</v>
      </c>
      <c r="G30" s="3">
        <f t="shared" si="3"/>
        <v>107.30000000000018</v>
      </c>
      <c r="H30" s="3">
        <v>13</v>
      </c>
      <c r="I30" s="3">
        <f t="shared" si="4"/>
        <v>13.800000000000182</v>
      </c>
      <c r="J30" s="4">
        <v>20</v>
      </c>
      <c r="K30" s="3" t="s">
        <v>21</v>
      </c>
    </row>
    <row r="31" spans="1:11" x14ac:dyDescent="0.2">
      <c r="A31" s="1">
        <v>40</v>
      </c>
      <c r="B31" s="1">
        <f t="shared" si="0"/>
        <v>29</v>
      </c>
      <c r="C31" s="1">
        <f t="shared" si="2"/>
        <v>52.271423032183456</v>
      </c>
      <c r="D31" s="1">
        <v>6557.3</v>
      </c>
      <c r="E31" s="1">
        <v>6665.6</v>
      </c>
      <c r="F31" s="1">
        <f t="shared" si="1"/>
        <v>6611.4500000000007</v>
      </c>
      <c r="G31" s="1">
        <f t="shared" si="3"/>
        <v>108.30000000000018</v>
      </c>
      <c r="H31" s="1">
        <v>11</v>
      </c>
      <c r="I31" s="1">
        <f t="shared" si="4"/>
        <v>17.5</v>
      </c>
      <c r="J31" s="1">
        <v>50</v>
      </c>
    </row>
    <row r="32" spans="1:11" x14ac:dyDescent="0.2">
      <c r="A32" s="1">
        <v>41</v>
      </c>
      <c r="B32" s="1">
        <f t="shared" si="0"/>
        <v>30</v>
      </c>
      <c r="C32" s="1">
        <f t="shared" si="2"/>
        <v>51.376681614349366</v>
      </c>
      <c r="D32" s="1">
        <v>6684.6</v>
      </c>
      <c r="E32" s="1">
        <v>6796.2</v>
      </c>
      <c r="F32" s="1">
        <f t="shared" si="1"/>
        <v>6740.4</v>
      </c>
      <c r="G32" s="1">
        <f t="shared" si="3"/>
        <v>111.59999999999945</v>
      </c>
      <c r="H32" s="1">
        <v>14</v>
      </c>
      <c r="I32" s="1">
        <f t="shared" si="4"/>
        <v>19</v>
      </c>
      <c r="J32" s="4">
        <v>5</v>
      </c>
      <c r="K32" s="1" t="s">
        <v>22</v>
      </c>
    </row>
    <row r="33" spans="1:11" ht="32" x14ac:dyDescent="0.2">
      <c r="A33" s="5">
        <v>42</v>
      </c>
      <c r="B33" s="1">
        <f t="shared" si="0"/>
        <v>31</v>
      </c>
      <c r="C33" s="1">
        <f t="shared" si="2"/>
        <v>49.615275813295746</v>
      </c>
      <c r="D33" s="1">
        <v>6818.1</v>
      </c>
      <c r="E33" s="1">
        <v>6930.3</v>
      </c>
      <c r="F33" s="1">
        <f t="shared" si="1"/>
        <v>6874.2000000000007</v>
      </c>
      <c r="G33" s="1">
        <f t="shared" si="3"/>
        <v>112.19999999999982</v>
      </c>
      <c r="H33" s="1">
        <v>12</v>
      </c>
      <c r="I33" s="1">
        <f t="shared" si="4"/>
        <v>21.900000000000546</v>
      </c>
      <c r="J33" s="4">
        <v>20</v>
      </c>
      <c r="K33" s="2" t="s">
        <v>23</v>
      </c>
    </row>
    <row r="34" spans="1:11" x14ac:dyDescent="0.2">
      <c r="A34" s="1">
        <v>43</v>
      </c>
      <c r="B34" s="1">
        <f t="shared" si="0"/>
        <v>32</v>
      </c>
      <c r="C34" s="1">
        <f t="shared" si="2"/>
        <v>49.002736914129443</v>
      </c>
      <c r="D34" s="1">
        <v>6957.6</v>
      </c>
      <c r="E34" s="1">
        <v>7073.6</v>
      </c>
      <c r="F34" s="1">
        <f>(E34+D34)/2</f>
        <v>7015.6</v>
      </c>
      <c r="G34" s="1">
        <f t="shared" si="3"/>
        <v>116</v>
      </c>
      <c r="H34" s="1">
        <v>10</v>
      </c>
      <c r="I34" s="1">
        <f t="shared" si="4"/>
        <v>27.300000000000182</v>
      </c>
      <c r="J34" s="1">
        <v>50</v>
      </c>
    </row>
    <row r="35" spans="1:11" x14ac:dyDescent="0.2">
      <c r="A35" s="1">
        <v>44</v>
      </c>
      <c r="B35" s="1">
        <f t="shared" si="0"/>
        <v>33</v>
      </c>
      <c r="C35" s="1">
        <f t="shared" si="2"/>
        <v>47.993110236220588</v>
      </c>
      <c r="D35" s="1">
        <v>7102.6</v>
      </c>
      <c r="E35" s="1">
        <v>7220.9</v>
      </c>
      <c r="F35" s="1">
        <f t="shared" ref="F35:F49" si="5">(E35+D35)/2</f>
        <v>7161.75</v>
      </c>
      <c r="G35" s="1">
        <f t="shared" si="3"/>
        <v>118.29999999999927</v>
      </c>
      <c r="H35" s="1">
        <v>10</v>
      </c>
      <c r="I35" s="1">
        <f t="shared" si="4"/>
        <v>29</v>
      </c>
      <c r="J35" s="1">
        <v>50</v>
      </c>
    </row>
    <row r="36" spans="1:11" x14ac:dyDescent="0.2">
      <c r="A36" s="1">
        <v>45</v>
      </c>
      <c r="B36" s="1">
        <f t="shared" si="0"/>
        <v>34</v>
      </c>
      <c r="C36" s="1">
        <f t="shared" si="2"/>
        <v>47.000943396226411</v>
      </c>
      <c r="D36" s="1">
        <v>7253.7</v>
      </c>
      <c r="E36" s="1">
        <v>7374.6</v>
      </c>
      <c r="F36" s="1">
        <f t="shared" si="5"/>
        <v>7314.15</v>
      </c>
      <c r="G36" s="1">
        <f t="shared" si="3"/>
        <v>120.90000000000055</v>
      </c>
      <c r="H36" s="1">
        <v>9</v>
      </c>
      <c r="I36" s="1">
        <f t="shared" si="4"/>
        <v>32.800000000000182</v>
      </c>
      <c r="J36" s="1">
        <v>50</v>
      </c>
      <c r="K36" s="1" t="s">
        <v>13</v>
      </c>
    </row>
    <row r="37" spans="1:11" x14ac:dyDescent="0.2">
      <c r="A37" s="1">
        <v>46</v>
      </c>
      <c r="B37" s="1">
        <f t="shared" si="0"/>
        <v>35</v>
      </c>
      <c r="C37" s="1">
        <f t="shared" si="2"/>
        <v>46.032539921662952</v>
      </c>
      <c r="D37" s="1">
        <v>7411.4</v>
      </c>
      <c r="E37" s="1">
        <v>7534.9</v>
      </c>
      <c r="F37" s="1">
        <f t="shared" si="5"/>
        <v>7473.15</v>
      </c>
      <c r="G37" s="1">
        <f t="shared" si="3"/>
        <v>123.5</v>
      </c>
      <c r="H37" s="1">
        <v>14</v>
      </c>
      <c r="I37" s="1">
        <f t="shared" si="4"/>
        <v>36.799999999999272</v>
      </c>
      <c r="J37" s="1">
        <v>50</v>
      </c>
    </row>
    <row r="38" spans="1:11" x14ac:dyDescent="0.2">
      <c r="A38" s="1">
        <v>47</v>
      </c>
      <c r="B38" s="1">
        <f t="shared" si="0"/>
        <v>36</v>
      </c>
      <c r="C38" s="1">
        <f t="shared" si="2"/>
        <v>44.714449213161664</v>
      </c>
      <c r="D38" s="1">
        <v>7576</v>
      </c>
      <c r="E38" s="1">
        <v>7702.2</v>
      </c>
      <c r="F38" s="1">
        <f t="shared" si="5"/>
        <v>7639.1</v>
      </c>
      <c r="G38" s="1">
        <f t="shared" si="3"/>
        <v>126.19999999999982</v>
      </c>
      <c r="H38" s="1">
        <v>12</v>
      </c>
      <c r="I38" s="1">
        <f t="shared" si="4"/>
        <v>41.100000000000364</v>
      </c>
      <c r="J38" s="1">
        <v>50</v>
      </c>
    </row>
    <row r="39" spans="1:11" x14ac:dyDescent="0.2">
      <c r="A39" s="1">
        <v>48</v>
      </c>
      <c r="B39" s="1">
        <f t="shared" si="0"/>
        <v>37</v>
      </c>
      <c r="C39" s="1">
        <f t="shared" si="2"/>
        <v>44.266057585825159</v>
      </c>
      <c r="D39" s="1">
        <v>7750.3</v>
      </c>
      <c r="E39" s="1">
        <v>7877.4</v>
      </c>
      <c r="F39" s="1">
        <f t="shared" si="5"/>
        <v>7813.85</v>
      </c>
      <c r="G39" s="1">
        <f t="shared" si="3"/>
        <v>127.09999999999945</v>
      </c>
      <c r="H39" s="1">
        <v>9</v>
      </c>
      <c r="I39" s="1">
        <f t="shared" si="4"/>
        <v>48.100000000000364</v>
      </c>
      <c r="J39" s="1">
        <v>50</v>
      </c>
      <c r="K39" s="1" t="s">
        <v>24</v>
      </c>
    </row>
    <row r="40" spans="1:11" x14ac:dyDescent="0.2">
      <c r="A40" s="1">
        <v>49</v>
      </c>
      <c r="B40" s="1">
        <f t="shared" si="0"/>
        <v>38</v>
      </c>
      <c r="C40" s="1">
        <f t="shared" si="2"/>
        <v>42.855759162303464</v>
      </c>
      <c r="D40" s="1">
        <v>7928.4</v>
      </c>
      <c r="E40" s="1">
        <v>8060.5</v>
      </c>
      <c r="F40" s="1">
        <f t="shared" si="5"/>
        <v>7994.45</v>
      </c>
      <c r="G40" s="1">
        <f t="shared" si="3"/>
        <v>132.10000000000036</v>
      </c>
      <c r="H40" s="1">
        <v>9</v>
      </c>
      <c r="I40" s="1">
        <f t="shared" si="4"/>
        <v>51</v>
      </c>
      <c r="J40" s="1">
        <v>50</v>
      </c>
      <c r="K40" s="1" t="s">
        <v>25</v>
      </c>
    </row>
    <row r="41" spans="1:11" x14ac:dyDescent="0.2">
      <c r="A41" s="5">
        <v>50</v>
      </c>
      <c r="B41" s="1">
        <f t="shared" si="0"/>
        <v>39</v>
      </c>
      <c r="C41" s="1">
        <f t="shared" si="2"/>
        <v>42.143252073385128</v>
      </c>
      <c r="D41" s="1">
        <v>8117.2</v>
      </c>
      <c r="E41" s="1">
        <v>8253.7000000000007</v>
      </c>
      <c r="F41" s="1">
        <f t="shared" si="5"/>
        <v>8185.4500000000007</v>
      </c>
      <c r="G41" s="1">
        <f t="shared" si="3"/>
        <v>136.50000000000091</v>
      </c>
      <c r="H41" s="1">
        <v>8</v>
      </c>
      <c r="I41" s="1">
        <f t="shared" si="4"/>
        <v>56.699999999999818</v>
      </c>
      <c r="J41" s="4">
        <v>5</v>
      </c>
      <c r="K41" s="1" t="s">
        <v>10</v>
      </c>
    </row>
    <row r="42" spans="1:11" x14ac:dyDescent="0.2">
      <c r="A42" s="1">
        <v>51</v>
      </c>
      <c r="B42" s="1">
        <f t="shared" si="0"/>
        <v>40</v>
      </c>
      <c r="C42" s="1">
        <f t="shared" si="2"/>
        <v>41.021002386635196</v>
      </c>
      <c r="D42" s="1">
        <v>8315.1</v>
      </c>
      <c r="E42" s="1">
        <v>8453.7000000000007</v>
      </c>
      <c r="F42" s="1">
        <f t="shared" si="5"/>
        <v>8384.4000000000015</v>
      </c>
      <c r="G42" s="1">
        <f t="shared" si="3"/>
        <v>138.60000000000036</v>
      </c>
      <c r="H42" s="1">
        <v>10</v>
      </c>
      <c r="I42" s="1">
        <f t="shared" si="4"/>
        <v>61.399999999999636</v>
      </c>
      <c r="J42" s="4">
        <v>5</v>
      </c>
      <c r="K42" s="1" t="s">
        <v>26</v>
      </c>
    </row>
    <row r="43" spans="1:11" x14ac:dyDescent="0.2">
      <c r="A43" s="1">
        <v>52</v>
      </c>
      <c r="B43" s="1">
        <f t="shared" si="0"/>
        <v>41</v>
      </c>
      <c r="C43" s="1">
        <f t="shared" si="2"/>
        <v>39.798645598193808</v>
      </c>
      <c r="D43" s="1">
        <v>8522.9</v>
      </c>
      <c r="E43" s="1">
        <v>8664.9</v>
      </c>
      <c r="F43" s="1">
        <f t="shared" si="5"/>
        <v>8593.9</v>
      </c>
      <c r="G43" s="1">
        <f t="shared" si="3"/>
        <v>142</v>
      </c>
      <c r="H43" s="1">
        <v>6</v>
      </c>
      <c r="I43" s="1">
        <f t="shared" si="4"/>
        <v>69.199999999998909</v>
      </c>
      <c r="J43" s="1">
        <v>50</v>
      </c>
      <c r="K43" s="1" t="s">
        <v>11</v>
      </c>
    </row>
    <row r="44" spans="1:11" x14ac:dyDescent="0.2">
      <c r="A44" s="1">
        <v>53</v>
      </c>
      <c r="B44" s="1">
        <f t="shared" si="0"/>
        <v>42</v>
      </c>
      <c r="C44" s="1">
        <f t="shared" si="2"/>
        <v>39.170166702749697</v>
      </c>
      <c r="D44" s="1">
        <v>8741.6</v>
      </c>
      <c r="E44" s="1">
        <v>8889.2000000000007</v>
      </c>
      <c r="F44" s="1">
        <f t="shared" si="5"/>
        <v>8815.4000000000015</v>
      </c>
      <c r="G44" s="1">
        <f t="shared" si="3"/>
        <v>147.60000000000036</v>
      </c>
      <c r="H44" s="1">
        <v>10</v>
      </c>
      <c r="I44" s="1">
        <f t="shared" si="4"/>
        <v>76.700000000000728</v>
      </c>
      <c r="J44" s="1">
        <v>50</v>
      </c>
    </row>
    <row r="45" spans="1:11" x14ac:dyDescent="0.2">
      <c r="A45" s="1">
        <v>54</v>
      </c>
      <c r="B45" s="1">
        <f t="shared" si="0"/>
        <v>43</v>
      </c>
      <c r="C45" s="1">
        <f t="shared" si="2"/>
        <v>38.037256908905086</v>
      </c>
      <c r="D45" s="1">
        <v>8971.7000000000007</v>
      </c>
      <c r="E45" s="1">
        <v>9121</v>
      </c>
      <c r="F45" s="1">
        <f t="shared" si="5"/>
        <v>9046.35</v>
      </c>
      <c r="G45" s="1">
        <f t="shared" si="3"/>
        <v>149.29999999999927</v>
      </c>
      <c r="H45" s="1">
        <v>14</v>
      </c>
      <c r="I45" s="1">
        <f t="shared" si="4"/>
        <v>82.5</v>
      </c>
      <c r="J45" s="4">
        <v>5</v>
      </c>
      <c r="K45" s="1" t="s">
        <v>27</v>
      </c>
    </row>
    <row r="46" spans="1:11" x14ac:dyDescent="0.2">
      <c r="A46" s="1">
        <v>55</v>
      </c>
      <c r="B46" s="1">
        <f t="shared" si="0"/>
        <v>44</v>
      </c>
      <c r="C46" s="1">
        <f t="shared" si="2"/>
        <v>37.031025790187783</v>
      </c>
      <c r="D46" s="1">
        <v>9213.9</v>
      </c>
      <c r="E46" s="1">
        <v>9367.2999999999993</v>
      </c>
      <c r="F46" s="1">
        <f t="shared" si="5"/>
        <v>9290.5999999999985</v>
      </c>
      <c r="G46" s="1">
        <f t="shared" si="3"/>
        <v>153.39999999999964</v>
      </c>
      <c r="H46" s="1">
        <v>7</v>
      </c>
      <c r="I46" s="1">
        <f t="shared" si="4"/>
        <v>92.899999999999636</v>
      </c>
      <c r="J46" s="1">
        <v>50</v>
      </c>
      <c r="K46" s="1" t="s">
        <v>13</v>
      </c>
    </row>
    <row r="47" spans="1:11" x14ac:dyDescent="0.2">
      <c r="A47" s="1">
        <v>56</v>
      </c>
      <c r="B47" s="1">
        <f t="shared" si="0"/>
        <v>45</v>
      </c>
      <c r="C47" s="1">
        <f t="shared" si="2"/>
        <v>36.033755274261701</v>
      </c>
      <c r="D47" s="1">
        <v>9469.9</v>
      </c>
      <c r="E47" s="1">
        <v>9627</v>
      </c>
      <c r="F47" s="1">
        <f t="shared" si="5"/>
        <v>9548.4500000000007</v>
      </c>
      <c r="G47" s="1">
        <f t="shared" si="3"/>
        <v>157.10000000000036</v>
      </c>
      <c r="H47" s="1">
        <v>6</v>
      </c>
      <c r="I47" s="1">
        <f t="shared" si="4"/>
        <v>102.60000000000036</v>
      </c>
      <c r="J47" s="4">
        <v>20</v>
      </c>
      <c r="K47" s="1" t="s">
        <v>28</v>
      </c>
    </row>
    <row r="48" spans="1:11" ht="32" x14ac:dyDescent="0.2">
      <c r="A48" s="1">
        <v>57</v>
      </c>
      <c r="B48" s="1">
        <f t="shared" si="0"/>
        <v>46</v>
      </c>
      <c r="C48" s="1">
        <f t="shared" si="2"/>
        <v>0</v>
      </c>
      <c r="D48" s="1">
        <v>9740.4</v>
      </c>
      <c r="E48" s="1">
        <v>9901.6</v>
      </c>
      <c r="F48" s="1">
        <f t="shared" si="5"/>
        <v>9821</v>
      </c>
      <c r="G48" s="1">
        <f t="shared" si="3"/>
        <v>161.20000000000073</v>
      </c>
      <c r="H48" s="1">
        <v>6</v>
      </c>
      <c r="I48" s="1">
        <f t="shared" si="4"/>
        <v>113.39999999999964</v>
      </c>
      <c r="J48" s="3">
        <v>50</v>
      </c>
      <c r="K48" s="2" t="s">
        <v>29</v>
      </c>
    </row>
    <row r="49" spans="1:11" x14ac:dyDescent="0.2">
      <c r="A49" s="1">
        <v>58</v>
      </c>
      <c r="B49" s="1">
        <f t="shared" si="0"/>
        <v>47</v>
      </c>
      <c r="C49" s="1" t="e">
        <f t="shared" si="2"/>
        <v>#DIV/0!</v>
      </c>
      <c r="F49" s="1">
        <f t="shared" si="5"/>
        <v>0</v>
      </c>
      <c r="G49" s="1">
        <f t="shared" si="3"/>
        <v>0</v>
      </c>
      <c r="I49" s="1">
        <f t="shared" si="4"/>
        <v>-9901.6</v>
      </c>
      <c r="J49" s="1">
        <v>50</v>
      </c>
      <c r="K49" s="1" t="s">
        <v>12</v>
      </c>
    </row>
    <row r="51" spans="1:11" x14ac:dyDescent="0.2">
      <c r="A51" s="1">
        <v>0</v>
      </c>
      <c r="B51" s="1" t="s">
        <v>5</v>
      </c>
      <c r="C51" s="1">
        <f t="shared" ref="C51:C59" si="6">F52/(F52-F51)</f>
        <v>92.089397089396101</v>
      </c>
      <c r="D51" s="1">
        <f>F51-G51/2</f>
        <v>3706.2633385822292</v>
      </c>
      <c r="E51" s="1">
        <f>F51+G51/2</f>
        <v>3768.2363385822291</v>
      </c>
      <c r="F51" s="1">
        <f t="shared" ref="F51:F59" si="7">C52*F52/(C52+1)</f>
        <v>3737.2498385822291</v>
      </c>
      <c r="G51" s="1">
        <f>0.000007*A51^4-0.0004*A51^3+0.0185*A51^2+0.5793*A51+61.973</f>
        <v>61.972999999999999</v>
      </c>
      <c r="H51" s="1">
        <f t="shared" ref="H51:H61" si="8">F51/60000/2</f>
        <v>3.1143748654851911E-2</v>
      </c>
      <c r="I51" s="1">
        <f t="shared" ref="I51:I61" si="9">F51-H51*1024</f>
        <v>3705.3586399596606</v>
      </c>
      <c r="J51" s="1">
        <f>F51+H51*1024</f>
        <v>3769.1410372047976</v>
      </c>
    </row>
    <row r="52" spans="1:11" x14ac:dyDescent="0.2">
      <c r="A52" s="1">
        <v>1</v>
      </c>
      <c r="B52" s="1" t="s">
        <v>5</v>
      </c>
      <c r="C52" s="1">
        <f t="shared" si="6"/>
        <v>91.089397089395902</v>
      </c>
      <c r="D52" s="1">
        <f t="shared" ref="D52:D60" si="10">F52-G52/2</f>
        <v>3746.9930089435079</v>
      </c>
      <c r="E52" s="1">
        <f t="shared" ref="E52:E60" si="11">F52+G52/2</f>
        <v>3809.5634159435081</v>
      </c>
      <c r="F52" s="1">
        <f t="shared" si="7"/>
        <v>3778.278212443508</v>
      </c>
      <c r="G52" s="1">
        <f t="shared" ref="G52:G61" si="12">0.000007*A52^4-0.0004*A52^3+0.0185*A52^2+0.5793*A52+61.973</f>
        <v>62.570406999999996</v>
      </c>
      <c r="H52" s="1">
        <f t="shared" si="8"/>
        <v>3.1485651770362569E-2</v>
      </c>
      <c r="I52" s="1">
        <f t="shared" si="9"/>
        <v>3746.0369050306567</v>
      </c>
      <c r="J52" s="1">
        <f t="shared" ref="J52:J61" si="13">F52+H52*1024</f>
        <v>3810.5195198563592</v>
      </c>
    </row>
    <row r="53" spans="1:11" x14ac:dyDescent="0.2">
      <c r="A53" s="1">
        <v>2</v>
      </c>
      <c r="B53" s="1" t="s">
        <v>5</v>
      </c>
      <c r="C53" s="1">
        <f t="shared" si="6"/>
        <v>90.089397089395902</v>
      </c>
      <c r="D53" s="1">
        <f t="shared" si="10"/>
        <v>3788.6161672109452</v>
      </c>
      <c r="E53" s="1">
        <f t="shared" si="11"/>
        <v>3851.818679210945</v>
      </c>
      <c r="F53" s="1">
        <f t="shared" si="7"/>
        <v>3820.2174232109451</v>
      </c>
      <c r="G53" s="1">
        <f t="shared" si="12"/>
        <v>63.202511999999999</v>
      </c>
      <c r="H53" s="1">
        <f t="shared" si="8"/>
        <v>3.1835145193424542E-2</v>
      </c>
      <c r="I53" s="1">
        <f t="shared" si="9"/>
        <v>3787.6182345328784</v>
      </c>
      <c r="J53" s="1">
        <f t="shared" si="13"/>
        <v>3852.8166118890117</v>
      </c>
    </row>
    <row r="54" spans="1:11" x14ac:dyDescent="0.2">
      <c r="A54" s="1">
        <v>3</v>
      </c>
      <c r="B54" s="1" t="s">
        <v>5</v>
      </c>
      <c r="C54" s="1">
        <f t="shared" si="6"/>
        <v>89.089397089396002</v>
      </c>
      <c r="D54" s="1">
        <f t="shared" si="10"/>
        <v>3831.1645589437576</v>
      </c>
      <c r="E54" s="1">
        <f t="shared" si="11"/>
        <v>3895.0317259437579</v>
      </c>
      <c r="F54" s="1">
        <f t="shared" si="7"/>
        <v>3863.0981424437578</v>
      </c>
      <c r="G54" s="1">
        <f t="shared" si="12"/>
        <v>63.867167000000002</v>
      </c>
      <c r="H54" s="1">
        <f t="shared" si="8"/>
        <v>3.2192484520364648E-2</v>
      </c>
      <c r="I54" s="1">
        <f t="shared" si="9"/>
        <v>3830.1330382949045</v>
      </c>
      <c r="J54" s="1">
        <f t="shared" si="13"/>
        <v>3896.063246592611</v>
      </c>
    </row>
    <row r="55" spans="1:11" x14ac:dyDescent="0.2">
      <c r="A55" s="1">
        <v>4</v>
      </c>
      <c r="B55" s="1" t="s">
        <v>5</v>
      </c>
      <c r="C55" s="1">
        <f t="shared" si="6"/>
        <v>88.089397089396002</v>
      </c>
      <c r="D55" s="1">
        <f t="shared" si="10"/>
        <v>3874.6712384480879</v>
      </c>
      <c r="E55" s="1">
        <f t="shared" si="11"/>
        <v>3939.2336304480878</v>
      </c>
      <c r="F55" s="1">
        <f t="shared" si="7"/>
        <v>3906.9524344480878</v>
      </c>
      <c r="G55" s="1">
        <f t="shared" si="12"/>
        <v>64.562392000000003</v>
      </c>
      <c r="H55" s="1">
        <f t="shared" si="8"/>
        <v>3.2557936953734067E-2</v>
      </c>
      <c r="I55" s="1">
        <f t="shared" si="9"/>
        <v>3873.6131070074644</v>
      </c>
      <c r="J55" s="1">
        <f t="shared" si="13"/>
        <v>3940.2917618887113</v>
      </c>
    </row>
    <row r="56" spans="1:11" x14ac:dyDescent="0.2">
      <c r="A56" s="1">
        <v>5</v>
      </c>
      <c r="B56" s="1" t="s">
        <v>5</v>
      </c>
      <c r="C56" s="1">
        <f t="shared" si="6"/>
        <v>87.08939708939603</v>
      </c>
      <c r="D56" s="1">
        <f t="shared" si="10"/>
        <v>3919.1706487377646</v>
      </c>
      <c r="E56" s="1">
        <f t="shared" si="11"/>
        <v>3984.4570237377643</v>
      </c>
      <c r="F56" s="1">
        <f t="shared" si="7"/>
        <v>3951.8138362377645</v>
      </c>
      <c r="G56" s="1">
        <f t="shared" si="12"/>
        <v>65.286374999999992</v>
      </c>
      <c r="H56" s="1">
        <f t="shared" si="8"/>
        <v>3.2931781968648037E-2</v>
      </c>
      <c r="I56" s="1">
        <f t="shared" si="9"/>
        <v>3918.0916915018688</v>
      </c>
      <c r="J56" s="1">
        <f t="shared" si="13"/>
        <v>3985.5359809736601</v>
      </c>
    </row>
    <row r="57" spans="1:11" x14ac:dyDescent="0.2">
      <c r="A57" s="1">
        <v>6</v>
      </c>
      <c r="B57" s="1" t="s">
        <v>5</v>
      </c>
      <c r="C57" s="1">
        <f t="shared" si="6"/>
        <v>86.089397089396385</v>
      </c>
      <c r="D57" s="1">
        <f t="shared" si="10"/>
        <v>3964.6987070679315</v>
      </c>
      <c r="E57" s="1">
        <f t="shared" si="11"/>
        <v>4030.7361790679315</v>
      </c>
      <c r="F57" s="1">
        <f t="shared" si="7"/>
        <v>3997.7174430679315</v>
      </c>
      <c r="G57" s="1">
        <f t="shared" si="12"/>
        <v>66.037471999999994</v>
      </c>
      <c r="H57" s="1">
        <f t="shared" si="8"/>
        <v>3.3314312025566097E-2</v>
      </c>
      <c r="I57" s="1">
        <f t="shared" si="9"/>
        <v>3963.6035875537518</v>
      </c>
      <c r="J57" s="1">
        <f t="shared" si="13"/>
        <v>4031.8312985821112</v>
      </c>
    </row>
    <row r="58" spans="1:11" x14ac:dyDescent="0.2">
      <c r="A58" s="1">
        <v>7</v>
      </c>
      <c r="B58" s="1" t="s">
        <v>5</v>
      </c>
      <c r="C58" s="1">
        <f t="shared" si="6"/>
        <v>85.089397089396456</v>
      </c>
      <c r="D58" s="1">
        <v>4010.5</v>
      </c>
      <c r="E58" s="1">
        <v>4077.5</v>
      </c>
      <c r="F58" s="1">
        <v>4044.7</v>
      </c>
      <c r="G58" s="1">
        <f>E58-D58</f>
        <v>67</v>
      </c>
      <c r="H58" s="1">
        <f t="shared" si="8"/>
        <v>3.3705833333333331E-2</v>
      </c>
      <c r="I58" s="1">
        <f t="shared" si="9"/>
        <v>4010.1852266666665</v>
      </c>
      <c r="J58" s="1">
        <f t="shared" si="13"/>
        <v>4079.2147733333331</v>
      </c>
      <c r="K58" s="1" t="s">
        <v>31</v>
      </c>
    </row>
    <row r="59" spans="1:11" x14ac:dyDescent="0.2">
      <c r="A59" s="1">
        <v>8</v>
      </c>
      <c r="B59" s="1" t="s">
        <v>5</v>
      </c>
      <c r="C59" s="1">
        <f t="shared" si="6"/>
        <v>83.850202429150414</v>
      </c>
      <c r="D59" s="1">
        <v>4058.3</v>
      </c>
      <c r="E59" s="1">
        <v>4126.1000000000004</v>
      </c>
      <c r="F59" s="1">
        <v>4092.8</v>
      </c>
      <c r="G59" s="1">
        <f>E59-D59</f>
        <v>67.800000000000182</v>
      </c>
      <c r="H59" s="1">
        <f t="shared" si="8"/>
        <v>3.4106666666666667E-2</v>
      </c>
      <c r="I59" s="1">
        <f t="shared" si="9"/>
        <v>4057.8747733333335</v>
      </c>
      <c r="J59" s="1">
        <f t="shared" si="13"/>
        <v>4127.7252266666665</v>
      </c>
      <c r="K59" s="1" t="s">
        <v>31</v>
      </c>
    </row>
    <row r="60" spans="1:11" x14ac:dyDescent="0.2">
      <c r="A60" s="1">
        <v>9</v>
      </c>
      <c r="B60" s="1" t="s">
        <v>5</v>
      </c>
      <c r="C60" s="1">
        <f>F61/(F61-F60)</f>
        <v>83.023762376237613</v>
      </c>
      <c r="D60" s="1">
        <v>4107.2</v>
      </c>
      <c r="E60" s="1">
        <v>4175.8</v>
      </c>
      <c r="F60" s="1">
        <v>4142.2</v>
      </c>
      <c r="G60" s="1">
        <f>E60-D60</f>
        <v>68.600000000000364</v>
      </c>
      <c r="H60" s="1">
        <f t="shared" si="8"/>
        <v>3.4518333333333331E-2</v>
      </c>
      <c r="I60" s="1">
        <f t="shared" si="9"/>
        <v>4106.8532266666662</v>
      </c>
      <c r="J60" s="1">
        <f t="shared" si="13"/>
        <v>4177.5467733333335</v>
      </c>
      <c r="K60" s="1" t="s">
        <v>31</v>
      </c>
    </row>
    <row r="61" spans="1:11" x14ac:dyDescent="0.2">
      <c r="A61" s="1">
        <v>10</v>
      </c>
      <c r="B61" s="1" t="s">
        <v>5</v>
      </c>
      <c r="C61" s="1">
        <f>F2/(F2-F61)</f>
        <v>83.048923679061545</v>
      </c>
      <c r="D61" s="1">
        <v>4157.3</v>
      </c>
      <c r="E61" s="1">
        <v>4226.7</v>
      </c>
      <c r="F61" s="1">
        <v>4192.7</v>
      </c>
      <c r="G61" s="1">
        <f>E61-D61</f>
        <v>69.399999999999636</v>
      </c>
      <c r="H61" s="1">
        <f t="shared" si="8"/>
        <v>3.4939166666666667E-2</v>
      </c>
      <c r="I61" s="1">
        <f t="shared" si="9"/>
        <v>4156.9222933333331</v>
      </c>
      <c r="J61" s="1">
        <f t="shared" si="13"/>
        <v>4228.4777066666666</v>
      </c>
      <c r="K61" s="1" t="s">
        <v>31</v>
      </c>
    </row>
  </sheetData>
  <conditionalFormatting sqref="H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9">
    <cfRule type="cellIs" dxfId="0" priority="1" operator="lessThan">
      <formula>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Krolikowski</dc:creator>
  <cp:lastModifiedBy>Daniel Krolikowski</cp:lastModifiedBy>
  <dcterms:created xsi:type="dcterms:W3CDTF">2017-07-20T20:59:00Z</dcterms:created>
  <dcterms:modified xsi:type="dcterms:W3CDTF">2017-07-27T23:23:59Z</dcterms:modified>
</cp:coreProperties>
</file>