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729"/>
  <workbookPr autoCompressPictures="0"/>
  <bookViews>
    <workbookView xWindow="0" yWindow="0" windowWidth="24960" windowHeight="16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1" i="1"/>
  <c r="F10" i="1"/>
  <c r="F9" i="1"/>
  <c r="F12" i="1"/>
  <c r="G12" i="1"/>
  <c r="K25" i="1"/>
  <c r="K26" i="1"/>
  <c r="J25" i="1"/>
  <c r="J26" i="1"/>
  <c r="B5" i="1"/>
  <c r="C4" i="1"/>
  <c r="C3" i="1"/>
  <c r="C6" i="1"/>
  <c r="E4" i="1"/>
  <c r="E3" i="1"/>
  <c r="E5" i="1"/>
  <c r="F4" i="1"/>
  <c r="F3" i="1"/>
  <c r="F6" i="1"/>
  <c r="G6" i="1"/>
  <c r="D15" i="1"/>
  <c r="D16" i="1"/>
  <c r="D18" i="1"/>
  <c r="J23" i="1"/>
  <c r="J24" i="1"/>
  <c r="D6" i="1"/>
  <c r="D12" i="1"/>
  <c r="B18" i="1"/>
  <c r="B17" i="1"/>
  <c r="C16" i="1"/>
  <c r="E17" i="1"/>
  <c r="F15" i="1"/>
  <c r="B12" i="1"/>
  <c r="B11" i="1"/>
  <c r="C9" i="1"/>
  <c r="E10" i="1"/>
  <c r="C10" i="1"/>
  <c r="B6" i="1"/>
  <c r="C12" i="1"/>
  <c r="K24" i="1"/>
  <c r="L24" i="1"/>
  <c r="F16" i="1"/>
  <c r="F18" i="1"/>
  <c r="C15" i="1"/>
  <c r="C18" i="1"/>
  <c r="G18" i="1"/>
  <c r="K23" i="1"/>
  <c r="L23" i="1"/>
  <c r="L25" i="1"/>
</calcChain>
</file>

<file path=xl/sharedStrings.xml><?xml version="1.0" encoding="utf-8"?>
<sst xmlns="http://schemas.openxmlformats.org/spreadsheetml/2006/main" count="40" uniqueCount="20">
  <si>
    <t>Turnout</t>
  </si>
  <si>
    <t>Total</t>
  </si>
  <si>
    <t>MUD</t>
  </si>
  <si>
    <t>PSUV</t>
  </si>
  <si>
    <t>Diff</t>
  </si>
  <si>
    <t>Relocation</t>
  </si>
  <si>
    <t>Non-Substitution</t>
  </si>
  <si>
    <t>Mobilization</t>
  </si>
  <si>
    <t>Non-substitution of candidates</t>
  </si>
  <si>
    <t>Voting center relocations</t>
  </si>
  <si>
    <t>Absolute votes</t>
  </si>
  <si>
    <t>Percentage of total votes</t>
  </si>
  <si>
    <t>Effect</t>
  </si>
  <si>
    <t>Observed votes</t>
  </si>
  <si>
    <t>Observed vote share</t>
  </si>
  <si>
    <t>Adjustment (see code)</t>
  </si>
  <si>
    <t>Adjusted votes</t>
  </si>
  <si>
    <t>Adjusted vote share</t>
  </si>
  <si>
    <t>Difference</t>
  </si>
  <si>
    <t>Change in 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</si>
</sst>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4" borderId="1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I22:K27" totalsRowShown="0">
  <autoFilter ref="I22:K27">
    <filterColumn colId="0" hiddenButton="1"/>
    <filterColumn colId="1" hiddenButton="1"/>
    <filterColumn colId="2" hiddenButton="1"/>
  </autoFilter>
  <tableColumns count="3">
    <tableColumn id="1" name="Effect"/>
    <tableColumn id="2" name="Absolute votes"/>
    <tableColumn id="3" name="Percentage of total vote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topLeftCell="A4" workbookViewId="0">
      <selection activeCell="F24" sqref="F24"/>
    </sheetView>
  </sheetViews>
  <sheetFormatPr baseColWidth="10" defaultColWidth="8.83203125" defaultRowHeight="14" x14ac:dyDescent="0"/>
  <cols>
    <col min="1" max="1" width="15" customWidth="1"/>
    <col min="2" max="7" width="11.33203125" customWidth="1"/>
    <col min="9" max="9" width="30" customWidth="1"/>
    <col min="10" max="11" width="26.33203125" customWidth="1"/>
    <col min="12" max="12" width="16.6640625" bestFit="1" customWidth="1"/>
  </cols>
  <sheetData>
    <row r="2" spans="1:7" ht="28">
      <c r="A2" s="5" t="s">
        <v>5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7" t="s">
        <v>19</v>
      </c>
    </row>
    <row r="3" spans="1:7">
      <c r="A3" s="8" t="s">
        <v>2</v>
      </c>
      <c r="B3" s="9">
        <v>4984830</v>
      </c>
      <c r="C3" s="9">
        <f>B3/B5</f>
        <v>0.46146544204898016</v>
      </c>
      <c r="D3" s="9">
        <v>22766</v>
      </c>
      <c r="E3" s="9">
        <f>B3+D3</f>
        <v>5007596</v>
      </c>
      <c r="F3" s="9">
        <f>E3/E5</f>
        <v>0.46245829528072552</v>
      </c>
      <c r="G3" s="10"/>
    </row>
    <row r="4" spans="1:7">
      <c r="A4" s="8" t="s">
        <v>3</v>
      </c>
      <c r="B4" s="9">
        <v>5817344</v>
      </c>
      <c r="C4" s="9">
        <f>B4/B5</f>
        <v>0.5385345579510199</v>
      </c>
      <c r="D4" s="9">
        <v>3271</v>
      </c>
      <c r="E4" s="9">
        <f>B4+D4</f>
        <v>5820615</v>
      </c>
      <c r="F4" s="9">
        <f>E4/E5</f>
        <v>0.53754170471927454</v>
      </c>
      <c r="G4" s="10"/>
    </row>
    <row r="5" spans="1:7">
      <c r="A5" s="8" t="s">
        <v>1</v>
      </c>
      <c r="B5" s="9">
        <f>SUM(B3:B4)</f>
        <v>10802174</v>
      </c>
      <c r="C5" s="9"/>
      <c r="D5" s="9"/>
      <c r="E5" s="9">
        <f>SUM(E3:E4)</f>
        <v>10828211</v>
      </c>
      <c r="F5" s="9"/>
      <c r="G5" s="10"/>
    </row>
    <row r="6" spans="1:7">
      <c r="A6" s="11" t="s">
        <v>18</v>
      </c>
      <c r="B6" s="12">
        <f>B4-B3</f>
        <v>832514</v>
      </c>
      <c r="C6" s="12">
        <f>C4-C3</f>
        <v>7.7069115902039742E-2</v>
      </c>
      <c r="D6" s="12">
        <f>D3-D4</f>
        <v>19495</v>
      </c>
      <c r="E6" s="12"/>
      <c r="F6" s="12">
        <f>F4-F3</f>
        <v>7.508340943854902E-2</v>
      </c>
      <c r="G6" s="13">
        <f>C6-F6</f>
        <v>1.9857064634907218E-3</v>
      </c>
    </row>
    <row r="8" spans="1:7" ht="28">
      <c r="A8" s="14" t="s">
        <v>6</v>
      </c>
      <c r="B8" s="15" t="s">
        <v>13</v>
      </c>
      <c r="C8" s="15" t="s">
        <v>14</v>
      </c>
      <c r="D8" s="15" t="s">
        <v>15</v>
      </c>
      <c r="E8" s="15" t="s">
        <v>16</v>
      </c>
      <c r="F8" s="15" t="s">
        <v>17</v>
      </c>
      <c r="G8" s="16" t="s">
        <v>19</v>
      </c>
    </row>
    <row r="9" spans="1:7">
      <c r="A9" s="17" t="s">
        <v>2</v>
      </c>
      <c r="B9" s="18">
        <v>4984830</v>
      </c>
      <c r="C9" s="18">
        <f>B9/B11</f>
        <v>0.46146544204898016</v>
      </c>
      <c r="D9" s="18">
        <v>92105</v>
      </c>
      <c r="E9" s="18">
        <f>B9+D9</f>
        <v>5076935</v>
      </c>
      <c r="F9" s="18">
        <f>E9/E11</f>
        <v>0.46601844876563192</v>
      </c>
      <c r="G9" s="19"/>
    </row>
    <row r="10" spans="1:7">
      <c r="A10" s="17" t="s">
        <v>3</v>
      </c>
      <c r="B10" s="18">
        <v>5817344</v>
      </c>
      <c r="C10" s="18">
        <f>B10/B11</f>
        <v>0.5385345579510199</v>
      </c>
      <c r="D10" s="18"/>
      <c r="E10" s="18">
        <f>B10+D10</f>
        <v>5817344</v>
      </c>
      <c r="F10" s="18">
        <f>E10/E11</f>
        <v>0.53398155123436808</v>
      </c>
      <c r="G10" s="19"/>
    </row>
    <row r="11" spans="1:7">
      <c r="A11" s="17" t="s">
        <v>1</v>
      </c>
      <c r="B11" s="18">
        <f>SUM(B9:B10)</f>
        <v>10802174</v>
      </c>
      <c r="C11" s="18"/>
      <c r="D11" s="18"/>
      <c r="E11" s="18">
        <f>SUM(E9:E10)</f>
        <v>10894279</v>
      </c>
      <c r="F11" s="18"/>
      <c r="G11" s="19"/>
    </row>
    <row r="12" spans="1:7">
      <c r="A12" s="20" t="s">
        <v>4</v>
      </c>
      <c r="B12" s="21">
        <f>B10-B9</f>
        <v>832514</v>
      </c>
      <c r="C12" s="21">
        <f>C10-C9</f>
        <v>7.7069115902039742E-2</v>
      </c>
      <c r="D12" s="21">
        <f>D9-D10</f>
        <v>92105</v>
      </c>
      <c r="E12" s="21"/>
      <c r="F12" s="21">
        <f>F10-F9</f>
        <v>6.7963102468736158E-2</v>
      </c>
      <c r="G12" s="22">
        <f>C12-F12</f>
        <v>9.1060134333035836E-3</v>
      </c>
    </row>
    <row r="14" spans="1:7" ht="28">
      <c r="A14" s="23" t="s">
        <v>0</v>
      </c>
      <c r="B14" s="24" t="s">
        <v>13</v>
      </c>
      <c r="C14" s="24" t="s">
        <v>14</v>
      </c>
      <c r="D14" s="24" t="s">
        <v>15</v>
      </c>
      <c r="E14" s="24" t="s">
        <v>16</v>
      </c>
      <c r="F14" s="24" t="s">
        <v>17</v>
      </c>
      <c r="G14" s="25" t="s">
        <v>19</v>
      </c>
    </row>
    <row r="15" spans="1:7">
      <c r="A15" s="26" t="s">
        <v>2</v>
      </c>
      <c r="B15" s="27">
        <v>4984830</v>
      </c>
      <c r="C15" s="27">
        <f>B15/B17</f>
        <v>0.46146544204898016</v>
      </c>
      <c r="D15" s="27">
        <f>E15-B15</f>
        <v>1185799</v>
      </c>
      <c r="E15" s="27">
        <v>6170629</v>
      </c>
      <c r="F15" s="27">
        <f>E15/E17</f>
        <v>0.49513215150301826</v>
      </c>
      <c r="G15" s="28"/>
    </row>
    <row r="16" spans="1:7">
      <c r="A16" s="26" t="s">
        <v>3</v>
      </c>
      <c r="B16" s="27">
        <v>5817344</v>
      </c>
      <c r="C16" s="27">
        <f>B16/B17</f>
        <v>0.5385345579510199</v>
      </c>
      <c r="D16" s="27">
        <f>E16-B16</f>
        <v>474617</v>
      </c>
      <c r="E16" s="27">
        <v>6291961</v>
      </c>
      <c r="F16" s="27">
        <f>E16/E17</f>
        <v>0.50486784849698174</v>
      </c>
      <c r="G16" s="28"/>
    </row>
    <row r="17" spans="1:12">
      <c r="A17" s="26" t="s">
        <v>1</v>
      </c>
      <c r="B17" s="27">
        <f>SUM(B15:B16)</f>
        <v>10802174</v>
      </c>
      <c r="C17" s="27"/>
      <c r="D17" s="27"/>
      <c r="E17" s="27">
        <f>SUM(E15:E16)</f>
        <v>12462590</v>
      </c>
      <c r="F17" s="27"/>
      <c r="G17" s="28"/>
    </row>
    <row r="18" spans="1:12">
      <c r="A18" s="29" t="s">
        <v>18</v>
      </c>
      <c r="B18" s="30">
        <f>B16-B15</f>
        <v>832514</v>
      </c>
      <c r="C18" s="30">
        <f>C16-C15</f>
        <v>7.7069115902039742E-2</v>
      </c>
      <c r="D18" s="30">
        <f>D15-D16</f>
        <v>711182</v>
      </c>
      <c r="E18" s="30"/>
      <c r="F18" s="30">
        <f>F16-F15</f>
        <v>9.735696993963483E-3</v>
      </c>
      <c r="G18" s="31">
        <f>C18-F18</f>
        <v>6.7333418908076259E-2</v>
      </c>
    </row>
    <row r="22" spans="1:12">
      <c r="I22" t="s">
        <v>12</v>
      </c>
      <c r="J22" t="s">
        <v>10</v>
      </c>
      <c r="K22" t="s">
        <v>11</v>
      </c>
    </row>
    <row r="23" spans="1:12">
      <c r="I23" t="s">
        <v>7</v>
      </c>
      <c r="J23" s="3">
        <f>D18</f>
        <v>711182</v>
      </c>
      <c r="K23" s="1">
        <f>C12-F18</f>
        <v>6.7333418908076259E-2</v>
      </c>
      <c r="L23" s="2">
        <f>J23/K23</f>
        <v>10562095.487396939</v>
      </c>
    </row>
    <row r="24" spans="1:12">
      <c r="I24" t="s">
        <v>9</v>
      </c>
      <c r="J24" s="3">
        <f>D3-D4</f>
        <v>19495</v>
      </c>
      <c r="K24" s="1">
        <f>G6</f>
        <v>1.9857064634907218E-3</v>
      </c>
      <c r="L24" s="2">
        <f>J24/K24</f>
        <v>9817664.5735086463</v>
      </c>
    </row>
    <row r="25" spans="1:12">
      <c r="I25" t="s">
        <v>8</v>
      </c>
      <c r="J25" s="3">
        <f>D9</f>
        <v>92105</v>
      </c>
      <c r="K25" s="1">
        <f>G12</f>
        <v>9.1060134333035836E-3</v>
      </c>
      <c r="L25" s="2">
        <f>J25/K25</f>
        <v>10114744.577813026</v>
      </c>
    </row>
    <row r="26" spans="1:12">
      <c r="I26" t="s">
        <v>1</v>
      </c>
      <c r="J26" s="4">
        <f>SUM(J23:J25)</f>
        <v>822782</v>
      </c>
      <c r="K26" s="1">
        <f>SUM(K23:K25)</f>
        <v>7.8425138804870564E-2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Rodriguez</dc:creator>
  <cp:lastModifiedBy>Dorothy Kronick</cp:lastModifiedBy>
  <dcterms:created xsi:type="dcterms:W3CDTF">2017-10-24T16:06:05Z</dcterms:created>
  <dcterms:modified xsi:type="dcterms:W3CDTF">2017-10-26T14:43:51Z</dcterms:modified>
</cp:coreProperties>
</file>