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3"/>
    <sheet state="visible" name="Stats" sheetId="2" r:id="rId4"/>
  </sheets>
  <definedNames/>
  <calcPr/>
</workbook>
</file>

<file path=xl/sharedStrings.xml><?xml version="1.0" encoding="utf-8"?>
<sst xmlns="http://schemas.openxmlformats.org/spreadsheetml/2006/main" count="159" uniqueCount="79">
  <si>
    <t>NDLI</t>
  </si>
  <si>
    <t>Title</t>
  </si>
  <si>
    <t>OA Button</t>
  </si>
  <si>
    <t>Google Scholar</t>
  </si>
  <si>
    <t>NA</t>
  </si>
  <si>
    <t>Total</t>
  </si>
  <si>
    <t>NDLI%</t>
  </si>
  <si>
    <t>OA Button%</t>
  </si>
  <si>
    <t>Google Scholar%</t>
  </si>
  <si>
    <t>NA%</t>
  </si>
  <si>
    <t>Total%</t>
  </si>
  <si>
    <t>IEEE/ACM Transactions on Networking</t>
  </si>
  <si>
    <t>NDL status</t>
  </si>
  <si>
    <t>OA button</t>
  </si>
  <si>
    <t>&amp;</t>
  </si>
  <si>
    <t>2016 Vol 24</t>
  </si>
  <si>
    <t>Optimal Embedding of Functions for In-Network Computation: Complexity Analysis and Algorithms</t>
  </si>
  <si>
    <t>Open</t>
  </si>
  <si>
    <t>IEEE Transactions on Pattern Analysis and Machine Intelligence</t>
  </si>
  <si>
    <t>Compressing IP Forwarding Tables: Towards Entropy Bounds and Beyond</t>
  </si>
  <si>
    <t>Perceptions and Truth: A Mechanism Design Approach to Crowd-Sourcing Reputation</t>
  </si>
  <si>
    <t>Diffusion LMS Strategies in Sensor Networks With Noisy Input Data</t>
  </si>
  <si>
    <t>1 click</t>
  </si>
  <si>
    <t>2 click</t>
  </si>
  <si>
    <t>1 click%</t>
  </si>
  <si>
    <t>2 click%</t>
  </si>
  <si>
    <t>Information Source Detection in the SIR Model: A Sample-Path-Based Approach</t>
  </si>
  <si>
    <t>On Characterizing the Local Pooling Factor of Greedy Maximal Scheduling in Random Graphs</t>
  </si>
  <si>
    <t>On Throughput-Delay Optimal Access to Storage Clouds via Load Adaptive Coding and Chunking</t>
  </si>
  <si>
    <t>Power-Aware Wireless File Downloading: A Lyapunov Indexing Approach to a Constrained Restless Bandit Problem</t>
  </si>
  <si>
    <t>Energy-Aware Wireless Scheduling With Near-Optimal Backlog and Convergence Time Tradeoffs</t>
  </si>
  <si>
    <t>Auditing for distributed storage systems</t>
  </si>
  <si>
    <t>Routing Games With Progressive Filling</t>
  </si>
  <si>
    <t>Competition in Private Commons: Price War or Market Sharing?</t>
  </si>
  <si>
    <t>Subscribed</t>
  </si>
  <si>
    <t>The Streaming Capacity of Sparsely Connected P2P Systems With Distributed Control</t>
  </si>
  <si>
    <t>TCP and Network Coding: Equilibrium and Dynamic Properties</t>
  </si>
  <si>
    <t>Delay Stability of Back-Pressure Policies in the Presence of Heavy-Tailed Traffic</t>
  </si>
  <si>
    <t>Hershel: Single-Packet OS Fingerprinting</t>
  </si>
  <si>
    <t>An Ultra-Low-Latency Guaranteed-Rate Internet for Cloud Services</t>
  </si>
  <si>
    <t>On the Performance of Largest-Deficit-First for Scheduling Real-Time Traffic in Wireless Networks</t>
  </si>
  <si>
    <t>Not available</t>
  </si>
  <si>
    <t>Discharging the Network From Its Flow Control Headaches: Packet Drops and HOL Blocking</t>
  </si>
  <si>
    <t>A Scalable and Resilient Layer-2 Network With Ethernet Compatibility</t>
  </si>
  <si>
    <t>utexas.edu</t>
  </si>
  <si>
    <t>Path Reconstruction in Dynamic Wireless Sensor Networks Using Compressive Sensing</t>
  </si>
  <si>
    <t>github.io</t>
  </si>
  <si>
    <t>Optimal Content Placement for a Large-Scale VoD System</t>
  </si>
  <si>
    <t>researchgate.net</t>
  </si>
  <si>
    <t>LiveRender: A Cloud Gaming System Based on Compressed Graphics Streaming</t>
  </si>
  <si>
    <t>Tunable survivable spanning trees</t>
  </si>
  <si>
    <t>Reexamining DNS From a Global Recursive Resolver Perspective</t>
  </si>
  <si>
    <t>2016 Vol 38</t>
  </si>
  <si>
    <t>Image Super-Resolution Using Deep Convolutional Networks</t>
  </si>
  <si>
    <t>Robust Subjective Visual Property Prediction from Crowdsourced Pairwise Labels</t>
  </si>
  <si>
    <t>Classification with Noisy Labels by Importance Reweighting</t>
  </si>
  <si>
    <t>Heterogeneous Tensor Decomposition for Clustering via Manifold Optimization</t>
  </si>
  <si>
    <t>Contrastive Pessimistic Likelihood Estimation for Semi-Supervised Classification</t>
  </si>
  <si>
    <t>A Fast and Accurate Unconstrained Face Detector</t>
  </si>
  <si>
    <t>A Generalized Probabilistic Framework for Compact Codebook Creation</t>
  </si>
  <si>
    <t>Gauge Invariant Framework for Shape Analysis of Surfaces</t>
  </si>
  <si>
    <t>Graph Matching: Relax at Your Own Risk</t>
  </si>
  <si>
    <t>Object Proposal Generation using Two-Stage Cascade SVMs</t>
  </si>
  <si>
    <t>Template-Based Monocular 3D Shape Recovery Using Laplacian Meshes Publisher: IEEE</t>
  </si>
  <si>
    <t>Fast Direct Methods for Gaussian Processes</t>
  </si>
  <si>
    <t>Generalized Canonical Time Warping</t>
  </si>
  <si>
    <t>Laplace Approximation for Divisive Gaussian Processes for Nonstationary Regression</t>
  </si>
  <si>
    <t>Towards Open-World Person Re-Identification by One-Shot Group-Based Verification</t>
  </si>
  <si>
    <t>A Stochastic Approach to Diffeomorphic Point Set Registration with Landmark Constraints</t>
  </si>
  <si>
    <t>Multi-View Discriminant Analysis</t>
  </si>
  <si>
    <t>Robust Regression</t>
  </si>
  <si>
    <t>Mixture of Switching Linear Dynamics to Discover Behavior Patterns in Object Tracks</t>
  </si>
  <si>
    <t>lookingatpeople.com</t>
  </si>
  <si>
    <t>Object Discovery: Soft Attributed Graph Mining</t>
  </si>
  <si>
    <t>qszhang.com</t>
  </si>
  <si>
    <t>Realigning 2D and 3D Object Fragments without Correspondences</t>
  </si>
  <si>
    <t>Isotonic Modeling with Non-Differentiable Loss Functions with Application to Lasso Regularization</t>
  </si>
  <si>
    <t>Incremental Learning of Random Forests for Large-Scale Image Classification</t>
  </si>
  <si>
    <t>A Deterministic Analysis for LRR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</si>
</sst>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>
      <b/>
      <name val="Arial"/>
    </font>
    <font/>
    <font>
      <name val="Arial"/>
    </font>
    <font>
      <b/>
      <sz val="18.0"/>
      <color rgb="FF000000"/>
      <name val="Arial"/>
    </font>
    <font>
      <b/>
      <color rgb="FF000000"/>
      <name val="Arial"/>
    </font>
    <font>
      <color rgb="FF93C47D"/>
      <name val="Arial"/>
    </font>
    <font>
      <color rgb="FF990000"/>
      <name val="Arial"/>
    </font>
    <font>
      <u/>
      <color rgb="FF1155CC"/>
      <name val="Arial"/>
    </font>
    <font>
      <b/>
      <color rgb="FF333333"/>
      <name val="Arial"/>
    </font>
    <font>
      <b/>
      <sz val="10.0"/>
      <color rgb="FF333333"/>
      <name val="Arial"/>
    </font>
    <font>
      <u/>
      <color rgb="FF6AA84F"/>
      <name val="Arial"/>
    </font>
    <font>
      <sz val="10.0"/>
      <color rgb="FF6AA84F"/>
      <name val="Arial"/>
    </font>
    <font>
      <b/>
      <sz val="10.0"/>
      <color rgb="FF000000"/>
      <name val="Arial"/>
    </font>
    <font>
      <b/>
      <sz val="10.0"/>
      <color rgb="FF333333"/>
      <name val="Sans-serif"/>
    </font>
    <font>
      <u/>
      <color rgb="FF6AA84F"/>
      <name val="Arial"/>
    </font>
    <font>
      <u/>
      <color rgb="FF6AA84F"/>
      <name val="Arial"/>
    </font>
    <font>
      <u/>
      <sz val="10.0"/>
      <color rgb="FF6AA84F"/>
      <name val="Arial"/>
    </font>
    <font>
      <u/>
      <sz val="10.0"/>
      <color rgb="FF6AA84F"/>
      <name val="Arial"/>
    </font>
    <font>
      <u/>
      <color rgb="FFFF0000"/>
      <name val="Arial"/>
    </font>
    <font>
      <u/>
      <color rgb="FF1155CC"/>
      <name val="Arial"/>
    </font>
    <font>
      <b/>
      <sz val="18.0"/>
      <name val="Arial"/>
    </font>
    <font>
      <b/>
      <color rgb="FF333333"/>
      <name val="Sans-serif"/>
    </font>
    <font>
      <b/>
      <sz val="10.0"/>
      <color rgb="FF333333"/>
      <name val="Roboto"/>
    </font>
    <font>
      <u/>
      <color rgb="FF6AA84F"/>
    </font>
    <font>
      <u/>
      <sz val="11.0"/>
      <color rgb="FF6AA84F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 vertical="bottom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left" readingOrder="0" vertical="top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2" fontId="10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0" fontId="1" numFmtId="0" xfId="0" applyFont="1"/>
    <xf borderId="0" fillId="2" fontId="1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2" fontId="13" numFmtId="0" xfId="0" applyAlignment="1" applyFont="1">
      <alignment readingOrder="0" shrinkToFit="0" wrapText="0"/>
    </xf>
    <xf borderId="0" fillId="2" fontId="14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top"/>
    </xf>
    <xf borderId="0" fillId="2" fontId="1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1" fillId="0" fontId="17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2" fontId="18" numFmtId="0" xfId="0" applyAlignment="1" applyFont="1">
      <alignment readingOrder="0" shrinkToFit="0" wrapText="0"/>
    </xf>
    <xf borderId="0" fillId="2" fontId="19" numFmtId="0" xfId="0" applyAlignment="1" applyFont="1">
      <alignment readingOrder="0" shrinkToFit="0" wrapText="0"/>
    </xf>
    <xf borderId="0" fillId="3" fontId="11" numFmtId="0" xfId="0" applyAlignment="1" applyFill="1" applyFont="1">
      <alignment readingOrder="0" vertical="bottom"/>
    </xf>
    <xf borderId="0" fillId="0" fontId="20" numFmtId="0" xfId="0" applyAlignment="1" applyFont="1">
      <alignment vertical="bottom"/>
    </xf>
    <xf borderId="1" fillId="2" fontId="21" numFmtId="0" xfId="0" applyAlignment="1" applyBorder="1" applyFont="1">
      <alignment shrinkToFit="0" vertical="bottom" wrapText="0"/>
    </xf>
    <xf borderId="0" fillId="2" fontId="10" numFmtId="0" xfId="0" applyAlignment="1" applyFont="1">
      <alignment readingOrder="0" vertical="bottom"/>
    </xf>
    <xf borderId="0" fillId="0" fontId="2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23" numFmtId="0" xfId="0" applyAlignment="1" applyFont="1">
      <alignment vertical="bottom"/>
    </xf>
    <xf borderId="0" fillId="2" fontId="24" numFmtId="0" xfId="0" applyAlignment="1" applyFont="1">
      <alignment readingOrder="0"/>
    </xf>
    <xf borderId="0" fillId="2" fontId="23" numFmtId="0" xfId="0" applyAlignment="1" applyFont="1">
      <alignment readingOrder="0"/>
    </xf>
    <xf borderId="0" fillId="0" fontId="25" numFmtId="0" xfId="0" applyAlignment="1" applyFont="1">
      <alignment readingOrder="0"/>
    </xf>
    <xf borderId="0" fillId="2" fontId="26" numFmtId="0" xfId="0" applyAlignment="1" applyFont="1">
      <alignment horizontal="left"/>
    </xf>
    <xf borderId="0" fillId="2" fontId="1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s.utexas.edu/users/lam/Vita/Jpapers/Qian_Lam_TON_2014.pdf" TargetMode="External"/><Relationship Id="rId2" Type="http://schemas.openxmlformats.org/officeDocument/2006/relationships/hyperlink" Target="https://liuzhidan.github.io/pdf/cspath-TON.pdf" TargetMode="External"/><Relationship Id="rId3" Type="http://schemas.openxmlformats.org/officeDocument/2006/relationships/hyperlink" Target="https://www.researchgate.net/profile/Vijay_Gopalakrishnan/publication/221325394_Optimal_Content_Placement_for_a_Large-Scale_VoD_System/links/0deec519a115261e06000000.pdf" TargetMode="External"/><Relationship Id="rId4" Type="http://schemas.openxmlformats.org/officeDocument/2006/relationships/hyperlink" Target="https://www.researchgate.net/profile/Li_Lin27/publication/271769888_LiveRender_A_Cloud_Gaming_System_Based_on_Compressed_Graphics_Streaming/links/55126b430cf270fd7e32a87a/LiveRender-A-Cloud-Gaming-System-Based-on-Compressed-Graphics-Streaming.p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ndl.iitkgp.ac.in/document/0EPLJPwHE650UoUVXM1H8ODdiUEI3dIRGodNpwUMHGObBYXVQ6tw8DKgRVtTID03LJXAw3_63X-jqT6ogGD_sA" TargetMode="External"/><Relationship Id="rId6" Type="http://schemas.openxmlformats.org/officeDocument/2006/relationships/hyperlink" Target="http://www.lookingatpeople.com/Publications/pami16.pdf" TargetMode="External"/><Relationship Id="rId7" Type="http://schemas.openxmlformats.org/officeDocument/2006/relationships/hyperlink" Target="http://qszhang.com/publications/pami2016.pdf" TargetMode="External"/><Relationship Id="rId8" Type="http://schemas.openxmlformats.org/officeDocument/2006/relationships/hyperlink" Target="https://www.researchgate.net/profile/Zoltan_Kato/publication/282544761_Realigning_2D_and_3D_Object_Fragments_without_Correspondences/links/5ac781e8aca272abdc5ce6a8/Realigning-2D-and-3D-Object-Fragments-without-Correspondences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6.86"/>
    <col customWidth="1" min="3" max="3" width="22.29"/>
    <col customWidth="1" min="4" max="4" width="22.14"/>
  </cols>
  <sheetData>
    <row r="1">
      <c r="A1" s="2" t="s">
        <v>1</v>
      </c>
      <c r="B1" s="2" t="s">
        <v>12</v>
      </c>
      <c r="C1" s="4" t="s">
        <v>13</v>
      </c>
      <c r="D1" s="4" t="s">
        <v>3</v>
      </c>
      <c r="E1" s="5" t="s">
        <v>14</v>
      </c>
      <c r="F1" s="5" t="s">
        <v>14</v>
      </c>
      <c r="G1" s="5" t="s">
        <v>14</v>
      </c>
      <c r="H1" s="6"/>
      <c r="I1" s="6"/>
    </row>
    <row r="2">
      <c r="A2" s="7" t="s">
        <v>11</v>
      </c>
      <c r="B2" s="8" t="s">
        <v>15</v>
      </c>
      <c r="C2" s="6"/>
      <c r="D2" s="6"/>
      <c r="E2" s="6"/>
      <c r="F2" s="6"/>
      <c r="G2" s="6"/>
      <c r="H2" s="6"/>
      <c r="I2" s="6"/>
    </row>
    <row r="3">
      <c r="A3" s="9" t="s">
        <v>16</v>
      </c>
      <c r="B3" s="10" t="s">
        <v>17</v>
      </c>
      <c r="C3" s="11"/>
      <c r="D3" s="12"/>
      <c r="E3" s="6"/>
      <c r="F3" s="6"/>
      <c r="G3" s="6"/>
      <c r="H3" s="6"/>
      <c r="I3" s="6"/>
    </row>
    <row r="4">
      <c r="A4" s="13" t="s">
        <v>19</v>
      </c>
      <c r="B4" s="14" t="s">
        <v>17</v>
      </c>
      <c r="C4" s="6"/>
      <c r="D4" s="6"/>
      <c r="E4" s="6"/>
      <c r="F4" s="6"/>
      <c r="G4" s="6"/>
      <c r="H4" s="6"/>
      <c r="I4" s="6"/>
    </row>
    <row r="5">
      <c r="A5" s="15" t="s">
        <v>20</v>
      </c>
      <c r="B5" s="10" t="s">
        <v>17</v>
      </c>
      <c r="C5" s="11"/>
      <c r="D5" s="12"/>
      <c r="E5" s="6"/>
      <c r="F5" s="6"/>
      <c r="G5" s="6"/>
      <c r="H5" s="6"/>
      <c r="I5" s="6"/>
    </row>
    <row r="6">
      <c r="A6" s="17" t="s">
        <v>21</v>
      </c>
      <c r="B6" s="10" t="s">
        <v>17</v>
      </c>
      <c r="C6" s="18"/>
      <c r="D6" s="6"/>
      <c r="E6" s="6"/>
      <c r="F6" s="6"/>
      <c r="G6" s="6"/>
      <c r="H6" s="6"/>
      <c r="I6" s="6"/>
    </row>
    <row r="7">
      <c r="A7" s="15" t="s">
        <v>26</v>
      </c>
      <c r="B7" s="10" t="s">
        <v>17</v>
      </c>
      <c r="C7" s="11"/>
      <c r="D7" s="19"/>
      <c r="E7" s="6"/>
      <c r="F7" s="6"/>
      <c r="G7" s="6"/>
      <c r="H7" s="6"/>
      <c r="I7" s="6"/>
    </row>
    <row r="8">
      <c r="A8" s="20" t="s">
        <v>27</v>
      </c>
      <c r="B8" s="10" t="s">
        <v>17</v>
      </c>
      <c r="C8" s="11"/>
      <c r="D8" s="12"/>
      <c r="E8" s="6"/>
      <c r="F8" s="6"/>
      <c r="G8" s="6"/>
      <c r="H8" s="6"/>
      <c r="I8" s="6"/>
    </row>
    <row r="9">
      <c r="A9" s="21" t="s">
        <v>28</v>
      </c>
      <c r="B9" s="10" t="s">
        <v>17</v>
      </c>
      <c r="C9" s="11"/>
      <c r="D9" s="12"/>
      <c r="E9" s="6"/>
      <c r="F9" s="6"/>
      <c r="G9" s="6"/>
      <c r="H9" s="6"/>
      <c r="I9" s="6"/>
    </row>
    <row r="10">
      <c r="A10" s="15" t="s">
        <v>29</v>
      </c>
      <c r="B10" s="10" t="s">
        <v>17</v>
      </c>
      <c r="C10" s="11"/>
      <c r="D10" s="12"/>
      <c r="E10" s="6"/>
      <c r="F10" s="6"/>
      <c r="G10" s="6"/>
      <c r="H10" s="6"/>
      <c r="I10" s="6"/>
    </row>
    <row r="11">
      <c r="A11" s="9" t="s">
        <v>30</v>
      </c>
      <c r="B11" s="10" t="s">
        <v>17</v>
      </c>
      <c r="C11" s="11"/>
      <c r="D11" s="12"/>
      <c r="E11" s="6"/>
      <c r="F11" s="6"/>
      <c r="G11" s="6"/>
      <c r="H11" s="6"/>
      <c r="I11" s="6"/>
    </row>
    <row r="12">
      <c r="A12" s="9" t="s">
        <v>31</v>
      </c>
      <c r="B12" s="14" t="s">
        <v>17</v>
      </c>
      <c r="C12" s="11"/>
      <c r="D12" s="19"/>
      <c r="E12" s="6"/>
      <c r="F12" s="6"/>
      <c r="G12" s="6"/>
      <c r="H12" s="6"/>
      <c r="I12" s="6"/>
    </row>
    <row r="13">
      <c r="A13" s="9" t="s">
        <v>32</v>
      </c>
      <c r="B13" s="14" t="s">
        <v>17</v>
      </c>
      <c r="C13" s="11"/>
      <c r="D13" s="19"/>
      <c r="E13" s="6"/>
      <c r="F13" s="6"/>
      <c r="G13" s="6"/>
      <c r="H13" s="6"/>
      <c r="I13" s="6"/>
    </row>
    <row r="14">
      <c r="A14" s="22" t="s">
        <v>33</v>
      </c>
      <c r="B14" s="23" t="s">
        <v>34</v>
      </c>
      <c r="C14" s="18" t="str">
        <f>HYPERLINK("http://people.bu.edu/staro/ToN-Emir.pdf","people.bu.edu")</f>
        <v>people.bu.edu</v>
      </c>
      <c r="D14" s="6"/>
      <c r="E14" s="6"/>
      <c r="F14" s="6"/>
      <c r="G14" s="6"/>
      <c r="H14" s="6"/>
      <c r="I14" s="6"/>
    </row>
    <row r="15">
      <c r="A15" s="17" t="s">
        <v>35</v>
      </c>
      <c r="B15" s="23" t="s">
        <v>34</v>
      </c>
      <c r="C15" s="18" t="str">
        <f>HYPERLINK("https://core.ac.uk/download/pdf/37958973.pdf","core.ac.uk")</f>
        <v>core.ac.uk</v>
      </c>
      <c r="D15" s="6"/>
      <c r="E15" s="6"/>
      <c r="F15" s="6"/>
      <c r="G15" s="6"/>
      <c r="H15" s="6"/>
      <c r="I15" s="6"/>
    </row>
    <row r="16">
      <c r="A16" s="20" t="s">
        <v>36</v>
      </c>
      <c r="B16" s="23" t="s">
        <v>34</v>
      </c>
      <c r="C16" s="24" t="str">
        <f>HYPERLINK("https://core.ac.uk/download/pdf/52799053.pdf","core.ac.uk")</f>
        <v>core.ac.uk</v>
      </c>
      <c r="D16" s="12"/>
      <c r="E16" s="6"/>
      <c r="F16" s="6"/>
      <c r="G16" s="6"/>
      <c r="H16" s="6"/>
      <c r="I16" s="6"/>
    </row>
    <row r="17">
      <c r="A17" s="20" t="s">
        <v>37</v>
      </c>
      <c r="B17" s="23" t="s">
        <v>34</v>
      </c>
      <c r="C17" s="24" t="str">
        <f>HYPERLINK("http://core.ac.uk","core.ac.uk")</f>
        <v>core.ac.uk</v>
      </c>
      <c r="D17" s="12"/>
      <c r="E17" s="6"/>
      <c r="F17" s="6"/>
      <c r="G17" s="6"/>
      <c r="H17" s="6"/>
      <c r="I17" s="6"/>
    </row>
    <row r="18">
      <c r="A18" s="20" t="s">
        <v>38</v>
      </c>
      <c r="B18" s="23" t="s">
        <v>34</v>
      </c>
      <c r="C18" s="24" t="str">
        <f>HYPERLINK("http://irl.cse.tamu.edu/people/zain/papers/sigmetrics2014.pdf","irl.cse.tamu.edu")</f>
        <v>irl.cse.tamu.edu</v>
      </c>
      <c r="D18" s="12"/>
      <c r="E18" s="6"/>
      <c r="F18" s="6"/>
      <c r="G18" s="6"/>
      <c r="H18" s="6"/>
      <c r="I18" s="6"/>
    </row>
    <row r="19">
      <c r="A19" s="15" t="s">
        <v>39</v>
      </c>
      <c r="B19" s="23" t="s">
        <v>34</v>
      </c>
      <c r="C19" s="24" t="str">
        <f>HYPERLINK("https://ieeexplore.ieee.org/document/6917218/","ieeexplore.ieee.org")</f>
        <v>ieeexplore.ieee.org</v>
      </c>
      <c r="D19" s="12"/>
      <c r="E19" s="6"/>
      <c r="F19" s="6"/>
      <c r="G19" s="6"/>
      <c r="H19" s="6"/>
      <c r="I19" s="6"/>
    </row>
    <row r="20">
      <c r="A20" s="22" t="s">
        <v>40</v>
      </c>
      <c r="B20" s="23" t="s">
        <v>34</v>
      </c>
      <c r="C20" s="11" t="s">
        <v>41</v>
      </c>
      <c r="D20" s="25" t="str">
        <f>HYPERLINK("http://inlab.lab.asu.edu/Publications/KanWanJar_16.pdf","inlab.lab.asu.edu")</f>
        <v>inlab.lab.asu.edu</v>
      </c>
      <c r="E20" s="26"/>
      <c r="F20" s="6"/>
      <c r="G20" s="6"/>
      <c r="H20" s="6"/>
      <c r="I20" s="6"/>
    </row>
    <row r="21">
      <c r="A21" s="17" t="s">
        <v>42</v>
      </c>
      <c r="B21" s="23" t="s">
        <v>34</v>
      </c>
      <c r="C21" s="11" t="s">
        <v>41</v>
      </c>
      <c r="D21" s="25" t="str">
        <f>HYPERLINK("http://users.ics.forth.gr/~nchrysos/papers/nchrysos_camera_ready_TON.pdf","users.ics.forth.gr")</f>
        <v>users.ics.forth.gr</v>
      </c>
      <c r="E21" s="26"/>
      <c r="F21" s="26"/>
      <c r="G21" s="26"/>
      <c r="H21" s="6"/>
      <c r="I21" s="6"/>
    </row>
    <row r="22">
      <c r="A22" s="13" t="s">
        <v>43</v>
      </c>
      <c r="B22" s="23" t="s">
        <v>34</v>
      </c>
      <c r="C22" s="11" t="s">
        <v>41</v>
      </c>
      <c r="D22" s="27" t="s">
        <v>44</v>
      </c>
      <c r="E22" s="6"/>
      <c r="F22" s="6"/>
      <c r="G22" s="6"/>
      <c r="H22" s="6"/>
      <c r="I22" s="6"/>
    </row>
    <row r="23">
      <c r="A23" s="9" t="s">
        <v>45</v>
      </c>
      <c r="B23" s="23" t="s">
        <v>34</v>
      </c>
      <c r="C23" s="11" t="s">
        <v>41</v>
      </c>
      <c r="D23" s="27" t="s">
        <v>46</v>
      </c>
      <c r="E23" s="6"/>
      <c r="F23" s="6"/>
      <c r="G23" s="6"/>
      <c r="H23" s="6"/>
      <c r="I23" s="6"/>
    </row>
    <row r="24">
      <c r="A24" s="9" t="s">
        <v>47</v>
      </c>
      <c r="B24" s="23" t="s">
        <v>34</v>
      </c>
      <c r="C24" s="11" t="s">
        <v>41</v>
      </c>
      <c r="D24" s="27" t="s">
        <v>48</v>
      </c>
      <c r="E24" s="6"/>
      <c r="F24" s="6"/>
      <c r="G24" s="6"/>
      <c r="H24" s="6"/>
      <c r="I24" s="6"/>
    </row>
    <row r="25">
      <c r="A25" s="9" t="s">
        <v>49</v>
      </c>
      <c r="B25" s="23" t="s">
        <v>34</v>
      </c>
      <c r="C25" s="11" t="s">
        <v>41</v>
      </c>
      <c r="D25" s="27" t="s">
        <v>48</v>
      </c>
      <c r="E25" s="6"/>
      <c r="F25" s="6"/>
      <c r="G25" s="6"/>
      <c r="H25" s="6"/>
      <c r="I25" s="6"/>
    </row>
    <row r="26">
      <c r="A26" s="9" t="s">
        <v>50</v>
      </c>
      <c r="B26" s="23" t="s">
        <v>34</v>
      </c>
      <c r="C26" s="11" t="s">
        <v>41</v>
      </c>
      <c r="D26" s="28" t="str">
        <f>HYPERLINK("http://joseyallouz.com/publications/sigmet0232-yallouz.pdf","joseyallouz.com")</f>
        <v>joseyallouz.com</v>
      </c>
      <c r="E26" s="6"/>
      <c r="F26" s="6"/>
      <c r="G26" s="6"/>
      <c r="H26" s="6"/>
      <c r="I26" s="6"/>
    </row>
    <row r="27">
      <c r="A27" s="29" t="s">
        <v>51</v>
      </c>
      <c r="B27" s="23" t="s">
        <v>34</v>
      </c>
      <c r="C27" s="30" t="str">
        <f>HYPERLINK("https://ieeexplore.ieee.org/document/6932501/","ieeexplore.ieee.org")</f>
        <v>ieeexplore.ieee.org</v>
      </c>
      <c r="D27" s="31" t="str">
        <f>HYPERLINK("http://www.cs.northwestern.edu/~ychen/Papers/DNS_ToN15.pdf","cs.northwestern.edu")</f>
        <v>cs.northwestern.edu</v>
      </c>
      <c r="E27" s="26"/>
      <c r="F27" s="26"/>
      <c r="G27" s="6"/>
      <c r="H27" s="6"/>
      <c r="I27" s="6"/>
    </row>
    <row r="28">
      <c r="A28" s="32"/>
      <c r="B28" s="23"/>
      <c r="C28" s="11"/>
      <c r="D28" s="12"/>
      <c r="E28" s="6"/>
      <c r="F28" s="6"/>
      <c r="G28" s="6"/>
      <c r="H28" s="6"/>
      <c r="I28" s="6"/>
    </row>
    <row r="29">
      <c r="A29" s="33" t="s">
        <v>18</v>
      </c>
      <c r="B29" s="34" t="s">
        <v>52</v>
      </c>
      <c r="D29" s="6"/>
      <c r="E29" s="6"/>
      <c r="F29" s="6"/>
      <c r="G29" s="6"/>
      <c r="H29" s="6"/>
      <c r="I29" s="6"/>
    </row>
    <row r="30">
      <c r="A30" s="35" t="s">
        <v>53</v>
      </c>
      <c r="B30" s="14" t="s">
        <v>17</v>
      </c>
      <c r="C30" s="6"/>
      <c r="D30" s="6"/>
      <c r="E30" s="6"/>
      <c r="F30" s="6"/>
      <c r="G30" s="6"/>
      <c r="H30" s="6"/>
      <c r="I30" s="6"/>
    </row>
    <row r="31">
      <c r="A31" s="35" t="s">
        <v>54</v>
      </c>
      <c r="B31" s="10" t="s">
        <v>17</v>
      </c>
    </row>
    <row r="32">
      <c r="A32" s="36" t="s">
        <v>55</v>
      </c>
      <c r="B32" s="10" t="s">
        <v>17</v>
      </c>
    </row>
    <row r="33">
      <c r="A33" s="37" t="s">
        <v>56</v>
      </c>
      <c r="B33" s="10" t="s">
        <v>17</v>
      </c>
    </row>
    <row r="34">
      <c r="A34" s="37" t="s">
        <v>57</v>
      </c>
      <c r="B34" s="10" t="s">
        <v>17</v>
      </c>
    </row>
    <row r="35">
      <c r="A35" s="37" t="s">
        <v>58</v>
      </c>
      <c r="B35" s="10" t="s">
        <v>17</v>
      </c>
    </row>
    <row r="36">
      <c r="A36" s="13" t="s">
        <v>59</v>
      </c>
      <c r="B36" s="10" t="s">
        <v>17</v>
      </c>
    </row>
    <row r="37">
      <c r="A37" s="13" t="s">
        <v>53</v>
      </c>
      <c r="B37" s="10" t="s">
        <v>17</v>
      </c>
    </row>
    <row r="38">
      <c r="A38" s="37" t="s">
        <v>60</v>
      </c>
      <c r="B38" s="10" t="s">
        <v>17</v>
      </c>
    </row>
    <row r="39">
      <c r="A39" s="37" t="s">
        <v>61</v>
      </c>
      <c r="B39" s="10" t="s">
        <v>17</v>
      </c>
    </row>
    <row r="40">
      <c r="A40" s="1" t="s">
        <v>62</v>
      </c>
      <c r="B40" s="10" t="s">
        <v>17</v>
      </c>
    </row>
    <row r="41">
      <c r="A41" s="1" t="s">
        <v>63</v>
      </c>
      <c r="B41" s="10" t="s">
        <v>17</v>
      </c>
    </row>
    <row r="42">
      <c r="A42" s="1" t="s">
        <v>64</v>
      </c>
      <c r="B42" s="10" t="s">
        <v>17</v>
      </c>
    </row>
    <row r="43">
      <c r="A43" s="13" t="s">
        <v>65</v>
      </c>
      <c r="B43" s="11" t="s">
        <v>34</v>
      </c>
      <c r="C43" s="38" t="str">
        <f>HYPERLINK("http://www.f-zhou.com/ta/2013_PAMI_CTW_Draft.pdf","f-zhou.com")</f>
        <v>f-zhou.com</v>
      </c>
    </row>
    <row r="44">
      <c r="A44" s="35" t="s">
        <v>66</v>
      </c>
      <c r="B44" s="11" t="s">
        <v>34</v>
      </c>
      <c r="C44" s="39" t="str">
        <f>HYPERLINK("https://spiral.imperial.ac.uk/bitstream/10044/1/42292/8/Laplace%20Approximation%20for%20Divisive%20Gaussian%20Processes.pdf","spiral.imperial.ac.uk")</f>
        <v>spiral.imperial.ac.uk</v>
      </c>
    </row>
    <row r="45">
      <c r="A45" s="37" t="s">
        <v>67</v>
      </c>
      <c r="B45" s="11" t="s">
        <v>34</v>
      </c>
      <c r="C45" s="38" t="str">
        <f>HYPERLINK("https://qmro.qmul.ac.uk/xmlui/bitstream/handle/123456789/10765/Gong%20-%20Towards%20Open-World%20Person%20Re-Identification%20(2015,%20Accepted%20version).pdf?sequence=2","qmro.qmul.ac.uk")</f>
        <v>qmro.qmul.ac.uk</v>
      </c>
    </row>
    <row r="46">
      <c r="A46" s="37" t="s">
        <v>68</v>
      </c>
      <c r="B46" s="11" t="s">
        <v>34</v>
      </c>
      <c r="C46" s="38" t="str">
        <f>HYPERLINK("http://europepmc.org/articles/PMC4727970?pdf=render","europepmc.org")</f>
        <v>europepmc.org</v>
      </c>
    </row>
    <row r="47">
      <c r="A47" s="1" t="s">
        <v>69</v>
      </c>
      <c r="B47" s="11" t="s">
        <v>34</v>
      </c>
      <c r="C47" s="11" t="s">
        <v>41</v>
      </c>
      <c r="D47" s="38" t="str">
        <f>HYPERLINK("http://vipl.ict.ac.cn/homepage/mnkan/pdf/2016PAMIMvDA.pdf","vipl.ict.ac.cn")</f>
        <v>vipl.ict.ac.cn</v>
      </c>
    </row>
    <row r="48">
      <c r="A48" s="1" t="s">
        <v>70</v>
      </c>
      <c r="B48" s="11" t="s">
        <v>34</v>
      </c>
      <c r="C48" s="11" t="s">
        <v>41</v>
      </c>
      <c r="D48" s="38" t="str">
        <f>HYPERLINK("https://kilthub.cmu.edu/articles/Robust_Regression_/6560723/files/12043010.pdf","cmu.edu")</f>
        <v>cmu.edu</v>
      </c>
    </row>
    <row r="49">
      <c r="A49" s="37" t="s">
        <v>71</v>
      </c>
      <c r="B49" s="11" t="s">
        <v>34</v>
      </c>
      <c r="C49" s="11" t="s">
        <v>41</v>
      </c>
      <c r="D49" s="40" t="s">
        <v>72</v>
      </c>
    </row>
    <row r="50">
      <c r="A50" s="13" t="s">
        <v>73</v>
      </c>
      <c r="B50" s="11" t="s">
        <v>34</v>
      </c>
      <c r="C50" s="11" t="s">
        <v>41</v>
      </c>
      <c r="D50" s="27" t="s">
        <v>74</v>
      </c>
    </row>
    <row r="51">
      <c r="A51" s="37" t="s">
        <v>75</v>
      </c>
      <c r="B51" s="11" t="s">
        <v>34</v>
      </c>
      <c r="C51" s="11" t="s">
        <v>41</v>
      </c>
      <c r="D51" s="40" t="s">
        <v>48</v>
      </c>
    </row>
    <row r="52">
      <c r="A52" s="35" t="s">
        <v>76</v>
      </c>
      <c r="B52" s="11" t="s">
        <v>34</v>
      </c>
      <c r="C52" s="11" t="s">
        <v>41</v>
      </c>
      <c r="D52" s="11" t="s">
        <v>41</v>
      </c>
      <c r="E52" s="6"/>
      <c r="F52" s="6"/>
      <c r="G52" s="6"/>
      <c r="H52" s="6"/>
      <c r="I52" s="6"/>
    </row>
    <row r="53">
      <c r="A53" s="37" t="s">
        <v>77</v>
      </c>
      <c r="B53" s="11" t="s">
        <v>34</v>
      </c>
      <c r="C53" s="11" t="s">
        <v>41</v>
      </c>
      <c r="D53" s="11" t="s">
        <v>41</v>
      </c>
    </row>
    <row r="54">
      <c r="A54" s="13" t="s">
        <v>78</v>
      </c>
      <c r="B54" s="11" t="s">
        <v>34</v>
      </c>
      <c r="C54" s="11" t="s">
        <v>41</v>
      </c>
      <c r="D54" s="11" t="s">
        <v>41</v>
      </c>
    </row>
  </sheetData>
  <hyperlinks>
    <hyperlink r:id="rId1" ref="D22"/>
    <hyperlink r:id="rId2" ref="D23"/>
    <hyperlink r:id="rId3" ref="D24"/>
    <hyperlink r:id="rId4" ref="D25"/>
    <hyperlink r:id="rId5" ref="A32"/>
    <hyperlink r:id="rId6" ref="D49"/>
    <hyperlink r:id="rId7" ref="D50"/>
    <hyperlink r:id="rId8" ref="D5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86"/>
  </cols>
  <sheetData>
    <row r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3">
        <v>11.0</v>
      </c>
      <c r="C2" s="3">
        <v>6.0</v>
      </c>
      <c r="D2" s="3">
        <v>7.0</v>
      </c>
      <c r="E2" s="3">
        <v>1.0</v>
      </c>
      <c r="F2">
        <f t="shared" ref="F2:F3" si="1">SUM(B2:E2)</f>
        <v>25</v>
      </c>
      <c r="G2">
        <f t="shared" ref="G2:G3" si="2">ROUND((B2*100)/SUM(B2:E2),2)</f>
        <v>44</v>
      </c>
      <c r="H2">
        <f t="shared" ref="H2:H3" si="3">ROUND((C2*100)/SUM(B2:E2),2)</f>
        <v>24</v>
      </c>
      <c r="I2">
        <f t="shared" ref="I2:I3" si="4">ROUND((D2*100)/SUM(B2:E2),2)</f>
        <v>28</v>
      </c>
      <c r="J2">
        <f t="shared" ref="J2:J3" si="5">ROUND((E2*100)/SUM(B2:E2),2)</f>
        <v>4</v>
      </c>
      <c r="K2">
        <f t="shared" ref="K2:K3" si="6">SUM(G2:J2)</f>
        <v>100</v>
      </c>
    </row>
    <row r="3">
      <c r="A3" s="1" t="s">
        <v>18</v>
      </c>
      <c r="B3" s="3">
        <v>13.0</v>
      </c>
      <c r="C3" s="3">
        <v>4.0</v>
      </c>
      <c r="D3" s="3">
        <v>5.0</v>
      </c>
      <c r="E3" s="3">
        <v>3.0</v>
      </c>
      <c r="F3">
        <f t="shared" si="1"/>
        <v>25</v>
      </c>
      <c r="G3">
        <f t="shared" si="2"/>
        <v>52</v>
      </c>
      <c r="H3">
        <f t="shared" si="3"/>
        <v>16</v>
      </c>
      <c r="I3">
        <f t="shared" si="4"/>
        <v>20</v>
      </c>
      <c r="J3">
        <f t="shared" si="5"/>
        <v>12</v>
      </c>
      <c r="K3">
        <f t="shared" si="6"/>
        <v>100</v>
      </c>
    </row>
    <row r="4">
      <c r="A4" s="16"/>
      <c r="C4" s="1" t="s">
        <v>22</v>
      </c>
      <c r="D4" s="1" t="s">
        <v>23</v>
      </c>
      <c r="E4" s="1" t="s">
        <v>4</v>
      </c>
      <c r="F4" s="1" t="s">
        <v>5</v>
      </c>
      <c r="G4" s="16"/>
      <c r="H4" s="1" t="s">
        <v>24</v>
      </c>
      <c r="I4" s="1" t="s">
        <v>25</v>
      </c>
      <c r="J4" s="1" t="s">
        <v>9</v>
      </c>
      <c r="K4" s="1" t="s">
        <v>10</v>
      </c>
    </row>
    <row r="5">
      <c r="A5" s="1" t="s">
        <v>11</v>
      </c>
      <c r="B5" s="3"/>
      <c r="C5" s="3">
        <f t="shared" ref="C5:C6" si="8">B2+C2</f>
        <v>17</v>
      </c>
      <c r="D5" s="3">
        <f t="shared" ref="D5:E5" si="7">D2</f>
        <v>7</v>
      </c>
      <c r="E5" s="3">
        <f t="shared" si="7"/>
        <v>1</v>
      </c>
      <c r="F5">
        <f t="shared" ref="F5:F7" si="10">SUM(B5:E5)</f>
        <v>25</v>
      </c>
      <c r="H5">
        <f t="shared" ref="H5:H7" si="11">ROUND((C5*100)/SUM(B5:E5),2)</f>
        <v>68</v>
      </c>
      <c r="I5">
        <f t="shared" ref="I5:I7" si="12">ROUND((D5*100)/SUM(B5:E5),2)</f>
        <v>28</v>
      </c>
      <c r="J5">
        <f t="shared" ref="J5:J7" si="13">ROUND((E5*100)/SUM(B5:E5),2)</f>
        <v>4</v>
      </c>
      <c r="K5">
        <f t="shared" ref="K5:K7" si="14">SUM(G5:J5)</f>
        <v>100</v>
      </c>
    </row>
    <row r="6">
      <c r="A6" s="1" t="s">
        <v>18</v>
      </c>
      <c r="C6" s="3">
        <f t="shared" si="8"/>
        <v>17</v>
      </c>
      <c r="D6" s="3">
        <f t="shared" ref="D6:E6" si="9">D3</f>
        <v>5</v>
      </c>
      <c r="E6" s="3">
        <f t="shared" si="9"/>
        <v>3</v>
      </c>
      <c r="F6">
        <f t="shared" si="10"/>
        <v>25</v>
      </c>
      <c r="H6">
        <f t="shared" si="11"/>
        <v>68</v>
      </c>
      <c r="I6">
        <f t="shared" si="12"/>
        <v>20</v>
      </c>
      <c r="J6">
        <f t="shared" si="13"/>
        <v>12</v>
      </c>
      <c r="K6">
        <f t="shared" si="14"/>
        <v>100</v>
      </c>
    </row>
    <row r="7">
      <c r="A7" s="1" t="s">
        <v>5</v>
      </c>
      <c r="C7">
        <f t="shared" ref="C7:E7" si="15">SUM(C5:C6)</f>
        <v>34</v>
      </c>
      <c r="D7">
        <f t="shared" si="15"/>
        <v>12</v>
      </c>
      <c r="E7">
        <f t="shared" si="15"/>
        <v>4</v>
      </c>
      <c r="F7">
        <f t="shared" si="10"/>
        <v>50</v>
      </c>
      <c r="H7">
        <f t="shared" si="11"/>
        <v>68</v>
      </c>
      <c r="I7">
        <f t="shared" si="12"/>
        <v>24</v>
      </c>
      <c r="J7">
        <f t="shared" si="13"/>
        <v>8</v>
      </c>
      <c r="K7">
        <f t="shared" si="14"/>
        <v>100</v>
      </c>
    </row>
  </sheetData>
  <drawing r:id="rId1"/>
</worksheet>
</file>