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380/Projects/APHRC/Busara Data/dash-clinical-analytics/data/"/>
    </mc:Choice>
  </mc:AlternateContent>
  <xr:revisionPtr revIDLastSave="0" documentId="8_{F45F72D3-D5B4-8445-B050-35EEBFB01A54}" xr6:coauthVersionLast="47" xr6:coauthVersionMax="47" xr10:uidLastSave="{00000000-0000-0000-0000-000000000000}"/>
  <bookViews>
    <workbookView xWindow="0" yWindow="0" windowWidth="33600" windowHeight="21000" xr2:uid="{EEEC6D5C-D5D2-1C4C-B1AF-D4F41D8F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" i="1" l="1"/>
  <c r="AW4" i="1"/>
  <c r="AW5" i="1"/>
  <c r="AW6" i="1"/>
  <c r="AW7" i="1"/>
  <c r="AW8" i="1"/>
  <c r="AW10" i="1"/>
  <c r="AW13" i="1"/>
  <c r="AW15" i="1"/>
  <c r="AW16" i="1"/>
  <c r="AW18" i="1"/>
  <c r="AW19" i="1"/>
  <c r="AW20" i="1"/>
  <c r="AW21" i="1"/>
  <c r="AW22" i="1"/>
  <c r="AW23" i="1"/>
  <c r="AW24" i="1"/>
  <c r="AW25" i="1"/>
  <c r="AW26" i="1"/>
  <c r="AW28" i="1"/>
  <c r="AW29" i="1"/>
  <c r="AW30" i="1"/>
  <c r="AW31" i="1"/>
  <c r="AW36" i="1"/>
  <c r="AW37" i="1"/>
  <c r="AW38" i="1"/>
  <c r="AW39" i="1"/>
  <c r="AW40" i="1"/>
  <c r="AW41" i="1"/>
  <c r="AW42" i="1"/>
  <c r="AW43" i="1"/>
  <c r="AW44" i="1"/>
  <c r="AW45" i="1"/>
  <c r="AW47" i="1"/>
  <c r="AW48" i="1"/>
  <c r="AW49" i="1"/>
  <c r="AW52" i="1"/>
  <c r="AW62" i="1"/>
  <c r="AW63" i="1"/>
  <c r="AW64" i="1"/>
  <c r="AW65" i="1"/>
  <c r="AW67" i="1"/>
  <c r="AW69" i="1"/>
  <c r="AW70" i="1"/>
  <c r="AW72" i="1"/>
  <c r="AW73" i="1"/>
  <c r="AW76" i="1"/>
  <c r="AW79" i="1"/>
  <c r="AW80" i="1"/>
  <c r="AW82" i="1"/>
  <c r="AW83" i="1"/>
  <c r="AW84" i="1"/>
  <c r="AW85" i="1"/>
  <c r="AW86" i="1"/>
  <c r="AW87" i="1"/>
  <c r="AW88" i="1"/>
  <c r="AW89" i="1"/>
  <c r="AW90" i="1"/>
  <c r="AW93" i="1"/>
  <c r="AW94" i="1"/>
  <c r="AW95" i="1"/>
  <c r="AW97" i="1"/>
  <c r="AW98" i="1"/>
  <c r="AW99" i="1"/>
  <c r="AW101" i="1"/>
  <c r="AW102" i="1"/>
  <c r="AW103" i="1"/>
  <c r="AW104" i="1"/>
  <c r="AW105" i="1"/>
  <c r="AW107" i="1"/>
  <c r="AW108" i="1"/>
  <c r="AW109" i="1"/>
  <c r="AW110" i="1"/>
  <c r="AW111" i="1"/>
  <c r="AW113" i="1"/>
  <c r="AW114" i="1"/>
  <c r="AW115" i="1"/>
  <c r="AW116" i="1"/>
  <c r="AW124" i="1"/>
  <c r="AW126" i="1"/>
  <c r="AW127" i="1"/>
  <c r="AW129" i="1"/>
  <c r="AW131" i="1"/>
  <c r="AW133" i="1"/>
  <c r="AW135" i="1"/>
  <c r="AW136" i="1"/>
  <c r="AW137" i="1"/>
  <c r="AW138" i="1"/>
  <c r="AW140" i="1"/>
  <c r="AW142" i="1"/>
  <c r="AW143" i="1"/>
  <c r="AW144" i="1"/>
  <c r="AW146" i="1"/>
  <c r="AW147" i="1"/>
  <c r="AW149" i="1"/>
  <c r="AW150" i="1"/>
  <c r="AW154" i="1"/>
  <c r="AW155" i="1"/>
  <c r="AW156" i="1"/>
  <c r="AW157" i="1"/>
  <c r="AW158" i="1"/>
  <c r="AW159" i="1"/>
  <c r="AW160" i="1"/>
  <c r="AW161" i="1"/>
  <c r="AW162" i="1"/>
  <c r="AW164" i="1"/>
  <c r="AW165" i="1"/>
  <c r="AW166" i="1"/>
  <c r="AW2" i="1"/>
  <c r="M166" i="1"/>
  <c r="M165" i="1"/>
  <c r="AV164" i="1"/>
  <c r="M164" i="1"/>
  <c r="AU163" i="1"/>
  <c r="AH163" i="1"/>
  <c r="X163" i="1"/>
  <c r="M163" i="1"/>
  <c r="M162" i="1"/>
  <c r="M161" i="1"/>
  <c r="M160" i="1"/>
  <c r="M159" i="1"/>
  <c r="M158" i="1"/>
  <c r="M157" i="1"/>
  <c r="M156" i="1"/>
  <c r="M155" i="1"/>
  <c r="M154" i="1"/>
  <c r="AU153" i="1"/>
  <c r="AM153" i="1"/>
  <c r="AL153" i="1"/>
  <c r="AH153" i="1"/>
  <c r="X153" i="1"/>
  <c r="M153" i="1"/>
  <c r="AU152" i="1"/>
  <c r="AW152" i="1" s="1"/>
  <c r="AH152" i="1"/>
  <c r="M152" i="1"/>
  <c r="AU151" i="1"/>
  <c r="AH151" i="1"/>
  <c r="X151" i="1"/>
  <c r="M151" i="1"/>
  <c r="M150" i="1"/>
  <c r="M149" i="1"/>
  <c r="AU148" i="1"/>
  <c r="AH148" i="1"/>
  <c r="X148" i="1"/>
  <c r="M148" i="1"/>
  <c r="M147" i="1"/>
  <c r="M146" i="1"/>
  <c r="AU145" i="1"/>
  <c r="AH145" i="1"/>
  <c r="X145" i="1"/>
  <c r="M145" i="1"/>
  <c r="M144" i="1"/>
  <c r="M143" i="1"/>
  <c r="M142" i="1"/>
  <c r="AU141" i="1"/>
  <c r="AM141" i="1"/>
  <c r="AH141" i="1"/>
  <c r="X141" i="1"/>
  <c r="M141" i="1"/>
  <c r="M140" i="1"/>
  <c r="AU139" i="1"/>
  <c r="AH139" i="1"/>
  <c r="X139" i="1"/>
  <c r="M139" i="1"/>
  <c r="M138" i="1"/>
  <c r="M137" i="1"/>
  <c r="M136" i="1"/>
  <c r="M135" i="1"/>
  <c r="AU134" i="1"/>
  <c r="AH134" i="1"/>
  <c r="X134" i="1"/>
  <c r="M134" i="1"/>
  <c r="M133" i="1"/>
  <c r="AU132" i="1"/>
  <c r="AW132" i="1" s="1"/>
  <c r="AH132" i="1"/>
  <c r="X132" i="1"/>
  <c r="M132" i="1"/>
  <c r="M131" i="1"/>
  <c r="AU130" i="1"/>
  <c r="AH130" i="1"/>
  <c r="X130" i="1"/>
  <c r="M130" i="1"/>
  <c r="M129" i="1"/>
  <c r="AU128" i="1"/>
  <c r="AH128" i="1"/>
  <c r="X128" i="1"/>
  <c r="M128" i="1"/>
  <c r="M127" i="1"/>
  <c r="M126" i="1"/>
  <c r="AU125" i="1"/>
  <c r="AH125" i="1"/>
  <c r="X125" i="1"/>
  <c r="M125" i="1"/>
  <c r="M124" i="1"/>
  <c r="AU123" i="1"/>
  <c r="AH123" i="1"/>
  <c r="X123" i="1"/>
  <c r="M123" i="1"/>
  <c r="AU122" i="1"/>
  <c r="AH122" i="1"/>
  <c r="X122" i="1"/>
  <c r="M122" i="1"/>
  <c r="AU121" i="1"/>
  <c r="AH121" i="1"/>
  <c r="X121" i="1"/>
  <c r="M121" i="1"/>
  <c r="AU120" i="1"/>
  <c r="AH120" i="1"/>
  <c r="X120" i="1"/>
  <c r="M120" i="1"/>
  <c r="AU119" i="1"/>
  <c r="AH119" i="1"/>
  <c r="X119" i="1"/>
  <c r="M119" i="1"/>
  <c r="AU118" i="1"/>
  <c r="AH118" i="1"/>
  <c r="X118" i="1"/>
  <c r="M118" i="1"/>
  <c r="AU117" i="1"/>
  <c r="AH117" i="1"/>
  <c r="X117" i="1"/>
  <c r="M117" i="1"/>
  <c r="M116" i="1"/>
  <c r="M115" i="1"/>
  <c r="M114" i="1"/>
  <c r="M113" i="1"/>
  <c r="AU112" i="1"/>
  <c r="AH112" i="1"/>
  <c r="X112" i="1"/>
  <c r="M112" i="1"/>
  <c r="M111" i="1"/>
  <c r="M110" i="1"/>
  <c r="M109" i="1"/>
  <c r="M108" i="1"/>
  <c r="M107" i="1"/>
  <c r="AU106" i="1"/>
  <c r="AH106" i="1"/>
  <c r="X106" i="1"/>
  <c r="M106" i="1"/>
  <c r="M105" i="1"/>
  <c r="M104" i="1"/>
  <c r="M103" i="1"/>
  <c r="M102" i="1"/>
  <c r="M101" i="1"/>
  <c r="AU100" i="1"/>
  <c r="AH100" i="1"/>
  <c r="X100" i="1"/>
  <c r="M100" i="1"/>
  <c r="M99" i="1"/>
  <c r="AV98" i="1"/>
  <c r="M98" i="1"/>
  <c r="M97" i="1"/>
  <c r="AU96" i="1"/>
  <c r="AH96" i="1"/>
  <c r="X96" i="1"/>
  <c r="M96" i="1"/>
  <c r="M95" i="1"/>
  <c r="M94" i="1"/>
  <c r="M93" i="1"/>
  <c r="AU92" i="1"/>
  <c r="AH92" i="1"/>
  <c r="X92" i="1"/>
  <c r="M92" i="1"/>
  <c r="AU91" i="1"/>
  <c r="AH91" i="1"/>
  <c r="X91" i="1"/>
  <c r="M91" i="1"/>
  <c r="M90" i="1"/>
  <c r="M89" i="1"/>
  <c r="AV88" i="1"/>
  <c r="M88" i="1"/>
  <c r="AV87" i="1"/>
  <c r="M87" i="1"/>
  <c r="M86" i="1"/>
  <c r="M85" i="1"/>
  <c r="AV84" i="1"/>
  <c r="M84" i="1"/>
  <c r="M83" i="1"/>
  <c r="M82" i="1"/>
  <c r="AU81" i="1"/>
  <c r="AH81" i="1"/>
  <c r="X81" i="1"/>
  <c r="M81" i="1"/>
  <c r="M80" i="1"/>
  <c r="M79" i="1"/>
  <c r="AU78" i="1"/>
  <c r="AH78" i="1"/>
  <c r="X78" i="1"/>
  <c r="M78" i="1"/>
  <c r="AU77" i="1"/>
  <c r="AH77" i="1"/>
  <c r="X77" i="1"/>
  <c r="M77" i="1"/>
  <c r="M76" i="1"/>
  <c r="AU75" i="1"/>
  <c r="AH75" i="1"/>
  <c r="X75" i="1"/>
  <c r="M75" i="1"/>
  <c r="AU74" i="1"/>
  <c r="AH74" i="1"/>
  <c r="X74" i="1"/>
  <c r="M74" i="1"/>
  <c r="M73" i="1"/>
  <c r="M72" i="1"/>
  <c r="AU71" i="1"/>
  <c r="AH71" i="1"/>
  <c r="X71" i="1"/>
  <c r="M71" i="1"/>
  <c r="M70" i="1"/>
  <c r="M69" i="1"/>
  <c r="AU68" i="1"/>
  <c r="AH68" i="1"/>
  <c r="X68" i="1"/>
  <c r="M68" i="1"/>
  <c r="M67" i="1"/>
  <c r="AU66" i="1"/>
  <c r="AL66" i="1"/>
  <c r="AH66" i="1"/>
  <c r="X66" i="1"/>
  <c r="M66" i="1"/>
  <c r="M65" i="1"/>
  <c r="M64" i="1"/>
  <c r="M63" i="1"/>
  <c r="M62" i="1"/>
  <c r="AU61" i="1"/>
  <c r="AH61" i="1"/>
  <c r="R61" i="1"/>
  <c r="X61" i="1" s="1"/>
  <c r="M61" i="1"/>
  <c r="AU60" i="1"/>
  <c r="AH60" i="1"/>
  <c r="R60" i="1"/>
  <c r="X60" i="1" s="1"/>
  <c r="M60" i="1"/>
  <c r="AU59" i="1"/>
  <c r="AH59" i="1"/>
  <c r="X59" i="1"/>
  <c r="M59" i="1"/>
  <c r="AU58" i="1"/>
  <c r="AH58" i="1"/>
  <c r="X58" i="1"/>
  <c r="M58" i="1"/>
  <c r="AU57" i="1"/>
  <c r="AH57" i="1"/>
  <c r="X57" i="1"/>
  <c r="M57" i="1"/>
  <c r="AU56" i="1"/>
  <c r="AH56" i="1"/>
  <c r="X56" i="1"/>
  <c r="M56" i="1"/>
  <c r="AU55" i="1"/>
  <c r="AH55" i="1"/>
  <c r="X55" i="1"/>
  <c r="M55" i="1"/>
  <c r="AU54" i="1"/>
  <c r="AH54" i="1"/>
  <c r="X54" i="1"/>
  <c r="M54" i="1"/>
  <c r="AU53" i="1"/>
  <c r="AH53" i="1"/>
  <c r="X53" i="1"/>
  <c r="M53" i="1"/>
  <c r="M52" i="1"/>
  <c r="AU51" i="1"/>
  <c r="AH51" i="1"/>
  <c r="X51" i="1"/>
  <c r="M51" i="1"/>
  <c r="AH50" i="1"/>
  <c r="AW50" i="1" s="1"/>
  <c r="M50" i="1"/>
  <c r="M49" i="1"/>
  <c r="M48" i="1"/>
  <c r="M47" i="1"/>
  <c r="AU46" i="1"/>
  <c r="AH46" i="1"/>
  <c r="X46" i="1"/>
  <c r="M46" i="1"/>
  <c r="M45" i="1"/>
  <c r="M44" i="1"/>
  <c r="M43" i="1"/>
  <c r="M42" i="1"/>
  <c r="M41" i="1"/>
  <c r="M40" i="1"/>
  <c r="M39" i="1"/>
  <c r="M38" i="1"/>
  <c r="M37" i="1"/>
  <c r="M36" i="1"/>
  <c r="AU35" i="1"/>
  <c r="AH35" i="1"/>
  <c r="X35" i="1"/>
  <c r="M35" i="1"/>
  <c r="AU34" i="1"/>
  <c r="AH34" i="1"/>
  <c r="X34" i="1"/>
  <c r="M34" i="1"/>
  <c r="AU33" i="1"/>
  <c r="AH33" i="1"/>
  <c r="X33" i="1"/>
  <c r="M33" i="1"/>
  <c r="AU32" i="1"/>
  <c r="AH32" i="1"/>
  <c r="X32" i="1"/>
  <c r="M32" i="1"/>
  <c r="M31" i="1"/>
  <c r="M30" i="1"/>
  <c r="M29" i="1"/>
  <c r="M28" i="1"/>
  <c r="AU27" i="1"/>
  <c r="AM27" i="1"/>
  <c r="AH27" i="1"/>
  <c r="X27" i="1"/>
  <c r="M27" i="1"/>
  <c r="M26" i="1"/>
  <c r="M25" i="1"/>
  <c r="M24" i="1"/>
  <c r="M23" i="1"/>
  <c r="M22" i="1"/>
  <c r="M21" i="1"/>
  <c r="M20" i="1"/>
  <c r="M19" i="1"/>
  <c r="M18" i="1"/>
  <c r="AU17" i="1"/>
  <c r="AH17" i="1"/>
  <c r="X17" i="1"/>
  <c r="M17" i="1"/>
  <c r="M16" i="1"/>
  <c r="M15" i="1"/>
  <c r="AU14" i="1"/>
  <c r="AH14" i="1"/>
  <c r="X14" i="1"/>
  <c r="M14" i="1"/>
  <c r="M13" i="1"/>
  <c r="AU12" i="1"/>
  <c r="AH12" i="1"/>
  <c r="X12" i="1"/>
  <c r="M12" i="1"/>
  <c r="AU11" i="1"/>
  <c r="AH11" i="1"/>
  <c r="X11" i="1"/>
  <c r="M11" i="1"/>
  <c r="M10" i="1"/>
  <c r="AU9" i="1"/>
  <c r="AM9" i="1"/>
  <c r="AH9" i="1"/>
  <c r="M9" i="1"/>
  <c r="M8" i="1"/>
  <c r="M7" i="1"/>
  <c r="M6" i="1"/>
  <c r="M5" i="1"/>
  <c r="M4" i="1"/>
  <c r="AV3" i="1"/>
  <c r="M3" i="1"/>
  <c r="M2" i="1"/>
  <c r="AW53" i="1" l="1"/>
  <c r="AW55" i="1"/>
  <c r="AW57" i="1"/>
  <c r="AW59" i="1"/>
  <c r="AW61" i="1"/>
  <c r="AW96" i="1"/>
  <c r="AW100" i="1"/>
  <c r="AW66" i="1"/>
  <c r="AW46" i="1"/>
  <c r="AW74" i="1"/>
  <c r="AW112" i="1"/>
  <c r="AW117" i="1"/>
  <c r="AW119" i="1"/>
  <c r="AW121" i="1"/>
  <c r="AW123" i="1"/>
  <c r="AW130" i="1"/>
  <c r="AW141" i="1"/>
  <c r="AW68" i="1"/>
  <c r="AW33" i="1"/>
  <c r="AW35" i="1"/>
  <c r="AW11" i="1"/>
  <c r="AW92" i="1"/>
  <c r="AW145" i="1"/>
  <c r="AW9" i="1"/>
  <c r="AW60" i="1"/>
  <c r="AW78" i="1"/>
  <c r="AW148" i="1"/>
  <c r="AW106" i="1"/>
  <c r="AW12" i="1"/>
  <c r="AW51" i="1"/>
  <c r="AW77" i="1"/>
  <c r="AW163" i="1"/>
  <c r="AW27" i="1"/>
  <c r="AW32" i="1"/>
  <c r="AW34" i="1"/>
  <c r="AW54" i="1"/>
  <c r="AW56" i="1"/>
  <c r="AW58" i="1"/>
  <c r="AW71" i="1"/>
  <c r="AW134" i="1"/>
  <c r="AW139" i="1"/>
  <c r="AW75" i="1"/>
  <c r="AW81" i="1"/>
  <c r="AW91" i="1"/>
  <c r="AW118" i="1"/>
  <c r="AW120" i="1"/>
  <c r="AW122" i="1"/>
  <c r="AW125" i="1"/>
  <c r="AW128" i="1"/>
  <c r="AW151" i="1"/>
  <c r="AW14" i="1"/>
  <c r="AW17" i="1"/>
  <c r="AW153" i="1"/>
  <c r="AV54" i="1"/>
  <c r="AV56" i="1"/>
  <c r="AV60" i="1"/>
  <c r="AV119" i="1"/>
  <c r="AV139" i="1"/>
  <c r="AV120" i="1"/>
  <c r="AV122" i="1"/>
  <c r="AV130" i="1"/>
  <c r="AV59" i="1"/>
  <c r="AV61" i="1"/>
  <c r="AV66" i="1"/>
  <c r="AV68" i="1"/>
  <c r="AV78" i="1"/>
  <c r="AV125" i="1"/>
  <c r="AV77" i="1"/>
  <c r="AV92" i="1"/>
  <c r="AV153" i="1"/>
  <c r="AV96" i="1"/>
  <c r="AV34" i="1"/>
  <c r="AV46" i="1"/>
  <c r="AV151" i="1"/>
  <c r="AV32" i="1"/>
  <c r="AV55" i="1"/>
  <c r="AV106" i="1"/>
  <c r="AV9" i="1"/>
  <c r="AV51" i="1"/>
  <c r="AV74" i="1"/>
  <c r="AV134" i="1"/>
  <c r="AV53" i="1"/>
  <c r="AV121" i="1"/>
  <c r="AV57" i="1"/>
  <c r="AV118" i="1"/>
  <c r="AV163" i="1"/>
  <c r="AV27" i="1"/>
  <c r="AV75" i="1"/>
  <c r="AV81" i="1"/>
  <c r="AV128" i="1"/>
  <c r="AV132" i="1"/>
  <c r="AV11" i="1"/>
  <c r="AV33" i="1"/>
  <c r="AV35" i="1"/>
  <c r="AV123" i="1"/>
  <c r="AV17" i="1"/>
  <c r="AV91" i="1"/>
  <c r="AV100" i="1"/>
  <c r="AV117" i="1"/>
  <c r="AV145" i="1"/>
  <c r="AV148" i="1"/>
  <c r="AV12" i="1"/>
  <c r="AV14" i="1"/>
  <c r="AV58" i="1"/>
  <c r="AV71" i="1"/>
  <c r="AV112" i="1"/>
  <c r="AV141" i="1"/>
  <c r="AV152" i="1"/>
</calcChain>
</file>

<file path=xl/sharedStrings.xml><?xml version="1.0" encoding="utf-8"?>
<sst xmlns="http://schemas.openxmlformats.org/spreadsheetml/2006/main" count="1861" uniqueCount="403">
  <si>
    <t>Institution Name</t>
  </si>
  <si>
    <t>Website</t>
  </si>
  <si>
    <t>Country</t>
  </si>
  <si>
    <t>Type of institution</t>
  </si>
  <si>
    <t>Medical Dep</t>
  </si>
  <si>
    <t>Sociology</t>
  </si>
  <si>
    <t>Agri Dep</t>
  </si>
  <si>
    <t>Business/ commerce/Economics Dep</t>
  </si>
  <si>
    <t>Criterion 1: Collaboration with in-country decision makers</t>
  </si>
  <si>
    <t>Criterion 2: Existing public health research capacity</t>
  </si>
  <si>
    <r>
      <rPr>
        <b/>
        <sz val="10"/>
        <color rgb="FF000000"/>
        <rFont val="Muli,Arial"/>
      </rPr>
      <t xml:space="preserve">Criterion 3: Strength of capacity building efforts </t>
    </r>
    <r>
      <rPr>
        <b/>
        <i/>
        <sz val="10"/>
        <color rgb="FF000000"/>
        <rFont val="Muli,Arial"/>
      </rPr>
      <t>(especially for women)</t>
    </r>
  </si>
  <si>
    <t>Criterion 4: Adminstrative capacity to manage large grants</t>
  </si>
  <si>
    <t>Total Score of 4 Criteria</t>
  </si>
  <si>
    <r>
      <rPr>
        <b/>
        <i/>
        <sz val="12"/>
        <color rgb="FF000000"/>
        <rFont val="Arial"/>
        <family val="2"/>
      </rPr>
      <t xml:space="preserve">Staff
</t>
    </r>
    <r>
      <rPr>
        <i/>
        <sz val="12"/>
        <color rgb="FF000000"/>
        <rFont val="Arial"/>
        <family val="2"/>
      </rPr>
      <t>Measure capacity to
perform, manage, and apply for research &amp; peer recognition of results</t>
    </r>
  </si>
  <si>
    <r>
      <rPr>
        <b/>
        <i/>
        <sz val="12"/>
        <color theme="1"/>
        <rFont val="Arial"/>
        <family val="2"/>
      </rPr>
      <t xml:space="preserve">Infrastructure: 
</t>
    </r>
    <r>
      <rPr>
        <i/>
        <sz val="12"/>
        <color theme="1"/>
        <rFont val="Arial"/>
        <family val="2"/>
      </rPr>
      <t>Indicators relating to research infrastructure
including buildings, labs, equipment, libraries and other
physical resources.</t>
    </r>
  </si>
  <si>
    <t>Overall Input Score</t>
  </si>
  <si>
    <r>
      <rPr>
        <b/>
        <i/>
        <sz val="12"/>
        <color theme="1"/>
        <rFont val="Arial"/>
        <family val="2"/>
      </rPr>
      <t xml:space="preserve">Research:
</t>
    </r>
    <r>
      <rPr>
        <i/>
        <sz val="12"/>
        <color theme="1"/>
        <rFont val="Arial"/>
        <family val="2"/>
      </rPr>
      <t>Indicators relating to the development,
publication and use of written outputs such as peer reviewed
journal articles</t>
    </r>
  </si>
  <si>
    <r>
      <rPr>
        <b/>
        <i/>
        <sz val="12"/>
        <color theme="1"/>
        <rFont val="Arial"/>
        <family val="2"/>
      </rPr>
      <t xml:space="preserve">Grants and International/National Donors 
</t>
    </r>
    <r>
      <rPr>
        <i/>
        <sz val="12"/>
        <color theme="1"/>
        <rFont val="Arial"/>
        <family val="2"/>
      </rPr>
      <t xml:space="preserve">Research funding
</t>
    </r>
    <r>
      <rPr>
        <i/>
        <sz val="10"/>
        <color theme="1"/>
        <rFont val="Arial"/>
        <family val="2"/>
      </rPr>
      <t xml:space="preserve">(A grant is a non-refundable donation – in the shape of cash or in-kind contribution - It might come from foundations, Public/Private sector) </t>
    </r>
  </si>
  <si>
    <r>
      <rPr>
        <b/>
        <i/>
        <sz val="12"/>
        <color theme="1"/>
        <rFont val="Arial"/>
        <family val="2"/>
      </rPr>
      <t xml:space="preserve">Collaboration: 
</t>
    </r>
    <r>
      <rPr>
        <i/>
        <sz val="12"/>
        <color theme="1"/>
        <rFont val="Arial"/>
        <family val="2"/>
      </rPr>
      <t>Development of sustainable research collaborations.</t>
    </r>
  </si>
  <si>
    <t>Overall Output Score</t>
  </si>
  <si>
    <r>
      <rPr>
        <b/>
        <i/>
        <sz val="12"/>
        <color theme="1"/>
        <rFont val="Arial"/>
        <family val="2"/>
      </rPr>
      <t xml:space="preserve">Equal Opportunity Policies: 
</t>
    </r>
    <r>
      <rPr>
        <i/>
        <sz val="12"/>
        <color theme="1"/>
        <rFont val="Arial"/>
        <family val="2"/>
      </rPr>
      <t>Positive impact on equal opportunity policies</t>
    </r>
  </si>
  <si>
    <r>
      <rPr>
        <b/>
        <i/>
        <sz val="12"/>
        <color theme="1"/>
        <rFont val="Arial"/>
        <family val="2"/>
      </rPr>
      <t xml:space="preserve">Policy Impact:
</t>
    </r>
    <r>
      <rPr>
        <i/>
        <sz val="12"/>
        <color theme="1"/>
        <rFont val="Arial"/>
        <family val="2"/>
      </rPr>
      <t>Positive impact on policy formulation</t>
    </r>
  </si>
  <si>
    <t>Overall Impact Score</t>
  </si>
  <si>
    <t>OVERALL TOTAL SCORE</t>
  </si>
  <si>
    <t>Accra Technical University</t>
  </si>
  <si>
    <t>https://atu.edu.gh/</t>
  </si>
  <si>
    <t>Ghana</t>
  </si>
  <si>
    <t>Yes</t>
  </si>
  <si>
    <t>No</t>
  </si>
  <si>
    <t>N/A</t>
  </si>
  <si>
    <t>Addis Ababa University</t>
  </si>
  <si>
    <t>http://www.aau.edu.et/</t>
  </si>
  <si>
    <t>Ethiopia</t>
  </si>
  <si>
    <t>n/a</t>
  </si>
  <si>
    <t>Addis Continental Institute of Public Health</t>
  </si>
  <si>
    <t>http://www.addiscontinental.edu.et/</t>
  </si>
  <si>
    <t>Africa Health Research Institute</t>
  </si>
  <si>
    <t>https://www.ahri.org/</t>
  </si>
  <si>
    <t>South Africa</t>
  </si>
  <si>
    <t>Africa Institute of South Africa</t>
  </si>
  <si>
    <t>http://www.ai.org.za</t>
  </si>
  <si>
    <t>Africa University</t>
  </si>
  <si>
    <t>http://www.africau.edu/</t>
  </si>
  <si>
    <t>Zimbabwe</t>
  </si>
  <si>
    <t>African Center for Cities</t>
  </si>
  <si>
    <t>https://www.africancentreforcities.net/</t>
  </si>
  <si>
    <t>African Center for Economic Transformation</t>
  </si>
  <si>
    <t>https://acetforafrica.org/</t>
  </si>
  <si>
    <t>African Heritage Institution</t>
  </si>
  <si>
    <t>http://www.afriheritage.org/</t>
  </si>
  <si>
    <t>Nigeria</t>
  </si>
  <si>
    <t>African Institute for Development Policy (AFIDEP)</t>
  </si>
  <si>
    <t>https://www.afidep.org/</t>
  </si>
  <si>
    <t>Kenya</t>
  </si>
  <si>
    <t>African Institute for Economical and Social Development</t>
  </si>
  <si>
    <t>https://www.afidep.org/about/work-with-us/</t>
  </si>
  <si>
    <t>Ivory Coast</t>
  </si>
  <si>
    <t>Aga Khan University</t>
  </si>
  <si>
    <t>https://www.aku.edu/Pages/home.aspx</t>
  </si>
  <si>
    <t>Tanzania</t>
  </si>
  <si>
    <t>Agha Khan University Centre of Excellence in Women and Child Health in East Africa</t>
  </si>
  <si>
    <t>https://www.aku.edu/coe-wch/</t>
  </si>
  <si>
    <t>Sudan</t>
  </si>
  <si>
    <t>Ahmadu Bello University</t>
  </si>
  <si>
    <t>https://www.abu.edu.ng/</t>
  </si>
  <si>
    <t>American University of Nigeria</t>
  </si>
  <si>
    <t>https://www.aun.edu.ng/</t>
  </si>
  <si>
    <t>Amref Health Africa</t>
  </si>
  <si>
    <t>https://amref.org/</t>
  </si>
  <si>
    <t>Anna Medical College Mauritius</t>
  </si>
  <si>
    <t>https://amcrc.org/</t>
  </si>
  <si>
    <t>Mauritius</t>
  </si>
  <si>
    <t>Ardhi University</t>
  </si>
  <si>
    <t>https://aru.ac.tz/</t>
  </si>
  <si>
    <t>Armauer Hansen Research Institute</t>
  </si>
  <si>
    <t>https://ahri.gov.et</t>
  </si>
  <si>
    <t>Ashesi University</t>
  </si>
  <si>
    <t>https://www.ashesi.edu.gh/</t>
  </si>
  <si>
    <t>Bugando medical Centre; Mwanza;</t>
  </si>
  <si>
    <t>https://www.bugandomedicalcentre.go.tz/index.php?bmc=300</t>
  </si>
  <si>
    <t>CAP Research; Quatre Bornes;</t>
  </si>
  <si>
    <t>http://www.cap-research.com/</t>
  </si>
  <si>
    <t>Cape Peninsula University of Technology</t>
  </si>
  <si>
    <t>https://www.cput.ac.za/</t>
  </si>
  <si>
    <t>Catholic University College of Ghana</t>
  </si>
  <si>
    <t>https://www.cug.edu.gh/</t>
  </si>
  <si>
    <t>Center for Innovative Drug Development and Therapeutic Trials for Africa - Addis Ababa University; Addis Ababa; (CDT-Africa)</t>
  </si>
  <si>
    <t>https://www.cdt-africa.org/</t>
  </si>
  <si>
    <t>Tunisia</t>
  </si>
  <si>
    <t>Other</t>
  </si>
  <si>
    <t>Central University</t>
  </si>
  <si>
    <t>https://www.central.edu.gh/</t>
  </si>
  <si>
    <t>Centre D'oncologie Al Azhar; Quartier Hassan;</t>
  </si>
  <si>
    <t>http://www.alazharoncologie.com/</t>
  </si>
  <si>
    <t>Morocco</t>
  </si>
  <si>
    <t>Centre for Environmental Policy and Advocacy</t>
  </si>
  <si>
    <t>https://cepa.org.mw/</t>
  </si>
  <si>
    <t>Malawi</t>
  </si>
  <si>
    <t>Centre for Sexual Health and HIV/AIDS Research Zimbabwe; Harare; (CESHHAR)</t>
  </si>
  <si>
    <t>http://ceshhar.org/</t>
  </si>
  <si>
    <t>Centre International de Développement Clinique; Ebene; (CIDC)</t>
  </si>
  <si>
    <t>https://www.cidp-cro.com/contact-us</t>
  </si>
  <si>
    <t>Centre National de Recherche et de Formation sur le Paludisme (CNRFP)</t>
  </si>
  <si>
    <t>https://essentials.lstmed.ac.uk/about-essentials/partners/centre-national-de-recherche-et-de-formation-sur-le-paludisme-cnrfp</t>
  </si>
  <si>
    <t>Burkina Faso</t>
  </si>
  <si>
    <t>Centre Regional de Recherche et de Formation Ã la Prise en charge Clinique (CRCF)</t>
  </si>
  <si>
    <r>
      <rPr>
        <u/>
        <sz val="10"/>
        <color rgb="FF56A3F1"/>
        <rFont val="Arial"/>
        <family val="2"/>
      </rPr>
      <t>https://www.crcf.sn/</t>
    </r>
    <r>
      <rPr>
        <sz val="10"/>
        <color theme="1"/>
        <rFont val="Arial"/>
        <family val="2"/>
      </rPr>
      <t xml:space="preserve"> , https://sites.google.com/site/crcfdakar/home</t>
    </r>
  </si>
  <si>
    <t>Senegal</t>
  </si>
  <si>
    <t>CERMES</t>
  </si>
  <si>
    <t>https://www.cavehill.uwi.edu/cermes/home.aspx</t>
  </si>
  <si>
    <t>Niger</t>
  </si>
  <si>
    <t>Clinical Research Unit of Nanoro - Institut de Recherche en Sciences de la Sante; Centre-Ouest; (IRSS- CRUN )</t>
  </si>
  <si>
    <t>http://www.urcn.net/index.php/en/</t>
  </si>
  <si>
    <t>College Of Medicine and Allied Health Sciences</t>
  </si>
  <si>
    <t>https://usl.edu.sl/college-of-medicine-and-allied-health-sciences/</t>
  </si>
  <si>
    <t>Sierra Leone</t>
  </si>
  <si>
    <t>Commission for Science and Technology, COSTECH</t>
  </si>
  <si>
    <t>http://www.costech.or.tz/</t>
  </si>
  <si>
    <t>Research Councils</t>
  </si>
  <si>
    <t>Copperbelt University</t>
  </si>
  <si>
    <t>https://www.cbu.ac.zm/</t>
  </si>
  <si>
    <t>Zambia</t>
  </si>
  <si>
    <t>Daeyang University</t>
  </si>
  <si>
    <t>http://www.dyuni.ac.mw/</t>
  </si>
  <si>
    <t>Economic Policy Research Institute</t>
  </si>
  <si>
    <t>http://epri.org.za/</t>
  </si>
  <si>
    <t>Ethiopian Public Health Institute (EPHI)</t>
  </si>
  <si>
    <t>http://www.ephi.gov.et</t>
  </si>
  <si>
    <t>Federal University of Technology, Akure</t>
  </si>
  <si>
    <t>https://www.futa.edu.ng/</t>
  </si>
  <si>
    <t>Federal University of Technology, Owerri</t>
  </si>
  <si>
    <t>https://futo.edu.ng/</t>
  </si>
  <si>
    <t>Gambi College of Medical Science</t>
  </si>
  <si>
    <t>https://gambyteachinghospital.com/</t>
  </si>
  <si>
    <t>Ghana Academy of Arts and Sciences</t>
  </si>
  <si>
    <t>https://gaas-gh.org/</t>
  </si>
  <si>
    <t>Great Lakes University of Kisumu</t>
  </si>
  <si>
    <t>www.gluk.ac.ke</t>
  </si>
  <si>
    <t>https://ul.edu.lr/</t>
  </si>
  <si>
    <t>Gulu University</t>
  </si>
  <si>
    <t>https://gu.ac.ug/</t>
  </si>
  <si>
    <t>Uganda</t>
  </si>
  <si>
    <t xml:space="preserve">Yes </t>
  </si>
  <si>
    <t>Hubert Kairuki Memorial University</t>
  </si>
  <si>
    <t>http://www.hkmu.ac.tz/</t>
  </si>
  <si>
    <t>Human Sciences Research Council</t>
  </si>
  <si>
    <t>http://www.hsrc.ac.za/en</t>
  </si>
  <si>
    <t>Ifakara Health Research and Development Center; Dar es Salaam;</t>
  </si>
  <si>
    <t>https://ihrdc.org/default.htm</t>
  </si>
  <si>
    <t>IMANI Center for Policy &amp; Education</t>
  </si>
  <si>
    <t>https://imaniafrica.org/</t>
  </si>
  <si>
    <t>0/100</t>
  </si>
  <si>
    <t>INDEPTH Network</t>
  </si>
  <si>
    <t>http://www.indepth-network.org/</t>
  </si>
  <si>
    <t>Institut de Rechererch en Science de la Sante; Boulkiemdé;</t>
  </si>
  <si>
    <t>http://www.cnrst.bf/index.php/irss/</t>
  </si>
  <si>
    <t>Institut National de Recherches Biomédicales National Reference Lab for Sleeping Sickness Kinshasa</t>
  </si>
  <si>
    <t>https://inrb.net/</t>
  </si>
  <si>
    <t>Congo, Democratic Republic of</t>
  </si>
  <si>
    <t>Institut Pasteur</t>
  </si>
  <si>
    <t>https://www.pasteur.sn/fr</t>
  </si>
  <si>
    <t>Institut Pasteur d'Algérie</t>
  </si>
  <si>
    <t>https://www.pasteur.dz/fr/</t>
  </si>
  <si>
    <t>Algeria</t>
  </si>
  <si>
    <t>Institut Pasteur de Dakar (IPD)</t>
  </si>
  <si>
    <t>Institut Santé et Développement (ISED)</t>
  </si>
  <si>
    <t>http://www.ised.sn/</t>
  </si>
  <si>
    <t>Institut Supérieur de Développement Rural de Bukavu</t>
  </si>
  <si>
    <t>https://www.isdrbukavu.ac.cd/</t>
  </si>
  <si>
    <t>Institut Supérieur Pédagogique de la Gombe</t>
  </si>
  <si>
    <t>https://ispgombe.ac.cd/</t>
  </si>
  <si>
    <t>INSTITUT SUPERIEUR PEDAGOGIQUE DE LUBUMBASHI</t>
  </si>
  <si>
    <t>https://isplubum.wordpress.com/</t>
  </si>
  <si>
    <t>Institute for Economic Justice</t>
  </si>
  <si>
    <t>https://www.iej.org.za</t>
  </si>
  <si>
    <t>Institute for Global Dialogue</t>
  </si>
  <si>
    <t>http://www.igd.org.za</t>
  </si>
  <si>
    <t>Institute for Health Policy and Research</t>
  </si>
  <si>
    <t>www.ihpr.org</t>
  </si>
  <si>
    <t>22:1</t>
  </si>
  <si>
    <t>Institute for Poverty, Land and Agrarian Studies</t>
  </si>
  <si>
    <t>https://www.plaas.org.za/</t>
  </si>
  <si>
    <t>Institute for Public Policy Research</t>
  </si>
  <si>
    <t>www.ippr.org.na</t>
  </si>
  <si>
    <t>Namibia</t>
  </si>
  <si>
    <t>Institute for Security Studies</t>
  </si>
  <si>
    <t>https://issafrica.org/</t>
  </si>
  <si>
    <t>International Cancer Institute; Uasin Gishu;</t>
  </si>
  <si>
    <t>https://intercancer.com/</t>
  </si>
  <si>
    <t>International Institute for Primary Healthcare in Ethiopia (IIfPHC)</t>
  </si>
  <si>
    <t>http://www.futurehealthsystems.org/iiphc</t>
  </si>
  <si>
    <t>International Livestock Research Institute (ILRI)</t>
  </si>
  <si>
    <t>https://www.ilri.org/</t>
  </si>
  <si>
    <t>International University of Management (IUM)</t>
  </si>
  <si>
    <t>http://www.ium.edu.na/index</t>
  </si>
  <si>
    <t>Jimma University</t>
  </si>
  <si>
    <t>https://www.ju.edu.et/</t>
  </si>
  <si>
    <t>Kampala University</t>
  </si>
  <si>
    <t>https://ku.ac.ug/</t>
  </si>
  <si>
    <t>Kenya Medical Research Institute</t>
  </si>
  <si>
    <t>https://www.kemri.go.ke/</t>
  </si>
  <si>
    <t>13, 576</t>
  </si>
  <si>
    <t>Kenyatta University</t>
  </si>
  <si>
    <t xml:space="preserve">www.ku.ac.ke
</t>
  </si>
  <si>
    <t>Kilimanjaro Christian Medical University College</t>
  </si>
  <si>
    <t>https://kcmuco.ac.tz/</t>
  </si>
  <si>
    <t>Kinshasa School of Public Health - Universite de Kinshasa; Kinshasa; (KSPH)</t>
  </si>
  <si>
    <t>https://espkinshasa.net/</t>
  </si>
  <si>
    <t>Knutsford University College</t>
  </si>
  <si>
    <t>https://knutsford.edu.gh/</t>
  </si>
  <si>
    <t>Komfo Anokye Teaching Hospital; Kumasi;</t>
  </si>
  <si>
    <t>http://www.kathhsp.org/about-us/</t>
  </si>
  <si>
    <t>Korle Bu Teaching Hospital; Accra;</t>
  </si>
  <si>
    <t>https://kbth.gov.gh/</t>
  </si>
  <si>
    <t>Kwame Nkrumah University of Science &amp; Technology</t>
  </si>
  <si>
    <t>https://www.knust.edu.gh/</t>
  </si>
  <si>
    <t>Lilongwe University of Agriculture &amp; Natural Resources LUANAR</t>
  </si>
  <si>
    <t>http://luanar.ac.mw/</t>
  </si>
  <si>
    <t>Makerere University</t>
  </si>
  <si>
    <t>https://www.mak.ac.ug/</t>
  </si>
  <si>
    <t>over 500</t>
  </si>
  <si>
    <t>Mandela Institute for Development Studies</t>
  </si>
  <si>
    <t>https://minds-africa.org/</t>
  </si>
  <si>
    <t>Mauritius Institute of Health</t>
  </si>
  <si>
    <t>http://mih.govmu.org/English/Pages/default.aspx</t>
  </si>
  <si>
    <t>Medical Research Council Uganda Virus Research Institute Research Unit on AIDS; Entebbe;</t>
  </si>
  <si>
    <t>https://www.lshtm.ac.uk/research/units/mrc-uganda</t>
  </si>
  <si>
    <t>Research counsils</t>
  </si>
  <si>
    <t>MERQ Consultancy</t>
  </si>
  <si>
    <t>https://www.merqconsultancy.org/</t>
  </si>
  <si>
    <t>Midlands State University</t>
  </si>
  <si>
    <t>https://ww5.msu.ac.zw/</t>
  </si>
  <si>
    <t>Muhimbili University of Health and Allied Sciences</t>
  </si>
  <si>
    <t>https://www.muhas.ac.tz/</t>
  </si>
  <si>
    <t>Mzuzu University</t>
  </si>
  <si>
    <t>https://www.mzuni.ac.mw/</t>
  </si>
  <si>
    <t>over 150</t>
  </si>
  <si>
    <t>Namibia University of Science and Technology (Polytechnic of Namibia)</t>
  </si>
  <si>
    <t>https://www.nust.na/</t>
  </si>
  <si>
    <t>National Centre for Research</t>
  </si>
  <si>
    <t>https://ncr.gov.sd/</t>
  </si>
  <si>
    <t>National Institute for Medical Research (NIMR)</t>
  </si>
  <si>
    <t>http://nimr.or.tz/</t>
  </si>
  <si>
    <t>National University of Lesotho</t>
  </si>
  <si>
    <t>http://www.nul.ls/</t>
  </si>
  <si>
    <t>Lesotho</t>
  </si>
  <si>
    <t>Navrongo Health Research Centre; Navrongo;</t>
  </si>
  <si>
    <t>https://www.navrongo-hrc.org/</t>
  </si>
  <si>
    <t>Neelain University</t>
  </si>
  <si>
    <t>https://neelain.edu.sd/</t>
  </si>
  <si>
    <t>Nelson Mandela African Institute of Science &amp; Technology</t>
  </si>
  <si>
    <t>https://www.nm-aist.ac.tz/</t>
  </si>
  <si>
    <t>Nelson Mandela University</t>
  </si>
  <si>
    <t>https://www.mandela.ac.za/</t>
  </si>
  <si>
    <t>Nigerian Institute of Medical Research</t>
  </si>
  <si>
    <t>https://nimr.gov.ng/</t>
  </si>
  <si>
    <t>Nile University Sudan</t>
  </si>
  <si>
    <t>https://nileuniversity-edu.com/</t>
  </si>
  <si>
    <t>Nnamdi Azikiwe University</t>
  </si>
  <si>
    <t>https://unizik.edu.ng/</t>
  </si>
  <si>
    <t>Noguchi Memorial Institute for Medical Research</t>
  </si>
  <si>
    <t>https://www.noguchimedres.org/</t>
  </si>
  <si>
    <t>North-West University</t>
  </si>
  <si>
    <t>http://health-sciences.nwu.ac.za/</t>
  </si>
  <si>
    <t>66%F</t>
  </si>
  <si>
    <t>Osun State University</t>
  </si>
  <si>
    <t>https://uniosun.edu.ng/</t>
  </si>
  <si>
    <t>Pan-Atlantic University</t>
  </si>
  <si>
    <t>https://pau.edu.ng/</t>
  </si>
  <si>
    <t>Population Sciences Institute</t>
  </si>
  <si>
    <t>http://www.issp.bf/index.php/fr/</t>
  </si>
  <si>
    <t>School of Midwifery Makeni (SOMM)</t>
  </si>
  <si>
    <t>https://icap.columbia.edu/news-events/politico-sl-makeni-midwifery-school-gets-new-skills-lab/</t>
  </si>
  <si>
    <t>1:1</t>
  </si>
  <si>
    <t>Sefako Makgatho Health Sciences University</t>
  </si>
  <si>
    <t>https://www.smu.ac.za/</t>
  </si>
  <si>
    <t>Sokoine University of Agriculture</t>
  </si>
  <si>
    <t>https://www.sua.ac.tz/</t>
  </si>
  <si>
    <t>South Valley University Zambia</t>
  </si>
  <si>
    <t>http://www.southvalleyuniversity.com/</t>
  </si>
  <si>
    <t>St Francis University College of Health and Allied Sciences</t>
  </si>
  <si>
    <t>https://sfuchas.ac.tz/</t>
  </si>
  <si>
    <t>Sudan University of Science &amp; Technology</t>
  </si>
  <si>
    <t>https://www.sustech.edu/</t>
  </si>
  <si>
    <t>Tanzania Food and Nutrition Center, TFNC</t>
  </si>
  <si>
    <t>https://www.tfnc.go.tz/</t>
  </si>
  <si>
    <t>Tanzania National Health Research Forum, TANHER</t>
  </si>
  <si>
    <t>The Tropical Diseases Research Centre (TDRC)</t>
  </si>
  <si>
    <t>http://www.tdrc.org.zm/</t>
  </si>
  <si>
    <t>Unicaf University Malawi Campus</t>
  </si>
  <si>
    <t>https://unicafuniversity.ac.mw/</t>
  </si>
  <si>
    <t>Universidade Católica de Moçambique</t>
  </si>
  <si>
    <t>http://www.ucm.ac.mz/</t>
  </si>
  <si>
    <t>Mozambique</t>
  </si>
  <si>
    <t>Universidade Eduardo Mondlane (UEM)</t>
  </si>
  <si>
    <t>https://www.uem.mz/</t>
  </si>
  <si>
    <t>Universidade Lúrio (UniLúrio)</t>
  </si>
  <si>
    <t>http://www.unilurio.ac.mz/</t>
  </si>
  <si>
    <t>Université d'Antananarivo</t>
  </si>
  <si>
    <t>http://www.univ-antananarivo.mg/</t>
  </si>
  <si>
    <t>Madagascar</t>
  </si>
  <si>
    <t>Université d'Antsiranana</t>
  </si>
  <si>
    <t>http://test.univ-antsiranana.edu.mg/</t>
  </si>
  <si>
    <t>Université de Mahajanga</t>
  </si>
  <si>
    <t>https://www.univ-mahajanga.edu.mg/</t>
  </si>
  <si>
    <t>Université de Monastir</t>
  </si>
  <si>
    <t>http://www.um.rnu.tn/fr/</t>
  </si>
  <si>
    <t>Université de Nouakchott Al Aasriya</t>
  </si>
  <si>
    <t>http://www.una.mr/fr</t>
  </si>
  <si>
    <t>Mauritiana</t>
  </si>
  <si>
    <t>Université de Yaounde I</t>
  </si>
  <si>
    <t>https://facsciences.uy1.cm/</t>
  </si>
  <si>
    <t>Cameroon</t>
  </si>
  <si>
    <t>Université Hassan I Settat</t>
  </si>
  <si>
    <t>http://www.uh1.ac.ma/</t>
  </si>
  <si>
    <t>Université Internationale Abulcasis des Sciences de la Santé</t>
  </si>
  <si>
    <t>https://www.uiass.ma/</t>
  </si>
  <si>
    <t>Université Kasdi Merbah Ouargla</t>
  </si>
  <si>
    <t>https://www.univ-ouargla.dz/</t>
  </si>
  <si>
    <t>Université Mohammed VI des Sciences de la Santé</t>
  </si>
  <si>
    <t>https://um6ss.ma/</t>
  </si>
  <si>
    <t>Université Ouaga I Joseph Ki-Zerbo</t>
  </si>
  <si>
    <t>http://ujkz.bf/</t>
  </si>
  <si>
    <t>Universiteit Stellenbosch</t>
  </si>
  <si>
    <t>http://www.sun.ac.za/english/faculty/healthsciences/global-health/health-systems-public-health</t>
  </si>
  <si>
    <t>University for Development Studies</t>
  </si>
  <si>
    <t>https://uds.edu.gh/</t>
  </si>
  <si>
    <t>University of Agriculture Abeokuta</t>
  </si>
  <si>
    <t>https://unaab.edu.ng/</t>
  </si>
  <si>
    <t>University of Botswana</t>
  </si>
  <si>
    <t>https://www.ub.bw/</t>
  </si>
  <si>
    <t>Botswana</t>
  </si>
  <si>
    <t>University of Cape Coast</t>
  </si>
  <si>
    <t>https://ucc.edu.gh/</t>
  </si>
  <si>
    <t>University of Cape Town</t>
  </si>
  <si>
    <t>http://www.publichealth.uct.ac.za/</t>
  </si>
  <si>
    <t>University of Dar Es Salaam</t>
  </si>
  <si>
    <t>https://www.udsm.ac.tz/</t>
  </si>
  <si>
    <t>University of Fort Hare</t>
  </si>
  <si>
    <t>https://www.ufh.ac.za/</t>
  </si>
  <si>
    <t>University of Ghana</t>
  </si>
  <si>
    <t>https://www.ug.edu.gh/</t>
  </si>
  <si>
    <t>University of Gondar</t>
  </si>
  <si>
    <t>http://www.uog.edu.et/</t>
  </si>
  <si>
    <t>University of Health and Allied Sciences</t>
  </si>
  <si>
    <t>https://www.uhas.edu.gh/</t>
  </si>
  <si>
    <t>University of Ibadan</t>
  </si>
  <si>
    <t>https://www.com.ui.edu.ng/index.php/FPH</t>
  </si>
  <si>
    <t>University of Johannesburg</t>
  </si>
  <si>
    <t>https://www.uj.ac.za/</t>
  </si>
  <si>
    <t>University of Jos</t>
  </si>
  <si>
    <t>https://www.unijos.edu.ng/</t>
  </si>
  <si>
    <t>University of Khartoum</t>
  </si>
  <si>
    <t>https://www.uofk.edu/en/</t>
  </si>
  <si>
    <t>59.5: 40.5 percent</t>
  </si>
  <si>
    <t>University of Kwazulu Natal</t>
  </si>
  <si>
    <t>https://ukzn.ac.za/</t>
  </si>
  <si>
    <t>University of Lagos</t>
  </si>
  <si>
    <t>https://unilag.edu.ng/</t>
  </si>
  <si>
    <t>University of Liberia</t>
  </si>
  <si>
    <t>Liberia</t>
  </si>
  <si>
    <t>University of Limpopo</t>
  </si>
  <si>
    <t>https://www.ul.ac.za/</t>
  </si>
  <si>
    <t>University of Medical Sciences</t>
  </si>
  <si>
    <t>https://www.unimed.edu.ng/</t>
  </si>
  <si>
    <t>University of Medical Sciences &amp; Technology</t>
  </si>
  <si>
    <t>https://www.umst-edu.sd/</t>
  </si>
  <si>
    <t>University of Nairobi</t>
  </si>
  <si>
    <t>uonbi.ac.ke</t>
  </si>
  <si>
    <t>University of Namibia</t>
  </si>
  <si>
    <t>https://www.unam.edu.na/</t>
  </si>
  <si>
    <t>University of Pretoria</t>
  </si>
  <si>
    <t>https://www.up.ac.za/</t>
  </si>
  <si>
    <t>56.75%F</t>
  </si>
  <si>
    <t>University of Sierra Leone</t>
  </si>
  <si>
    <t>https://usl.edu.sl/</t>
  </si>
  <si>
    <t>University of South Africa</t>
  </si>
  <si>
    <t>https://www.unisa.ac.za/</t>
  </si>
  <si>
    <t>66F:33M</t>
  </si>
  <si>
    <t>University of the Free State</t>
  </si>
  <si>
    <t>https://www.ufs.ac.za/</t>
  </si>
  <si>
    <t>University of the Western Cape</t>
  </si>
  <si>
    <t>https://www.uwc.ac.za/</t>
  </si>
  <si>
    <t>61.21%F</t>
  </si>
  <si>
    <t>University of the Witwatersrand</t>
  </si>
  <si>
    <t>https://www.wits.ac.za/publichealth/</t>
  </si>
  <si>
    <t>54.64%F</t>
  </si>
  <si>
    <t>University of Zimbabwe</t>
  </si>
  <si>
    <t>https://www.uz.ac.zw/</t>
  </si>
  <si>
    <t>Walter Sisulu University</t>
  </si>
  <si>
    <t>https://www.wsu.ac.za/index.php/campuses-wsu/mthatha/faculties/faculty-of-health-sciences</t>
  </si>
  <si>
    <t>Welkete University</t>
  </si>
  <si>
    <t>https://www.wku.edu.et/</t>
  </si>
  <si>
    <t>Welwitchia Health Training Centre (WELWITCHIA)</t>
  </si>
  <si>
    <t>https://www.welwitchia.com.na/</t>
  </si>
  <si>
    <t>Wolkite University</t>
  </si>
  <si>
    <t>Zanzibar University</t>
  </si>
  <si>
    <t>https://www.suza.ac.tz/</t>
  </si>
  <si>
    <t>Zimbabwe Economic Policy Analysis and Research Unit</t>
  </si>
  <si>
    <t>http://www.zeparu.co.zw/</t>
  </si>
  <si>
    <t>SCORE</t>
  </si>
  <si>
    <t>Academic and Research Institutions</t>
  </si>
  <si>
    <t>Research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</si>
</sst>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4">
    <font>
      <sz val="12"/>
      <color theme="1"/>
      <name val="Calibri"/>
      <family val="2"/>
      <scheme val="minor"/>
    </font>
    <font>
      <b/>
      <sz val="10"/>
      <color rgb="FF000000"/>
      <name val="Muli"/>
    </font>
    <font>
      <b/>
      <sz val="10"/>
      <color rgb="FF000000"/>
      <name val="Arial"/>
      <family val="2"/>
    </font>
    <font>
      <b/>
      <sz val="10"/>
      <color rgb="FF000000"/>
      <name val="Muli,Arial"/>
    </font>
    <font>
      <b/>
      <i/>
      <sz val="10"/>
      <color rgb="FF000000"/>
      <name val="Muli,Arial"/>
    </font>
    <font>
      <b/>
      <i/>
      <sz val="10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  <font>
      <sz val="10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sz val="10"/>
      <color rgb="FFFF0000"/>
      <name val="Arial"/>
      <family val="2"/>
    </font>
    <font>
      <b/>
      <u/>
      <sz val="10"/>
      <color rgb="FF1155CC"/>
      <name val="Arial"/>
      <family val="2"/>
    </font>
    <font>
      <i/>
      <sz val="10"/>
      <color rgb="FF000000"/>
      <name val="Arial"/>
      <family val="2"/>
    </font>
    <font>
      <u/>
      <sz val="10"/>
      <color rgb="FFFF0000"/>
      <name val="Arial"/>
      <family val="2"/>
    </font>
    <font>
      <u/>
      <sz val="10"/>
      <color rgb="FF56A3F1"/>
      <name val="Arial"/>
      <family val="2"/>
    </font>
    <font>
      <u/>
      <sz val="10"/>
      <color rgb="FF428BCA"/>
      <name val="Arial"/>
      <family val="2"/>
    </font>
    <font>
      <u/>
      <sz val="10"/>
      <color rgb="FF5AADF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BBC04"/>
        <bgColor rgb="FFFBBC0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3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0" fontId="12" fillId="0" borderId="0" xfId="0" applyNumberFormat="1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/>
    <xf numFmtId="0" fontId="13" fillId="7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5" fillId="0" borderId="0" xfId="0" applyFont="1"/>
    <xf numFmtId="9" fontId="13" fillId="0" borderId="0" xfId="0" applyNumberFormat="1" applyFont="1"/>
    <xf numFmtId="10" fontId="13" fillId="0" borderId="0" xfId="0" applyNumberFormat="1" applyFont="1"/>
    <xf numFmtId="0" fontId="14" fillId="0" borderId="0" xfId="0" applyFont="1"/>
    <xf numFmtId="0" fontId="0" fillId="7" borderId="0" xfId="0" applyFill="1"/>
    <xf numFmtId="0" fontId="12" fillId="0" borderId="0" xfId="0" applyFont="1" applyAlignment="1">
      <alignment horizontal="left"/>
    </xf>
    <xf numFmtId="0" fontId="13" fillId="7" borderId="0" xfId="0" applyFont="1" applyFill="1"/>
    <xf numFmtId="0" fontId="12" fillId="0" borderId="0" xfId="0" applyFont="1"/>
    <xf numFmtId="9" fontId="13" fillId="0" borderId="0" xfId="0" applyNumberFormat="1" applyFont="1" applyAlignment="1">
      <alignment wrapText="1"/>
    </xf>
    <xf numFmtId="9" fontId="0" fillId="0" borderId="0" xfId="0" applyNumberFormat="1"/>
    <xf numFmtId="3" fontId="13" fillId="0" borderId="0" xfId="0" applyNumberFormat="1" applyFont="1"/>
    <xf numFmtId="0" fontId="16" fillId="0" borderId="0" xfId="0" applyFont="1"/>
    <xf numFmtId="10" fontId="17" fillId="0" borderId="0" xfId="0" applyNumberFormat="1" applyFont="1" applyAlignment="1">
      <alignment vertical="top"/>
    </xf>
    <xf numFmtId="10" fontId="18" fillId="0" borderId="0" xfId="0" applyNumberFormat="1" applyFont="1"/>
    <xf numFmtId="0" fontId="19" fillId="0" borderId="0" xfId="0" applyFont="1" applyAlignment="1">
      <alignment horizontal="left"/>
    </xf>
    <xf numFmtId="10" fontId="20" fillId="0" borderId="0" xfId="0" applyNumberFormat="1" applyFont="1" applyAlignment="1">
      <alignment vertical="top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right" wrapText="1"/>
    </xf>
    <xf numFmtId="10" fontId="12" fillId="0" borderId="0" xfId="0" applyNumberFormat="1" applyFont="1"/>
    <xf numFmtId="0" fontId="12" fillId="7" borderId="0" xfId="0" applyFont="1" applyFill="1"/>
    <xf numFmtId="9" fontId="13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10" fontId="22" fillId="0" borderId="0" xfId="0" applyNumberFormat="1" applyFont="1" applyAlignment="1">
      <alignment vertical="top"/>
    </xf>
    <xf numFmtId="0" fontId="21" fillId="0" borderId="0" xfId="0" applyFont="1"/>
    <xf numFmtId="10" fontId="17" fillId="0" borderId="0" xfId="0" applyNumberFormat="1" applyFont="1"/>
    <xf numFmtId="0" fontId="0" fillId="7" borderId="0" xfId="0" applyFill="1" applyAlignment="1">
      <alignment horizontal="left"/>
    </xf>
    <xf numFmtId="10" fontId="18" fillId="0" borderId="0" xfId="0" applyNumberFormat="1" applyFont="1" applyAlignment="1">
      <alignment vertical="top"/>
    </xf>
    <xf numFmtId="10" fontId="13" fillId="0" borderId="0" xfId="0" applyNumberFormat="1" applyFont="1" applyAlignment="1">
      <alignment horizontal="right"/>
    </xf>
    <xf numFmtId="20" fontId="13" fillId="0" borderId="0" xfId="0" applyNumberFormat="1" applyFont="1"/>
    <xf numFmtId="0" fontId="13" fillId="7" borderId="0" xfId="0" applyFont="1" applyFill="1" applyAlignment="1">
      <alignment horizontal="right"/>
    </xf>
    <xf numFmtId="0" fontId="13" fillId="8" borderId="0" xfId="0" applyFont="1" applyFill="1" applyAlignment="1">
      <alignment horizontal="right"/>
    </xf>
    <xf numFmtId="0" fontId="13" fillId="9" borderId="0" xfId="0" applyFont="1" applyFill="1" applyAlignment="1">
      <alignment horizontal="right" wrapText="1"/>
    </xf>
    <xf numFmtId="0" fontId="13" fillId="2" borderId="0" xfId="0" applyFont="1" applyFill="1" applyAlignment="1">
      <alignment horizontal="right"/>
    </xf>
    <xf numFmtId="0" fontId="23" fillId="0" borderId="0" xfId="0" applyFont="1"/>
    <xf numFmtId="164" fontId="0" fillId="0" borderId="0" xfId="0" applyNumberFormat="1"/>
    <xf numFmtId="10" fontId="13" fillId="0" borderId="0" xfId="0" applyNumberFormat="1" applyFont="1" applyAlignment="1">
      <alignment vertical="top"/>
    </xf>
    <xf numFmtId="0" fontId="18" fillId="0" borderId="0" xfId="0" applyFont="1"/>
  </cellXfs>
  <cellStyles count="1">
    <cellStyle name="Normal" xfId="0" builtinId="0"/>
  </cellStyles>
  <dxfs count="21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ua.ac.tz/" TargetMode="External"/><Relationship Id="rId21" Type="http://schemas.openxmlformats.org/officeDocument/2006/relationships/hyperlink" Target="https://www.bugandomedicalcentre.go.tz/index.php?bmc=300" TargetMode="External"/><Relationship Id="rId42" Type="http://schemas.openxmlformats.org/officeDocument/2006/relationships/hyperlink" Target="https://www.futa.edu.ng/" TargetMode="External"/><Relationship Id="rId63" Type="http://schemas.openxmlformats.org/officeDocument/2006/relationships/hyperlink" Target="https://isplubum.wordpress.com/" TargetMode="External"/><Relationship Id="rId84" Type="http://schemas.openxmlformats.org/officeDocument/2006/relationships/hyperlink" Target="https://kbth.gov.gh/" TargetMode="External"/><Relationship Id="rId138" Type="http://schemas.openxmlformats.org/officeDocument/2006/relationships/hyperlink" Target="http://www.uh1.ac.ma/" TargetMode="External"/><Relationship Id="rId159" Type="http://schemas.openxmlformats.org/officeDocument/2006/relationships/hyperlink" Target="https://www.com.ui.edu.ng/index.php/FPH" TargetMode="External"/><Relationship Id="rId170" Type="http://schemas.openxmlformats.org/officeDocument/2006/relationships/hyperlink" Target="https://www.unimed.edu.ng/" TargetMode="External"/><Relationship Id="rId191" Type="http://schemas.openxmlformats.org/officeDocument/2006/relationships/hyperlink" Target="https://www.wku.edu.et/" TargetMode="External"/><Relationship Id="rId107" Type="http://schemas.openxmlformats.org/officeDocument/2006/relationships/hyperlink" Target="https://unizik.edu.ng/" TargetMode="External"/><Relationship Id="rId11" Type="http://schemas.openxmlformats.org/officeDocument/2006/relationships/hyperlink" Target="https://www.afidep.org/about/work-with-us/" TargetMode="External"/><Relationship Id="rId32" Type="http://schemas.openxmlformats.org/officeDocument/2006/relationships/hyperlink" Target="https://essentials.lstmed.ac.uk/about-essentials/partners/centre-national-de-recherche-et-de-formation-sur-le-paludisme-cnrfp" TargetMode="External"/><Relationship Id="rId53" Type="http://schemas.openxmlformats.org/officeDocument/2006/relationships/hyperlink" Target="https://imaniafrica.org/" TargetMode="External"/><Relationship Id="rId74" Type="http://schemas.openxmlformats.org/officeDocument/2006/relationships/hyperlink" Target="https://www.ju.edu.et/" TargetMode="External"/><Relationship Id="rId128" Type="http://schemas.openxmlformats.org/officeDocument/2006/relationships/hyperlink" Target="https://www.uem.mz/" TargetMode="External"/><Relationship Id="rId149" Type="http://schemas.openxmlformats.org/officeDocument/2006/relationships/hyperlink" Target="https://www.ub.bw/" TargetMode="External"/><Relationship Id="rId5" Type="http://schemas.openxmlformats.org/officeDocument/2006/relationships/hyperlink" Target="http://www.ai.org.za/" TargetMode="External"/><Relationship Id="rId95" Type="http://schemas.openxmlformats.org/officeDocument/2006/relationships/hyperlink" Target="https://www.mzuni.ac.mw/" TargetMode="External"/><Relationship Id="rId160" Type="http://schemas.openxmlformats.org/officeDocument/2006/relationships/hyperlink" Target="https://www.uj.ac.za/" TargetMode="External"/><Relationship Id="rId181" Type="http://schemas.openxmlformats.org/officeDocument/2006/relationships/hyperlink" Target="https://www.ufs.ac.za/" TargetMode="External"/><Relationship Id="rId22" Type="http://schemas.openxmlformats.org/officeDocument/2006/relationships/hyperlink" Target="http://www.cap-research.com/" TargetMode="External"/><Relationship Id="rId43" Type="http://schemas.openxmlformats.org/officeDocument/2006/relationships/hyperlink" Target="https://futo.edu.ng/" TargetMode="External"/><Relationship Id="rId64" Type="http://schemas.openxmlformats.org/officeDocument/2006/relationships/hyperlink" Target="https://www.iej.org.za/" TargetMode="External"/><Relationship Id="rId118" Type="http://schemas.openxmlformats.org/officeDocument/2006/relationships/hyperlink" Target="http://www.southvalleyuniversity.com/" TargetMode="External"/><Relationship Id="rId139" Type="http://schemas.openxmlformats.org/officeDocument/2006/relationships/hyperlink" Target="https://www.uiass.ma/" TargetMode="External"/><Relationship Id="rId85" Type="http://schemas.openxmlformats.org/officeDocument/2006/relationships/hyperlink" Target="https://www.knust.edu.gh/" TargetMode="External"/><Relationship Id="rId150" Type="http://schemas.openxmlformats.org/officeDocument/2006/relationships/hyperlink" Target="https://ucc.edu.gh/" TargetMode="External"/><Relationship Id="rId171" Type="http://schemas.openxmlformats.org/officeDocument/2006/relationships/hyperlink" Target="https://www.umst-edu.sd/" TargetMode="External"/><Relationship Id="rId192" Type="http://schemas.openxmlformats.org/officeDocument/2006/relationships/hyperlink" Target="https://www.suza.ac.tz/" TargetMode="External"/><Relationship Id="rId12" Type="http://schemas.openxmlformats.org/officeDocument/2006/relationships/hyperlink" Target="https://www.aku.edu/Pages/home.aspx" TargetMode="External"/><Relationship Id="rId33" Type="http://schemas.openxmlformats.org/officeDocument/2006/relationships/hyperlink" Target="https://www.crcf.sn/" TargetMode="External"/><Relationship Id="rId108" Type="http://schemas.openxmlformats.org/officeDocument/2006/relationships/hyperlink" Target="https://www.noguchimedres.org/" TargetMode="External"/><Relationship Id="rId129" Type="http://schemas.openxmlformats.org/officeDocument/2006/relationships/hyperlink" Target="http://www.unilurio.ac.mz/" TargetMode="External"/><Relationship Id="rId54" Type="http://schemas.openxmlformats.org/officeDocument/2006/relationships/hyperlink" Target="http://www.indepth-network.org/" TargetMode="External"/><Relationship Id="rId75" Type="http://schemas.openxmlformats.org/officeDocument/2006/relationships/hyperlink" Target="http://www.ku.ac.ug/" TargetMode="External"/><Relationship Id="rId96" Type="http://schemas.openxmlformats.org/officeDocument/2006/relationships/hyperlink" Target="https://www.nust.na/" TargetMode="External"/><Relationship Id="rId140" Type="http://schemas.openxmlformats.org/officeDocument/2006/relationships/hyperlink" Target="https://www.uiass.ma/" TargetMode="External"/><Relationship Id="rId161" Type="http://schemas.openxmlformats.org/officeDocument/2006/relationships/hyperlink" Target="https://www.uj.ac.za/" TargetMode="External"/><Relationship Id="rId182" Type="http://schemas.openxmlformats.org/officeDocument/2006/relationships/hyperlink" Target="https://www.uwc.ac.za/" TargetMode="External"/><Relationship Id="rId6" Type="http://schemas.openxmlformats.org/officeDocument/2006/relationships/hyperlink" Target="http://www.africau.edu/" TargetMode="External"/><Relationship Id="rId23" Type="http://schemas.openxmlformats.org/officeDocument/2006/relationships/hyperlink" Target="https://www.cput.ac.za/" TargetMode="External"/><Relationship Id="rId119" Type="http://schemas.openxmlformats.org/officeDocument/2006/relationships/hyperlink" Target="https://sfuchas.ac.tz/" TargetMode="External"/><Relationship Id="rId44" Type="http://schemas.openxmlformats.org/officeDocument/2006/relationships/hyperlink" Target="https://gambyteachinghospital.com/" TargetMode="External"/><Relationship Id="rId65" Type="http://schemas.openxmlformats.org/officeDocument/2006/relationships/hyperlink" Target="http://www.igd.org.za/" TargetMode="External"/><Relationship Id="rId86" Type="http://schemas.openxmlformats.org/officeDocument/2006/relationships/hyperlink" Target="http://luanar.ac.mw/" TargetMode="External"/><Relationship Id="rId130" Type="http://schemas.openxmlformats.org/officeDocument/2006/relationships/hyperlink" Target="http://www.unilurio.ac.mz/" TargetMode="External"/><Relationship Id="rId151" Type="http://schemas.openxmlformats.org/officeDocument/2006/relationships/hyperlink" Target="https://www.4icu.org/reviews/4228.htm" TargetMode="External"/><Relationship Id="rId172" Type="http://schemas.openxmlformats.org/officeDocument/2006/relationships/hyperlink" Target="https://en.wikipedia.org/wiki/University_of_Nairobi" TargetMode="External"/><Relationship Id="rId193" Type="http://schemas.openxmlformats.org/officeDocument/2006/relationships/hyperlink" Target="http://www.zeparu.co.zw/" TargetMode="External"/><Relationship Id="rId13" Type="http://schemas.openxmlformats.org/officeDocument/2006/relationships/hyperlink" Target="https://www.aku.edu/coe-wch/" TargetMode="External"/><Relationship Id="rId109" Type="http://schemas.openxmlformats.org/officeDocument/2006/relationships/hyperlink" Target="https://www.4icu.org/reviews/7671.htm" TargetMode="External"/><Relationship Id="rId34" Type="http://schemas.openxmlformats.org/officeDocument/2006/relationships/hyperlink" Target="https://www.cavehill.uwi.edu/cermes/home.aspx" TargetMode="External"/><Relationship Id="rId50" Type="http://schemas.openxmlformats.org/officeDocument/2006/relationships/hyperlink" Target="http://www.hkmu.ac.tz/" TargetMode="External"/><Relationship Id="rId55" Type="http://schemas.openxmlformats.org/officeDocument/2006/relationships/hyperlink" Target="http://www.cnrst.bf/index.php/irss/" TargetMode="External"/><Relationship Id="rId76" Type="http://schemas.openxmlformats.org/officeDocument/2006/relationships/hyperlink" Target="https://ku.ac.ug/" TargetMode="External"/><Relationship Id="rId97" Type="http://schemas.openxmlformats.org/officeDocument/2006/relationships/hyperlink" Target="https://ncr.gov.sd/" TargetMode="External"/><Relationship Id="rId104" Type="http://schemas.openxmlformats.org/officeDocument/2006/relationships/hyperlink" Target="https://www.mandela.ac.za/" TargetMode="External"/><Relationship Id="rId120" Type="http://schemas.openxmlformats.org/officeDocument/2006/relationships/hyperlink" Target="https://www.sustech.edu/" TargetMode="External"/><Relationship Id="rId125" Type="http://schemas.openxmlformats.org/officeDocument/2006/relationships/hyperlink" Target="http://www.ucm.ac.mz/" TargetMode="External"/><Relationship Id="rId141" Type="http://schemas.openxmlformats.org/officeDocument/2006/relationships/hyperlink" Target="https://www.univ-ouargla.dz/" TargetMode="External"/><Relationship Id="rId146" Type="http://schemas.openxmlformats.org/officeDocument/2006/relationships/hyperlink" Target="http://www.sun.ac.za/english/faculty/healthsciences/global-health/health-systems-public-health" TargetMode="External"/><Relationship Id="rId167" Type="http://schemas.openxmlformats.org/officeDocument/2006/relationships/hyperlink" Target="https://ul.edu.lr/" TargetMode="External"/><Relationship Id="rId188" Type="http://schemas.openxmlformats.org/officeDocument/2006/relationships/hyperlink" Target="https://www.wsu.ac.za/index.php/campuses-wsu/mthatha/faculties/faculty-of-health-sciences" TargetMode="External"/><Relationship Id="rId7" Type="http://schemas.openxmlformats.org/officeDocument/2006/relationships/hyperlink" Target="https://www.africancentreforcities.net/" TargetMode="External"/><Relationship Id="rId71" Type="http://schemas.openxmlformats.org/officeDocument/2006/relationships/hyperlink" Target="http://www.futurehealthsystems.org/iiphc" TargetMode="External"/><Relationship Id="rId92" Type="http://schemas.openxmlformats.org/officeDocument/2006/relationships/hyperlink" Target="https://www.merqconsultancy.org/" TargetMode="External"/><Relationship Id="rId162" Type="http://schemas.openxmlformats.org/officeDocument/2006/relationships/hyperlink" Target="https://www.unijos.edu.ng/" TargetMode="External"/><Relationship Id="rId183" Type="http://schemas.openxmlformats.org/officeDocument/2006/relationships/hyperlink" Target="https://www.uwc.ac.za/" TargetMode="External"/><Relationship Id="rId2" Type="http://schemas.openxmlformats.org/officeDocument/2006/relationships/hyperlink" Target="http://www.aau.edu.et/" TargetMode="External"/><Relationship Id="rId29" Type="http://schemas.openxmlformats.org/officeDocument/2006/relationships/hyperlink" Target="https://cepa.org.mw/" TargetMode="External"/><Relationship Id="rId24" Type="http://schemas.openxmlformats.org/officeDocument/2006/relationships/hyperlink" Target="https://www.cput.ac.za/" TargetMode="External"/><Relationship Id="rId40" Type="http://schemas.openxmlformats.org/officeDocument/2006/relationships/hyperlink" Target="http://epri.org.za/" TargetMode="External"/><Relationship Id="rId45" Type="http://schemas.openxmlformats.org/officeDocument/2006/relationships/hyperlink" Target="https://gaas-gh.org/" TargetMode="External"/><Relationship Id="rId66" Type="http://schemas.openxmlformats.org/officeDocument/2006/relationships/hyperlink" Target="http://www.ihpr.org/" TargetMode="External"/><Relationship Id="rId87" Type="http://schemas.openxmlformats.org/officeDocument/2006/relationships/hyperlink" Target="https://www.mak.ac.ug/" TargetMode="External"/><Relationship Id="rId110" Type="http://schemas.openxmlformats.org/officeDocument/2006/relationships/hyperlink" Target="http://health-sciences.nwu.ac.za/" TargetMode="External"/><Relationship Id="rId115" Type="http://schemas.openxmlformats.org/officeDocument/2006/relationships/hyperlink" Target="https://www.4icu.org/reviews/17355.htm" TargetMode="External"/><Relationship Id="rId131" Type="http://schemas.openxmlformats.org/officeDocument/2006/relationships/hyperlink" Target="http://www.univ-antananarivo.mg/" TargetMode="External"/><Relationship Id="rId136" Type="http://schemas.openxmlformats.org/officeDocument/2006/relationships/hyperlink" Target="https://facsciences.uy1.cm/" TargetMode="External"/><Relationship Id="rId157" Type="http://schemas.openxmlformats.org/officeDocument/2006/relationships/hyperlink" Target="http://www.uog.edu.et/" TargetMode="External"/><Relationship Id="rId178" Type="http://schemas.openxmlformats.org/officeDocument/2006/relationships/hyperlink" Target="https://www.unisa.ac.za/" TargetMode="External"/><Relationship Id="rId61" Type="http://schemas.openxmlformats.org/officeDocument/2006/relationships/hyperlink" Target="https://espkinshasa.net/" TargetMode="External"/><Relationship Id="rId82" Type="http://schemas.openxmlformats.org/officeDocument/2006/relationships/hyperlink" Target="https://knutsford.edu.gh/" TargetMode="External"/><Relationship Id="rId152" Type="http://schemas.openxmlformats.org/officeDocument/2006/relationships/hyperlink" Target="http://www.publichealth.uct.ac.za/" TargetMode="External"/><Relationship Id="rId173" Type="http://schemas.openxmlformats.org/officeDocument/2006/relationships/hyperlink" Target="http://uonbi.ac.ke/" TargetMode="External"/><Relationship Id="rId19" Type="http://schemas.openxmlformats.org/officeDocument/2006/relationships/hyperlink" Target="https://ahri.gov.et/" TargetMode="External"/><Relationship Id="rId14" Type="http://schemas.openxmlformats.org/officeDocument/2006/relationships/hyperlink" Target="https://www.abu.edu.ng/" TargetMode="External"/><Relationship Id="rId30" Type="http://schemas.openxmlformats.org/officeDocument/2006/relationships/hyperlink" Target="http://ceshhar.org/" TargetMode="External"/><Relationship Id="rId35" Type="http://schemas.openxmlformats.org/officeDocument/2006/relationships/hyperlink" Target="http://www.urcn.net/index.php/en/" TargetMode="External"/><Relationship Id="rId56" Type="http://schemas.openxmlformats.org/officeDocument/2006/relationships/hyperlink" Target="https://inrb.net/" TargetMode="External"/><Relationship Id="rId77" Type="http://schemas.openxmlformats.org/officeDocument/2006/relationships/hyperlink" Target="https://www.kemri.go.ke/" TargetMode="External"/><Relationship Id="rId100" Type="http://schemas.openxmlformats.org/officeDocument/2006/relationships/hyperlink" Target="https://www.navrongo-hrc.org/" TargetMode="External"/><Relationship Id="rId105" Type="http://schemas.openxmlformats.org/officeDocument/2006/relationships/hyperlink" Target="https://nimr.gov.ng/" TargetMode="External"/><Relationship Id="rId126" Type="http://schemas.openxmlformats.org/officeDocument/2006/relationships/hyperlink" Target="http://www.ucm.ac.mz/" TargetMode="External"/><Relationship Id="rId147" Type="http://schemas.openxmlformats.org/officeDocument/2006/relationships/hyperlink" Target="https://uds.edu.gh/" TargetMode="External"/><Relationship Id="rId168" Type="http://schemas.openxmlformats.org/officeDocument/2006/relationships/hyperlink" Target="https://www.ul.ac.za/" TargetMode="External"/><Relationship Id="rId8" Type="http://schemas.openxmlformats.org/officeDocument/2006/relationships/hyperlink" Target="https://acetforafrica.org/" TargetMode="External"/><Relationship Id="rId51" Type="http://schemas.openxmlformats.org/officeDocument/2006/relationships/hyperlink" Target="http://www.hsrc.ac.za/en" TargetMode="External"/><Relationship Id="rId72" Type="http://schemas.openxmlformats.org/officeDocument/2006/relationships/hyperlink" Target="https://www.ilri.org/" TargetMode="External"/><Relationship Id="rId93" Type="http://schemas.openxmlformats.org/officeDocument/2006/relationships/hyperlink" Target="https://ww5.msu.ac.zw/" TargetMode="External"/><Relationship Id="rId98" Type="http://schemas.openxmlformats.org/officeDocument/2006/relationships/hyperlink" Target="http://nimr.or.tz/" TargetMode="External"/><Relationship Id="rId121" Type="http://schemas.openxmlformats.org/officeDocument/2006/relationships/hyperlink" Target="https://www.tfnc.go.tz/" TargetMode="External"/><Relationship Id="rId142" Type="http://schemas.openxmlformats.org/officeDocument/2006/relationships/hyperlink" Target="https://um6ss.ma/" TargetMode="External"/><Relationship Id="rId163" Type="http://schemas.openxmlformats.org/officeDocument/2006/relationships/hyperlink" Target="https://www.uofk.edu/en/" TargetMode="External"/><Relationship Id="rId184" Type="http://schemas.openxmlformats.org/officeDocument/2006/relationships/hyperlink" Target="https://www.4icu.org/reviews/4239.htm" TargetMode="External"/><Relationship Id="rId189" Type="http://schemas.openxmlformats.org/officeDocument/2006/relationships/hyperlink" Target="https://www.wku.edu.et/" TargetMode="External"/><Relationship Id="rId3" Type="http://schemas.openxmlformats.org/officeDocument/2006/relationships/hyperlink" Target="http://www.addiscontinental.edu.et/" TargetMode="External"/><Relationship Id="rId25" Type="http://schemas.openxmlformats.org/officeDocument/2006/relationships/hyperlink" Target="https://www.cug.edu.gh/" TargetMode="External"/><Relationship Id="rId46" Type="http://schemas.openxmlformats.org/officeDocument/2006/relationships/hyperlink" Target="https://en.wikipedia.org/wiki/Great_Lakes_University_of_Kisumu" TargetMode="External"/><Relationship Id="rId67" Type="http://schemas.openxmlformats.org/officeDocument/2006/relationships/hyperlink" Target="https://www.plaas.org.za/" TargetMode="External"/><Relationship Id="rId116" Type="http://schemas.openxmlformats.org/officeDocument/2006/relationships/hyperlink" Target="https://www.smu.ac.za/" TargetMode="External"/><Relationship Id="rId137" Type="http://schemas.openxmlformats.org/officeDocument/2006/relationships/hyperlink" Target="http://www.uh1.ac.ma/" TargetMode="External"/><Relationship Id="rId158" Type="http://schemas.openxmlformats.org/officeDocument/2006/relationships/hyperlink" Target="https://www.uhas.edu.gh/" TargetMode="External"/><Relationship Id="rId20" Type="http://schemas.openxmlformats.org/officeDocument/2006/relationships/hyperlink" Target="https://www.ashesi.edu.gh/" TargetMode="External"/><Relationship Id="rId41" Type="http://schemas.openxmlformats.org/officeDocument/2006/relationships/hyperlink" Target="http://www.ephi.gov.et/" TargetMode="External"/><Relationship Id="rId62" Type="http://schemas.openxmlformats.org/officeDocument/2006/relationships/hyperlink" Target="https://ispgombe.ac.cd/" TargetMode="External"/><Relationship Id="rId83" Type="http://schemas.openxmlformats.org/officeDocument/2006/relationships/hyperlink" Target="http://www.kathhsp.org/about-us/" TargetMode="External"/><Relationship Id="rId88" Type="http://schemas.openxmlformats.org/officeDocument/2006/relationships/hyperlink" Target="https://www.mak.ac.ug/" TargetMode="External"/><Relationship Id="rId111" Type="http://schemas.openxmlformats.org/officeDocument/2006/relationships/hyperlink" Target="https://uniosun.edu.ng/" TargetMode="External"/><Relationship Id="rId132" Type="http://schemas.openxmlformats.org/officeDocument/2006/relationships/hyperlink" Target="http://test.univ-antsiranana.edu.mg/" TargetMode="External"/><Relationship Id="rId153" Type="http://schemas.openxmlformats.org/officeDocument/2006/relationships/hyperlink" Target="https://www.udsm.ac.tz/" TargetMode="External"/><Relationship Id="rId174" Type="http://schemas.openxmlformats.org/officeDocument/2006/relationships/hyperlink" Target="https://www.unam.edu.na/" TargetMode="External"/><Relationship Id="rId179" Type="http://schemas.openxmlformats.org/officeDocument/2006/relationships/hyperlink" Target="https://www.unisa.ac.za/" TargetMode="External"/><Relationship Id="rId190" Type="http://schemas.openxmlformats.org/officeDocument/2006/relationships/hyperlink" Target="https://www.welwitchia.com.na/" TargetMode="External"/><Relationship Id="rId15" Type="http://schemas.openxmlformats.org/officeDocument/2006/relationships/hyperlink" Target="https://www.aun.edu.ng/" TargetMode="External"/><Relationship Id="rId36" Type="http://schemas.openxmlformats.org/officeDocument/2006/relationships/hyperlink" Target="https://usl.edu.sl/college-of-medicine-and-allied-health-sciences/" TargetMode="External"/><Relationship Id="rId57" Type="http://schemas.openxmlformats.org/officeDocument/2006/relationships/hyperlink" Target="https://www.pasteur.sn/fr" TargetMode="External"/><Relationship Id="rId106" Type="http://schemas.openxmlformats.org/officeDocument/2006/relationships/hyperlink" Target="https://nileuniversity-edu.com/" TargetMode="External"/><Relationship Id="rId127" Type="http://schemas.openxmlformats.org/officeDocument/2006/relationships/hyperlink" Target="https://www.uem.mz/" TargetMode="External"/><Relationship Id="rId10" Type="http://schemas.openxmlformats.org/officeDocument/2006/relationships/hyperlink" Target="https://www.afidep.org/" TargetMode="External"/><Relationship Id="rId31" Type="http://schemas.openxmlformats.org/officeDocument/2006/relationships/hyperlink" Target="https://www.cidp-cro.com/contact-us" TargetMode="External"/><Relationship Id="rId52" Type="http://schemas.openxmlformats.org/officeDocument/2006/relationships/hyperlink" Target="https://ihrdc.org/default.htm" TargetMode="External"/><Relationship Id="rId73" Type="http://schemas.openxmlformats.org/officeDocument/2006/relationships/hyperlink" Target="http://www.ium.edu.na/index" TargetMode="External"/><Relationship Id="rId78" Type="http://schemas.openxmlformats.org/officeDocument/2006/relationships/hyperlink" Target="https://en.wikipedia.org/wiki/Kenyatta_University" TargetMode="External"/><Relationship Id="rId94" Type="http://schemas.openxmlformats.org/officeDocument/2006/relationships/hyperlink" Target="https://www.muhas.ac.tz/" TargetMode="External"/><Relationship Id="rId99" Type="http://schemas.openxmlformats.org/officeDocument/2006/relationships/hyperlink" Target="http://www.nul.ls/" TargetMode="External"/><Relationship Id="rId101" Type="http://schemas.openxmlformats.org/officeDocument/2006/relationships/hyperlink" Target="https://neelain.edu.sd/" TargetMode="External"/><Relationship Id="rId122" Type="http://schemas.openxmlformats.org/officeDocument/2006/relationships/hyperlink" Target="https://healthresearchweb.org/en/zambia/institution_196" TargetMode="External"/><Relationship Id="rId143" Type="http://schemas.openxmlformats.org/officeDocument/2006/relationships/hyperlink" Target="https://um6ss.ma/" TargetMode="External"/><Relationship Id="rId148" Type="http://schemas.openxmlformats.org/officeDocument/2006/relationships/hyperlink" Target="https://unaab.edu.ng/" TargetMode="External"/><Relationship Id="rId164" Type="http://schemas.openxmlformats.org/officeDocument/2006/relationships/hyperlink" Target="https://ukzn.ac.za/" TargetMode="External"/><Relationship Id="rId169" Type="http://schemas.openxmlformats.org/officeDocument/2006/relationships/hyperlink" Target="https://www.ul.ac.za/" TargetMode="External"/><Relationship Id="rId185" Type="http://schemas.openxmlformats.org/officeDocument/2006/relationships/hyperlink" Target="https://www.wits.ac.za/publichealth/" TargetMode="External"/><Relationship Id="rId4" Type="http://schemas.openxmlformats.org/officeDocument/2006/relationships/hyperlink" Target="https://www.ahri.org/" TargetMode="External"/><Relationship Id="rId9" Type="http://schemas.openxmlformats.org/officeDocument/2006/relationships/hyperlink" Target="http://www.afriheritage.org/" TargetMode="External"/><Relationship Id="rId180" Type="http://schemas.openxmlformats.org/officeDocument/2006/relationships/hyperlink" Target="https://www.ufs.ac.za/" TargetMode="External"/><Relationship Id="rId26" Type="http://schemas.openxmlformats.org/officeDocument/2006/relationships/hyperlink" Target="https://www.cdt-africa.org/" TargetMode="External"/><Relationship Id="rId47" Type="http://schemas.openxmlformats.org/officeDocument/2006/relationships/hyperlink" Target="http://www.gluk.ac.ke/" TargetMode="External"/><Relationship Id="rId68" Type="http://schemas.openxmlformats.org/officeDocument/2006/relationships/hyperlink" Target="http://www.ippr.org.na/" TargetMode="External"/><Relationship Id="rId89" Type="http://schemas.openxmlformats.org/officeDocument/2006/relationships/hyperlink" Target="https://minds-africa.org/" TargetMode="External"/><Relationship Id="rId112" Type="http://schemas.openxmlformats.org/officeDocument/2006/relationships/hyperlink" Target="https://pau.edu.ng/" TargetMode="External"/><Relationship Id="rId133" Type="http://schemas.openxmlformats.org/officeDocument/2006/relationships/hyperlink" Target="https://www.univ-mahajanga.edu.mg/" TargetMode="External"/><Relationship Id="rId154" Type="http://schemas.openxmlformats.org/officeDocument/2006/relationships/hyperlink" Target="https://www.ufh.ac.za/" TargetMode="External"/><Relationship Id="rId175" Type="http://schemas.openxmlformats.org/officeDocument/2006/relationships/hyperlink" Target="https://www.4icu.org/reviews/4234.htm" TargetMode="External"/><Relationship Id="rId16" Type="http://schemas.openxmlformats.org/officeDocument/2006/relationships/hyperlink" Target="https://amref.org/" TargetMode="External"/><Relationship Id="rId37" Type="http://schemas.openxmlformats.org/officeDocument/2006/relationships/hyperlink" Target="http://www.costech.or.tz/" TargetMode="External"/><Relationship Id="rId58" Type="http://schemas.openxmlformats.org/officeDocument/2006/relationships/hyperlink" Target="https://www.pasteur.dz/fr/" TargetMode="External"/><Relationship Id="rId79" Type="http://schemas.openxmlformats.org/officeDocument/2006/relationships/hyperlink" Target="http://www.ku.ac.ke/" TargetMode="External"/><Relationship Id="rId102" Type="http://schemas.openxmlformats.org/officeDocument/2006/relationships/hyperlink" Target="https://www.nm-aist.ac.tz/" TargetMode="External"/><Relationship Id="rId123" Type="http://schemas.openxmlformats.org/officeDocument/2006/relationships/hyperlink" Target="http://www.tdrc.org.zm/" TargetMode="External"/><Relationship Id="rId144" Type="http://schemas.openxmlformats.org/officeDocument/2006/relationships/hyperlink" Target="http://ujkz.bf/" TargetMode="External"/><Relationship Id="rId90" Type="http://schemas.openxmlformats.org/officeDocument/2006/relationships/hyperlink" Target="http://mih.govmu.org/English/Pages/default.aspx" TargetMode="External"/><Relationship Id="rId165" Type="http://schemas.openxmlformats.org/officeDocument/2006/relationships/hyperlink" Target="https://ukzn.ac.za/" TargetMode="External"/><Relationship Id="rId186" Type="http://schemas.openxmlformats.org/officeDocument/2006/relationships/hyperlink" Target="https://www.uz.ac.zw/" TargetMode="External"/><Relationship Id="rId27" Type="http://schemas.openxmlformats.org/officeDocument/2006/relationships/hyperlink" Target="https://www.central.edu.gh/" TargetMode="External"/><Relationship Id="rId48" Type="http://schemas.openxmlformats.org/officeDocument/2006/relationships/hyperlink" Target="https://gu.ac.ug/" TargetMode="External"/><Relationship Id="rId69" Type="http://schemas.openxmlformats.org/officeDocument/2006/relationships/hyperlink" Target="https://issafrica.org/" TargetMode="External"/><Relationship Id="rId113" Type="http://schemas.openxmlformats.org/officeDocument/2006/relationships/hyperlink" Target="http://www.issp.bf/index.php/fr/" TargetMode="External"/><Relationship Id="rId134" Type="http://schemas.openxmlformats.org/officeDocument/2006/relationships/hyperlink" Target="http://www.um.rnu.tn/fr/" TargetMode="External"/><Relationship Id="rId80" Type="http://schemas.openxmlformats.org/officeDocument/2006/relationships/hyperlink" Target="https://kcmuco.ac.tz/" TargetMode="External"/><Relationship Id="rId155" Type="http://schemas.openxmlformats.org/officeDocument/2006/relationships/hyperlink" Target="https://www.ufh.ac.za/" TargetMode="External"/><Relationship Id="rId176" Type="http://schemas.openxmlformats.org/officeDocument/2006/relationships/hyperlink" Target="https://www.up.ac.za/" TargetMode="External"/><Relationship Id="rId17" Type="http://schemas.openxmlformats.org/officeDocument/2006/relationships/hyperlink" Target="https://amcrc.org/" TargetMode="External"/><Relationship Id="rId38" Type="http://schemas.openxmlformats.org/officeDocument/2006/relationships/hyperlink" Target="https://www.cbu.ac.zm/" TargetMode="External"/><Relationship Id="rId59" Type="http://schemas.openxmlformats.org/officeDocument/2006/relationships/hyperlink" Target="https://www.pasteur.sn/fr" TargetMode="External"/><Relationship Id="rId103" Type="http://schemas.openxmlformats.org/officeDocument/2006/relationships/hyperlink" Target="https://www.mandela.ac.za/" TargetMode="External"/><Relationship Id="rId124" Type="http://schemas.openxmlformats.org/officeDocument/2006/relationships/hyperlink" Target="https://unicafuniversity.ac.mw/" TargetMode="External"/><Relationship Id="rId70" Type="http://schemas.openxmlformats.org/officeDocument/2006/relationships/hyperlink" Target="https://intercancer.com/" TargetMode="External"/><Relationship Id="rId91" Type="http://schemas.openxmlformats.org/officeDocument/2006/relationships/hyperlink" Target="https://www.lshtm.ac.uk/research/units/mrc-uganda" TargetMode="External"/><Relationship Id="rId145" Type="http://schemas.openxmlformats.org/officeDocument/2006/relationships/hyperlink" Target="https://www.4icu.org/reviews/4236.htm" TargetMode="External"/><Relationship Id="rId166" Type="http://schemas.openxmlformats.org/officeDocument/2006/relationships/hyperlink" Target="https://unilag.edu.ng/" TargetMode="External"/><Relationship Id="rId187" Type="http://schemas.openxmlformats.org/officeDocument/2006/relationships/hyperlink" Target="https://www.4icu.org/reviews/4237.htm" TargetMode="External"/><Relationship Id="rId1" Type="http://schemas.openxmlformats.org/officeDocument/2006/relationships/hyperlink" Target="https://atu.edu.gh/" TargetMode="External"/><Relationship Id="rId28" Type="http://schemas.openxmlformats.org/officeDocument/2006/relationships/hyperlink" Target="http://www.alazharoncologie.com/" TargetMode="External"/><Relationship Id="rId49" Type="http://schemas.openxmlformats.org/officeDocument/2006/relationships/hyperlink" Target="https://gu.ac.ug/" TargetMode="External"/><Relationship Id="rId114" Type="http://schemas.openxmlformats.org/officeDocument/2006/relationships/hyperlink" Target="https://icap.columbia.edu/news-events/politico-sl-makeni-midwifery-school-gets-new-skills-lab/" TargetMode="External"/><Relationship Id="rId60" Type="http://schemas.openxmlformats.org/officeDocument/2006/relationships/hyperlink" Target="http://www.ised.sn/" TargetMode="External"/><Relationship Id="rId81" Type="http://schemas.openxmlformats.org/officeDocument/2006/relationships/hyperlink" Target="https://www.isdrbukavu.ac.cd/" TargetMode="External"/><Relationship Id="rId135" Type="http://schemas.openxmlformats.org/officeDocument/2006/relationships/hyperlink" Target="http://www.una.mr/fr" TargetMode="External"/><Relationship Id="rId156" Type="http://schemas.openxmlformats.org/officeDocument/2006/relationships/hyperlink" Target="https://www.ug.edu.gh/" TargetMode="External"/><Relationship Id="rId177" Type="http://schemas.openxmlformats.org/officeDocument/2006/relationships/hyperlink" Target="https://usl.edu.sl/" TargetMode="External"/><Relationship Id="rId18" Type="http://schemas.openxmlformats.org/officeDocument/2006/relationships/hyperlink" Target="https://aru.ac.tz/" TargetMode="External"/><Relationship Id="rId39" Type="http://schemas.openxmlformats.org/officeDocument/2006/relationships/hyperlink" Target="http://www.dyuni.ac.m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F823-F1DB-8D43-8B47-2490535AA153}">
  <dimension ref="A1:BU425"/>
  <sheetViews>
    <sheetView tabSelected="1" topLeftCell="AO1" workbookViewId="0">
      <selection activeCell="A18" sqref="A18"/>
    </sheetView>
  </sheetViews>
  <sheetFormatPr baseColWidth="10" defaultColWidth="14.5" defaultRowHeight="16"/>
  <cols>
    <col min="1" max="1" width="58" customWidth="1"/>
    <col min="4" max="4" width="41.5" customWidth="1"/>
    <col min="8" max="8" width="15.5" customWidth="1"/>
    <col min="9" max="9" width="26.5" customWidth="1"/>
    <col min="10" max="10" width="23.5" customWidth="1"/>
    <col min="11" max="11" width="39.1640625" customWidth="1"/>
    <col min="12" max="12" width="30.6640625" customWidth="1"/>
    <col min="13" max="13" width="21.83203125" customWidth="1"/>
    <col min="14" max="14" width="16.6640625" customWidth="1"/>
    <col min="15" max="15" width="16.33203125" customWidth="1"/>
    <col min="16" max="17" width="10.33203125" customWidth="1"/>
    <col min="18" max="18" width="37.5" customWidth="1"/>
    <col min="19" max="20" width="11.1640625" customWidth="1"/>
    <col min="21" max="21" width="16.6640625" customWidth="1"/>
    <col min="22" max="22" width="9.1640625" customWidth="1"/>
    <col min="23" max="23" width="12.83203125" customWidth="1"/>
    <col min="24" max="24" width="12.1640625" customWidth="1"/>
    <col min="27" max="28" width="11.6640625" customWidth="1"/>
    <col min="29" max="30" width="10.33203125" customWidth="1"/>
    <col min="31" max="32" width="19.5" customWidth="1"/>
    <col min="33" max="33" width="12.5" customWidth="1"/>
    <col min="34" max="34" width="19.5" customWidth="1"/>
    <col min="35" max="35" width="11.1640625" customWidth="1"/>
    <col min="36" max="36" width="12.5" customWidth="1"/>
    <col min="38" max="39" width="11.83203125" customWidth="1"/>
    <col min="40" max="41" width="11.1640625" customWidth="1"/>
    <col min="42" max="42" width="9.83203125" customWidth="1"/>
    <col min="44" max="45" width="11.33203125" customWidth="1"/>
    <col min="46" max="46" width="12" customWidth="1"/>
    <col min="49" max="49" width="3.33203125" customWidth="1"/>
    <col min="50" max="73" width="27.33203125" customWidth="1"/>
  </cols>
  <sheetData>
    <row r="1" spans="1:73" ht="1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/>
      <c r="P1" s="5"/>
      <c r="Q1" s="5"/>
      <c r="R1" s="5"/>
      <c r="S1" s="7" t="s">
        <v>14</v>
      </c>
      <c r="T1" s="5"/>
      <c r="U1" s="5"/>
      <c r="V1" s="5"/>
      <c r="W1" s="5"/>
      <c r="X1" s="8" t="s">
        <v>15</v>
      </c>
      <c r="Y1" s="9" t="s">
        <v>16</v>
      </c>
      <c r="Z1" s="6"/>
      <c r="AA1" s="9" t="s">
        <v>17</v>
      </c>
      <c r="AB1" s="5"/>
      <c r="AC1" s="5"/>
      <c r="AD1" s="5"/>
      <c r="AE1" s="9" t="s">
        <v>18</v>
      </c>
      <c r="AF1" s="5"/>
      <c r="AG1" s="5"/>
      <c r="AH1" s="10" t="s">
        <v>19</v>
      </c>
      <c r="AI1" s="11" t="s">
        <v>20</v>
      </c>
      <c r="AJ1" s="5"/>
      <c r="AK1" s="5"/>
      <c r="AL1" s="5"/>
      <c r="AM1" s="5"/>
      <c r="AN1" s="5"/>
      <c r="AO1" s="5"/>
      <c r="AP1" s="5"/>
      <c r="AQ1" s="11" t="s">
        <v>21</v>
      </c>
      <c r="AR1" s="5"/>
      <c r="AS1" s="5"/>
      <c r="AT1" s="5"/>
      <c r="AU1" s="12" t="s">
        <v>22</v>
      </c>
      <c r="AV1" s="13" t="s">
        <v>23</v>
      </c>
      <c r="AW1" s="13" t="s">
        <v>400</v>
      </c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</row>
    <row r="2" spans="1:73" ht="15.75" customHeight="1">
      <c r="A2" s="15" t="s">
        <v>24</v>
      </c>
      <c r="B2" s="16" t="s">
        <v>25</v>
      </c>
      <c r="C2" s="17" t="s">
        <v>26</v>
      </c>
      <c r="D2" s="17" t="s">
        <v>401</v>
      </c>
      <c r="E2" s="17" t="s">
        <v>27</v>
      </c>
      <c r="F2" s="18" t="s">
        <v>27</v>
      </c>
      <c r="G2" s="19" t="s">
        <v>28</v>
      </c>
      <c r="H2" s="19" t="s">
        <v>27</v>
      </c>
      <c r="I2" s="19">
        <v>3</v>
      </c>
      <c r="J2" s="19">
        <v>3</v>
      </c>
      <c r="K2" s="19">
        <v>2</v>
      </c>
      <c r="L2" s="19">
        <v>2</v>
      </c>
      <c r="M2" s="17">
        <f>SUM(I2:L2)</f>
        <v>10</v>
      </c>
      <c r="N2" s="19">
        <v>0</v>
      </c>
      <c r="O2" s="17">
        <v>0</v>
      </c>
      <c r="P2" s="17">
        <v>0</v>
      </c>
      <c r="Q2" s="17">
        <v>0</v>
      </c>
      <c r="R2" s="17">
        <v>0</v>
      </c>
      <c r="S2" s="17">
        <v>1</v>
      </c>
      <c r="T2" s="20">
        <v>1</v>
      </c>
      <c r="U2" s="20">
        <v>1</v>
      </c>
      <c r="V2" s="20">
        <v>0</v>
      </c>
      <c r="W2" s="20">
        <v>4</v>
      </c>
      <c r="X2" s="20">
        <v>4</v>
      </c>
      <c r="Y2" s="17">
        <v>121</v>
      </c>
      <c r="Z2" s="17">
        <v>0</v>
      </c>
      <c r="AA2" s="17">
        <v>1</v>
      </c>
      <c r="AB2" s="17">
        <v>1</v>
      </c>
      <c r="AC2" s="17">
        <v>1</v>
      </c>
      <c r="AD2" s="17">
        <v>4</v>
      </c>
      <c r="AE2" s="17">
        <v>0</v>
      </c>
      <c r="AF2" s="17">
        <v>0</v>
      </c>
      <c r="AG2" s="17">
        <v>0</v>
      </c>
      <c r="AH2" s="17">
        <v>4</v>
      </c>
      <c r="AI2" s="22">
        <v>0</v>
      </c>
      <c r="AJ2" s="17">
        <v>0</v>
      </c>
      <c r="AK2" s="17">
        <v>0</v>
      </c>
      <c r="AL2" s="22">
        <v>0.2</v>
      </c>
      <c r="AM2" s="17">
        <v>40</v>
      </c>
      <c r="AN2" s="17" t="s">
        <v>29</v>
      </c>
      <c r="AO2" s="17">
        <v>0</v>
      </c>
      <c r="AP2" s="17">
        <v>4</v>
      </c>
      <c r="AQ2" s="17">
        <v>0</v>
      </c>
      <c r="AR2" s="17">
        <v>0</v>
      </c>
      <c r="AS2" s="17">
        <v>0</v>
      </c>
      <c r="AT2" s="17">
        <v>0</v>
      </c>
      <c r="AU2" s="17">
        <v>4</v>
      </c>
      <c r="AV2" s="17">
        <v>12</v>
      </c>
      <c r="AW2" s="17">
        <f>SUM(AU2,AH2,X2,)</f>
        <v>12</v>
      </c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</row>
    <row r="3" spans="1:73" ht="15.75" customHeight="1">
      <c r="A3" s="23" t="s">
        <v>30</v>
      </c>
      <c r="B3" s="21" t="s">
        <v>31</v>
      </c>
      <c r="C3" s="17" t="s">
        <v>32</v>
      </c>
      <c r="D3" s="17" t="s">
        <v>401</v>
      </c>
      <c r="E3" s="17" t="s">
        <v>27</v>
      </c>
      <c r="F3" s="17" t="s">
        <v>27</v>
      </c>
      <c r="G3" s="17" t="s">
        <v>27</v>
      </c>
      <c r="H3" s="17" t="s">
        <v>27</v>
      </c>
      <c r="I3" s="17">
        <v>3</v>
      </c>
      <c r="J3" s="17">
        <v>3</v>
      </c>
      <c r="K3" s="17">
        <v>3</v>
      </c>
      <c r="L3" s="17">
        <v>3</v>
      </c>
      <c r="M3" s="17">
        <f>SUM(I3:L3)</f>
        <v>12</v>
      </c>
      <c r="N3" s="17">
        <v>4</v>
      </c>
      <c r="O3" s="17">
        <v>1</v>
      </c>
      <c r="P3" s="17">
        <v>0</v>
      </c>
      <c r="Q3" s="17">
        <v>0</v>
      </c>
      <c r="R3" s="17">
        <v>1</v>
      </c>
      <c r="S3" s="17">
        <v>1</v>
      </c>
      <c r="T3" s="17">
        <v>1</v>
      </c>
      <c r="U3" s="17">
        <v>1</v>
      </c>
      <c r="V3" s="17">
        <v>1</v>
      </c>
      <c r="W3" s="17">
        <v>5</v>
      </c>
      <c r="X3" s="17">
        <v>6</v>
      </c>
      <c r="Y3" s="17">
        <v>0</v>
      </c>
      <c r="Z3" s="17">
        <v>0</v>
      </c>
      <c r="AA3" s="17">
        <v>1</v>
      </c>
      <c r="AB3" s="17">
        <v>1</v>
      </c>
      <c r="AC3" s="17">
        <v>0</v>
      </c>
      <c r="AD3" s="17">
        <v>4</v>
      </c>
      <c r="AE3" s="17">
        <v>53</v>
      </c>
      <c r="AF3" s="17">
        <v>0</v>
      </c>
      <c r="AG3" s="20">
        <v>4</v>
      </c>
      <c r="AH3" s="20">
        <v>8</v>
      </c>
      <c r="AI3" s="20" t="s">
        <v>33</v>
      </c>
      <c r="AJ3" s="20">
        <v>0</v>
      </c>
      <c r="AK3" s="20">
        <v>1</v>
      </c>
      <c r="AL3" s="17" t="s">
        <v>33</v>
      </c>
      <c r="AM3" t="s">
        <v>33</v>
      </c>
      <c r="AN3" s="17" t="s">
        <v>33</v>
      </c>
      <c r="AO3" s="17">
        <v>1</v>
      </c>
      <c r="AP3" s="17">
        <v>1</v>
      </c>
      <c r="AQ3" s="17">
        <v>3140</v>
      </c>
      <c r="AR3" s="17">
        <v>1</v>
      </c>
      <c r="AS3" s="17">
        <v>0</v>
      </c>
      <c r="AT3" s="17">
        <v>5</v>
      </c>
      <c r="AU3" s="17">
        <v>6</v>
      </c>
      <c r="AV3" s="17">
        <f>AU3+AH3+X3</f>
        <v>20</v>
      </c>
      <c r="AW3" s="17">
        <f t="shared" ref="AW3:AW62" si="0">SUM(AU3,AH3,X3,)</f>
        <v>20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</row>
    <row r="4" spans="1:73" ht="15.75" customHeight="1">
      <c r="A4" s="23" t="s">
        <v>34</v>
      </c>
      <c r="B4" s="24" t="s">
        <v>35</v>
      </c>
      <c r="C4" s="17" t="s">
        <v>32</v>
      </c>
      <c r="D4" s="17" t="s">
        <v>401</v>
      </c>
      <c r="E4" s="17" t="s">
        <v>27</v>
      </c>
      <c r="F4" s="17" t="s">
        <v>28</v>
      </c>
      <c r="G4" s="17" t="s">
        <v>28</v>
      </c>
      <c r="H4" s="17" t="s">
        <v>28</v>
      </c>
      <c r="I4" s="17">
        <v>3</v>
      </c>
      <c r="J4" s="17">
        <v>3</v>
      </c>
      <c r="K4" s="17">
        <v>3</v>
      </c>
      <c r="L4" s="17">
        <v>3</v>
      </c>
      <c r="M4" s="17">
        <f>SUM(I4:L4)</f>
        <v>12</v>
      </c>
      <c r="N4" s="17">
        <v>2</v>
      </c>
      <c r="O4" s="17">
        <v>1</v>
      </c>
      <c r="P4" s="17">
        <v>0</v>
      </c>
      <c r="Q4" s="17">
        <v>0</v>
      </c>
      <c r="R4" s="17">
        <v>1</v>
      </c>
      <c r="S4" s="17">
        <v>0</v>
      </c>
      <c r="T4" s="17">
        <v>1</v>
      </c>
      <c r="U4" s="17">
        <v>0</v>
      </c>
      <c r="V4" s="17">
        <v>0</v>
      </c>
      <c r="W4" s="17">
        <v>2</v>
      </c>
      <c r="X4" s="17">
        <v>3</v>
      </c>
      <c r="Y4" s="17">
        <v>115</v>
      </c>
      <c r="Z4" s="17">
        <v>0</v>
      </c>
      <c r="AA4" s="17">
        <v>1</v>
      </c>
      <c r="AB4" s="17">
        <v>1</v>
      </c>
      <c r="AC4" s="17">
        <v>0</v>
      </c>
      <c r="AD4" s="20">
        <v>4</v>
      </c>
      <c r="AE4" s="20">
        <v>10</v>
      </c>
      <c r="AF4" s="20" t="s">
        <v>33</v>
      </c>
      <c r="AG4" s="20">
        <v>2</v>
      </c>
      <c r="AH4" s="17">
        <v>6</v>
      </c>
      <c r="AI4" s="17" t="s">
        <v>33</v>
      </c>
      <c r="AJ4" s="17">
        <v>0</v>
      </c>
      <c r="AK4" s="17">
        <v>1</v>
      </c>
      <c r="AL4" s="17" t="s">
        <v>33</v>
      </c>
      <c r="AM4" s="17" t="s">
        <v>33</v>
      </c>
      <c r="AN4" s="17" t="s">
        <v>33</v>
      </c>
      <c r="AO4" s="17">
        <v>0</v>
      </c>
      <c r="AP4" s="17">
        <v>1</v>
      </c>
      <c r="AQ4" s="17">
        <v>123</v>
      </c>
      <c r="AR4" s="17">
        <v>1</v>
      </c>
      <c r="AS4" s="17">
        <v>1</v>
      </c>
      <c r="AT4" s="17">
        <v>4</v>
      </c>
      <c r="AU4" s="17">
        <v>5</v>
      </c>
      <c r="AV4" s="17">
        <v>14</v>
      </c>
      <c r="AW4" s="17">
        <f t="shared" si="0"/>
        <v>14</v>
      </c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</row>
    <row r="5" spans="1:73" ht="15.75" customHeight="1">
      <c r="A5" s="23" t="s">
        <v>36</v>
      </c>
      <c r="B5" s="26" t="s">
        <v>37</v>
      </c>
      <c r="C5" s="17" t="s">
        <v>38</v>
      </c>
      <c r="D5" s="27" t="s">
        <v>118</v>
      </c>
      <c r="E5" s="17" t="s">
        <v>27</v>
      </c>
      <c r="F5" s="17" t="s">
        <v>28</v>
      </c>
      <c r="G5" s="17" t="s">
        <v>28</v>
      </c>
      <c r="H5" s="17" t="s">
        <v>28</v>
      </c>
      <c r="I5" s="17">
        <v>3</v>
      </c>
      <c r="J5" s="17">
        <v>3</v>
      </c>
      <c r="K5" s="17">
        <v>3</v>
      </c>
      <c r="L5" s="17">
        <v>3</v>
      </c>
      <c r="M5" s="17">
        <f>SUM(I5:L5)</f>
        <v>12</v>
      </c>
      <c r="N5" s="20">
        <v>105</v>
      </c>
      <c r="O5" s="20">
        <v>0</v>
      </c>
      <c r="P5" s="20">
        <v>0</v>
      </c>
      <c r="Q5" s="20">
        <v>0</v>
      </c>
      <c r="R5" s="20">
        <v>1</v>
      </c>
      <c r="S5" s="17">
        <v>1</v>
      </c>
      <c r="T5" s="17">
        <v>1</v>
      </c>
      <c r="U5" s="17">
        <v>1</v>
      </c>
      <c r="V5" s="17">
        <v>0</v>
      </c>
      <c r="W5" s="17">
        <v>4</v>
      </c>
      <c r="X5" s="17">
        <v>5</v>
      </c>
      <c r="Y5" s="17">
        <v>16469</v>
      </c>
      <c r="Z5" s="17">
        <v>5</v>
      </c>
      <c r="AA5" s="17">
        <v>1</v>
      </c>
      <c r="AB5" s="17">
        <v>1</v>
      </c>
      <c r="AC5" s="17">
        <v>0</v>
      </c>
      <c r="AD5" s="17">
        <v>4</v>
      </c>
      <c r="AE5" s="17">
        <v>0</v>
      </c>
      <c r="AF5" s="17">
        <v>0</v>
      </c>
      <c r="AG5" s="17">
        <v>0</v>
      </c>
      <c r="AH5" s="17">
        <v>9</v>
      </c>
      <c r="AI5" s="17" t="s">
        <v>29</v>
      </c>
      <c r="AJ5" s="17">
        <v>0</v>
      </c>
      <c r="AK5" s="17">
        <v>0</v>
      </c>
      <c r="AL5" s="17" t="s">
        <v>29</v>
      </c>
      <c r="AM5" s="17" t="s">
        <v>29</v>
      </c>
      <c r="AN5" s="17" t="s">
        <v>29</v>
      </c>
      <c r="AO5" s="17">
        <v>0</v>
      </c>
      <c r="AP5" s="17">
        <v>0</v>
      </c>
      <c r="AQ5" s="17">
        <v>30</v>
      </c>
      <c r="AR5" s="17">
        <v>0</v>
      </c>
      <c r="AS5" s="17">
        <v>0</v>
      </c>
      <c r="AT5" s="17">
        <v>1</v>
      </c>
      <c r="AU5" s="17">
        <v>1</v>
      </c>
      <c r="AV5" s="17">
        <v>15</v>
      </c>
      <c r="AW5" s="17">
        <f t="shared" si="0"/>
        <v>15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</row>
    <row r="6" spans="1:73" ht="15.75" customHeight="1">
      <c r="A6" s="23" t="s">
        <v>39</v>
      </c>
      <c r="B6" s="26" t="s">
        <v>40</v>
      </c>
      <c r="C6" s="17" t="s">
        <v>38</v>
      </c>
      <c r="D6" s="27" t="s">
        <v>118</v>
      </c>
      <c r="E6" s="17" t="s">
        <v>28</v>
      </c>
      <c r="F6" s="17" t="s">
        <v>28</v>
      </c>
      <c r="G6" s="17" t="s">
        <v>28</v>
      </c>
      <c r="H6" s="17" t="s">
        <v>28</v>
      </c>
      <c r="I6" s="17">
        <v>3</v>
      </c>
      <c r="J6" s="17">
        <v>2</v>
      </c>
      <c r="K6" s="17">
        <v>3</v>
      </c>
      <c r="L6" s="17">
        <v>2</v>
      </c>
      <c r="M6" s="17">
        <f>SUM(I6:L6)</f>
        <v>10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17">
        <v>0</v>
      </c>
      <c r="T6" s="17">
        <v>1</v>
      </c>
      <c r="U6" s="17">
        <v>1</v>
      </c>
      <c r="V6" s="17">
        <v>0</v>
      </c>
      <c r="W6" s="17">
        <v>3</v>
      </c>
      <c r="X6" s="17">
        <v>3</v>
      </c>
      <c r="Y6" s="17">
        <v>22953</v>
      </c>
      <c r="Z6" s="17">
        <v>5</v>
      </c>
      <c r="AA6" s="17">
        <v>0</v>
      </c>
      <c r="AB6" s="17">
        <v>0</v>
      </c>
      <c r="AC6" s="17">
        <v>0</v>
      </c>
      <c r="AD6" s="17">
        <v>3</v>
      </c>
      <c r="AE6" s="17">
        <v>26</v>
      </c>
      <c r="AF6" s="17">
        <v>0</v>
      </c>
      <c r="AG6" s="17">
        <v>4</v>
      </c>
      <c r="AH6" s="17">
        <v>12</v>
      </c>
      <c r="AI6" s="17" t="s">
        <v>29</v>
      </c>
      <c r="AJ6" s="17">
        <v>0</v>
      </c>
      <c r="AK6" s="17">
        <v>0</v>
      </c>
      <c r="AL6" s="17">
        <v>0</v>
      </c>
      <c r="AM6" s="17" t="s">
        <v>29</v>
      </c>
      <c r="AN6" s="17" t="s">
        <v>29</v>
      </c>
      <c r="AO6" s="17">
        <v>0</v>
      </c>
      <c r="AP6" s="17">
        <v>0</v>
      </c>
      <c r="AQ6" s="17">
        <v>31</v>
      </c>
      <c r="AR6" s="17">
        <v>0</v>
      </c>
      <c r="AS6" s="17">
        <v>0</v>
      </c>
      <c r="AT6" s="17">
        <v>1</v>
      </c>
      <c r="AU6" s="17">
        <v>1</v>
      </c>
      <c r="AV6" s="17">
        <v>16</v>
      </c>
      <c r="AW6" s="17">
        <f t="shared" si="0"/>
        <v>16</v>
      </c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</row>
    <row r="7" spans="1:73" ht="15.75" customHeight="1">
      <c r="A7" s="23" t="s">
        <v>41</v>
      </c>
      <c r="B7" s="21" t="s">
        <v>42</v>
      </c>
      <c r="C7" s="17" t="s">
        <v>43</v>
      </c>
      <c r="D7" s="17" t="s">
        <v>401</v>
      </c>
      <c r="E7" s="17" t="s">
        <v>27</v>
      </c>
      <c r="F7" s="17" t="s">
        <v>27</v>
      </c>
      <c r="G7" s="17" t="s">
        <v>27</v>
      </c>
      <c r="H7" s="17" t="s">
        <v>27</v>
      </c>
      <c r="I7" s="17">
        <v>3</v>
      </c>
      <c r="J7" s="17">
        <v>2</v>
      </c>
      <c r="K7" s="17">
        <v>3</v>
      </c>
      <c r="L7" s="17">
        <v>2</v>
      </c>
      <c r="M7" s="17">
        <f>SUM(I7:L7)</f>
        <v>10</v>
      </c>
      <c r="N7" s="17">
        <v>49</v>
      </c>
      <c r="O7" s="17">
        <v>0</v>
      </c>
      <c r="P7" s="20">
        <v>0</v>
      </c>
      <c r="Q7" s="20">
        <v>0</v>
      </c>
      <c r="R7" s="20">
        <v>5</v>
      </c>
      <c r="S7" s="20">
        <v>0</v>
      </c>
      <c r="T7" s="20">
        <v>0</v>
      </c>
      <c r="U7" s="17">
        <v>1</v>
      </c>
      <c r="V7" s="17">
        <v>1</v>
      </c>
      <c r="W7" s="17">
        <v>3</v>
      </c>
      <c r="X7" s="17">
        <v>8</v>
      </c>
      <c r="Y7" s="17">
        <v>1626</v>
      </c>
      <c r="Z7" s="17">
        <v>1</v>
      </c>
      <c r="AA7" s="17">
        <v>1</v>
      </c>
      <c r="AB7" s="17">
        <v>0</v>
      </c>
      <c r="AC7" s="17">
        <v>0</v>
      </c>
      <c r="AD7" s="17">
        <v>4</v>
      </c>
      <c r="AE7" s="17">
        <v>3</v>
      </c>
      <c r="AF7" s="17" t="s">
        <v>29</v>
      </c>
      <c r="AG7" s="17">
        <v>1</v>
      </c>
      <c r="AH7" s="17">
        <v>6</v>
      </c>
      <c r="AI7" s="17" t="s">
        <v>29</v>
      </c>
      <c r="AJ7" s="17">
        <v>0</v>
      </c>
      <c r="AK7" s="17">
        <v>1</v>
      </c>
      <c r="AL7" s="17" t="s">
        <v>29</v>
      </c>
      <c r="AM7" s="17" t="s">
        <v>29</v>
      </c>
      <c r="AN7" s="23">
        <v>0.66600000000000004</v>
      </c>
      <c r="AO7" s="17">
        <v>0</v>
      </c>
      <c r="AP7" s="17">
        <v>1</v>
      </c>
      <c r="AQ7" s="17">
        <v>2</v>
      </c>
      <c r="AR7" s="17">
        <v>1</v>
      </c>
      <c r="AS7" s="17">
        <v>0</v>
      </c>
      <c r="AT7" s="17">
        <v>1</v>
      </c>
      <c r="AU7" s="17">
        <v>2</v>
      </c>
      <c r="AV7" s="17">
        <v>16</v>
      </c>
      <c r="AW7" s="17">
        <f t="shared" si="0"/>
        <v>16</v>
      </c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1:73" ht="15.75" customHeight="1">
      <c r="A8" s="23" t="s">
        <v>44</v>
      </c>
      <c r="B8" s="28" t="s">
        <v>45</v>
      </c>
      <c r="C8" s="17" t="s">
        <v>38</v>
      </c>
      <c r="D8" s="27" t="s">
        <v>401</v>
      </c>
      <c r="E8" s="17" t="s">
        <v>28</v>
      </c>
      <c r="F8" s="17" t="s">
        <v>28</v>
      </c>
      <c r="G8" s="17" t="s">
        <v>28</v>
      </c>
      <c r="H8" s="17" t="s">
        <v>28</v>
      </c>
      <c r="I8" s="17">
        <v>2</v>
      </c>
      <c r="J8" s="17">
        <v>3</v>
      </c>
      <c r="K8" s="17">
        <v>2</v>
      </c>
      <c r="L8" s="17">
        <v>3</v>
      </c>
      <c r="M8" s="17">
        <f>SUM(I8:L8)</f>
        <v>10</v>
      </c>
      <c r="N8" s="20">
        <v>84</v>
      </c>
      <c r="O8" s="20">
        <v>0</v>
      </c>
      <c r="P8" s="20">
        <v>0</v>
      </c>
      <c r="Q8" s="20">
        <v>0</v>
      </c>
      <c r="R8" s="20">
        <v>1</v>
      </c>
      <c r="S8" s="17">
        <v>0</v>
      </c>
      <c r="T8" s="17">
        <v>0</v>
      </c>
      <c r="U8" s="17">
        <v>0</v>
      </c>
      <c r="V8" s="17">
        <v>0</v>
      </c>
      <c r="W8" s="17">
        <v>1</v>
      </c>
      <c r="X8" s="17">
        <v>2</v>
      </c>
      <c r="Y8" s="17">
        <v>773</v>
      </c>
      <c r="Z8" s="17">
        <v>0</v>
      </c>
      <c r="AA8" s="17">
        <v>1</v>
      </c>
      <c r="AB8" s="17">
        <v>1</v>
      </c>
      <c r="AC8" s="17">
        <v>0</v>
      </c>
      <c r="AD8" s="17">
        <v>4</v>
      </c>
      <c r="AE8" s="17">
        <v>10</v>
      </c>
      <c r="AF8" s="17">
        <v>0</v>
      </c>
      <c r="AG8" s="17">
        <v>2</v>
      </c>
      <c r="AH8" s="17">
        <v>6</v>
      </c>
      <c r="AI8" s="17" t="s">
        <v>29</v>
      </c>
      <c r="AJ8" s="17">
        <v>0</v>
      </c>
      <c r="AK8" s="17">
        <v>0</v>
      </c>
      <c r="AL8" s="17" t="s">
        <v>29</v>
      </c>
      <c r="AM8" s="17" t="s">
        <v>29</v>
      </c>
      <c r="AN8" s="17" t="s">
        <v>29</v>
      </c>
      <c r="AO8" s="17">
        <v>0</v>
      </c>
      <c r="AP8" s="17">
        <v>0</v>
      </c>
      <c r="AQ8" s="17">
        <v>31</v>
      </c>
      <c r="AR8" s="17">
        <v>0</v>
      </c>
      <c r="AS8" s="17">
        <v>0</v>
      </c>
      <c r="AT8" s="17">
        <v>1</v>
      </c>
      <c r="AU8" s="17">
        <v>1</v>
      </c>
      <c r="AV8" s="17">
        <v>9</v>
      </c>
      <c r="AW8" s="17">
        <f t="shared" si="0"/>
        <v>9</v>
      </c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</row>
    <row r="9" spans="1:73" ht="15.75" customHeight="1">
      <c r="A9" s="15" t="s">
        <v>46</v>
      </c>
      <c r="B9" s="16" t="s">
        <v>47</v>
      </c>
      <c r="C9" s="17" t="s">
        <v>26</v>
      </c>
      <c r="D9" s="17" t="s">
        <v>118</v>
      </c>
      <c r="E9" s="17" t="s">
        <v>28</v>
      </c>
      <c r="F9" s="18" t="s">
        <v>28</v>
      </c>
      <c r="G9" s="19" t="s">
        <v>28</v>
      </c>
      <c r="H9" s="19" t="s">
        <v>27</v>
      </c>
      <c r="I9" s="19">
        <v>3</v>
      </c>
      <c r="J9" s="19">
        <v>3</v>
      </c>
      <c r="K9" s="19">
        <v>3</v>
      </c>
      <c r="L9" s="19">
        <v>3</v>
      </c>
      <c r="M9" s="17">
        <f>SUM(I9:L9)</f>
        <v>12</v>
      </c>
      <c r="N9" s="19">
        <v>1</v>
      </c>
      <c r="O9" s="17">
        <v>0</v>
      </c>
      <c r="P9" s="17">
        <v>0</v>
      </c>
      <c r="Q9" s="17">
        <v>0</v>
      </c>
      <c r="R9" s="17">
        <v>1</v>
      </c>
      <c r="S9" s="17">
        <v>1</v>
      </c>
      <c r="T9" s="17">
        <v>0</v>
      </c>
      <c r="U9" s="17">
        <v>0</v>
      </c>
      <c r="V9" s="17">
        <v>0</v>
      </c>
      <c r="W9" s="17">
        <v>2</v>
      </c>
      <c r="X9" s="17">
        <v>3</v>
      </c>
      <c r="Y9" s="17">
        <v>0</v>
      </c>
      <c r="Z9" s="17">
        <v>0</v>
      </c>
      <c r="AA9" s="17">
        <v>1</v>
      </c>
      <c r="AB9" s="17">
        <v>0</v>
      </c>
      <c r="AC9" s="17">
        <v>1</v>
      </c>
      <c r="AD9" s="17">
        <v>5</v>
      </c>
      <c r="AE9" s="17">
        <v>1</v>
      </c>
      <c r="AF9" s="17" t="s">
        <v>29</v>
      </c>
      <c r="AG9" s="20">
        <v>1</v>
      </c>
      <c r="AH9" s="20">
        <f>Z9+AD9+AG9</f>
        <v>6</v>
      </c>
      <c r="AI9" s="29">
        <v>0</v>
      </c>
      <c r="AJ9" s="20">
        <v>0</v>
      </c>
      <c r="AK9" s="20">
        <v>0</v>
      </c>
      <c r="AL9" s="22">
        <v>0</v>
      </c>
      <c r="AM9" s="30">
        <f>6/11</f>
        <v>0.54545454545454541</v>
      </c>
      <c r="AN9" s="17" t="s">
        <v>29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31">
        <v>0</v>
      </c>
      <c r="AU9" s="31">
        <f>AP9+AT9</f>
        <v>0</v>
      </c>
      <c r="AV9" s="31">
        <f>AU9+AH9+X9</f>
        <v>9</v>
      </c>
      <c r="AW9" s="17">
        <f t="shared" si="0"/>
        <v>9</v>
      </c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1:73" ht="15.75" customHeight="1">
      <c r="A10" s="23" t="s">
        <v>48</v>
      </c>
      <c r="B10" s="21" t="s">
        <v>49</v>
      </c>
      <c r="C10" s="17" t="s">
        <v>50</v>
      </c>
      <c r="D10" s="17" t="s">
        <v>118</v>
      </c>
      <c r="E10" s="17" t="s">
        <v>28</v>
      </c>
      <c r="F10" s="17" t="s">
        <v>28</v>
      </c>
      <c r="G10" s="17" t="s">
        <v>28</v>
      </c>
      <c r="H10" s="17" t="s">
        <v>27</v>
      </c>
      <c r="I10" s="17">
        <v>3</v>
      </c>
      <c r="J10" s="17">
        <v>3</v>
      </c>
      <c r="K10" s="17">
        <v>1</v>
      </c>
      <c r="L10" s="17">
        <v>3</v>
      </c>
      <c r="M10" s="17">
        <f>SUM(I10:L10)</f>
        <v>10</v>
      </c>
      <c r="N10" s="17">
        <v>0</v>
      </c>
      <c r="O10" s="17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17">
        <v>1</v>
      </c>
      <c r="V10" s="17">
        <v>0</v>
      </c>
      <c r="W10" s="17">
        <v>3</v>
      </c>
      <c r="X10" s="17">
        <v>3</v>
      </c>
      <c r="Y10" s="17">
        <v>0</v>
      </c>
      <c r="Z10" s="17">
        <v>0</v>
      </c>
      <c r="AA10" s="17">
        <v>0</v>
      </c>
      <c r="AB10" s="17">
        <v>0</v>
      </c>
      <c r="AC10" s="17">
        <v>1</v>
      </c>
      <c r="AD10" s="17">
        <v>3</v>
      </c>
      <c r="AE10" s="17" t="s">
        <v>29</v>
      </c>
      <c r="AF10" s="17" t="s">
        <v>29</v>
      </c>
      <c r="AG10" s="17">
        <v>0</v>
      </c>
      <c r="AH10" s="17">
        <v>3</v>
      </c>
      <c r="AI10" s="17" t="s">
        <v>29</v>
      </c>
      <c r="AJ10" s="17">
        <v>0</v>
      </c>
      <c r="AK10" s="17">
        <v>0</v>
      </c>
      <c r="AL10" s="17" t="s">
        <v>29</v>
      </c>
      <c r="AM10" s="17" t="s">
        <v>29</v>
      </c>
      <c r="AN10" s="17" t="s">
        <v>29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6</v>
      </c>
      <c r="AW10" s="17">
        <f t="shared" si="0"/>
        <v>6</v>
      </c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</row>
    <row r="11" spans="1:73" ht="15.75" customHeight="1">
      <c r="A11" s="23" t="s">
        <v>51</v>
      </c>
      <c r="B11" s="21" t="s">
        <v>52</v>
      </c>
      <c r="C11" s="17" t="s">
        <v>53</v>
      </c>
      <c r="D11" s="27" t="s">
        <v>118</v>
      </c>
      <c r="E11" s="17" t="s">
        <v>27</v>
      </c>
      <c r="F11" s="17" t="s">
        <v>27</v>
      </c>
      <c r="G11" s="17" t="s">
        <v>27</v>
      </c>
      <c r="H11" s="17" t="s">
        <v>28</v>
      </c>
      <c r="I11" s="17">
        <v>3</v>
      </c>
      <c r="J11" s="17">
        <v>3</v>
      </c>
      <c r="K11" s="17">
        <v>2</v>
      </c>
      <c r="L11" s="17">
        <v>3</v>
      </c>
      <c r="M11" s="17">
        <f>SUM(I11:L11)</f>
        <v>11</v>
      </c>
      <c r="N11" s="17">
        <v>0</v>
      </c>
      <c r="O11" s="17">
        <v>0</v>
      </c>
      <c r="P11" s="17">
        <v>0</v>
      </c>
      <c r="Q11" s="17">
        <v>0</v>
      </c>
      <c r="R11" s="17">
        <v>1</v>
      </c>
      <c r="S11" s="17">
        <v>0</v>
      </c>
      <c r="T11" s="17">
        <v>0</v>
      </c>
      <c r="U11" s="17" t="s">
        <v>29</v>
      </c>
      <c r="V11" s="17">
        <v>0</v>
      </c>
      <c r="W11" s="17">
        <v>1</v>
      </c>
      <c r="X11" s="20">
        <f>V11+Q11</f>
        <v>0</v>
      </c>
      <c r="Y11" s="20">
        <v>12</v>
      </c>
      <c r="Z11" s="20">
        <v>0</v>
      </c>
      <c r="AA11" s="20" t="s">
        <v>29</v>
      </c>
      <c r="AB11" s="17" t="s">
        <v>29</v>
      </c>
      <c r="AC11" s="17">
        <v>0</v>
      </c>
      <c r="AD11" s="17">
        <v>3</v>
      </c>
      <c r="AE11" s="17">
        <v>5</v>
      </c>
      <c r="AF11" s="17">
        <v>0</v>
      </c>
      <c r="AG11" s="17">
        <v>2</v>
      </c>
      <c r="AH11" s="17">
        <f>Z11+AD11+AG11</f>
        <v>5</v>
      </c>
      <c r="AI11" s="17" t="s">
        <v>29</v>
      </c>
      <c r="AJ11" s="17">
        <v>0</v>
      </c>
      <c r="AK11" s="17">
        <v>0</v>
      </c>
      <c r="AL11" s="17" t="s">
        <v>29</v>
      </c>
      <c r="AM11" s="17" t="s">
        <v>29</v>
      </c>
      <c r="AN11" s="17" t="s">
        <v>29</v>
      </c>
      <c r="AO11" s="17">
        <v>0</v>
      </c>
      <c r="AP11" s="17">
        <v>1</v>
      </c>
      <c r="AQ11" s="17">
        <v>18</v>
      </c>
      <c r="AR11" s="17">
        <v>0</v>
      </c>
      <c r="AS11" s="17">
        <v>0</v>
      </c>
      <c r="AT11" s="17">
        <v>1</v>
      </c>
      <c r="AU11" s="17">
        <f>AP11+AT11</f>
        <v>2</v>
      </c>
      <c r="AV11" s="17">
        <f>AU11+AH11+X11</f>
        <v>7</v>
      </c>
      <c r="AW11" s="17">
        <f t="shared" si="0"/>
        <v>7</v>
      </c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</row>
    <row r="12" spans="1:73" ht="15.75" customHeight="1">
      <c r="A12" s="23" t="s">
        <v>54</v>
      </c>
      <c r="B12" s="28" t="s">
        <v>55</v>
      </c>
      <c r="C12" s="17" t="s">
        <v>56</v>
      </c>
      <c r="D12" s="17" t="s">
        <v>401</v>
      </c>
      <c r="E12" s="17" t="s">
        <v>28</v>
      </c>
      <c r="F12" s="17" t="s">
        <v>28</v>
      </c>
      <c r="G12" s="17" t="s">
        <v>28</v>
      </c>
      <c r="H12" s="17" t="s">
        <v>27</v>
      </c>
      <c r="I12" s="17">
        <v>3</v>
      </c>
      <c r="J12" s="17">
        <v>2</v>
      </c>
      <c r="K12" s="17">
        <v>2</v>
      </c>
      <c r="L12" s="17">
        <v>3</v>
      </c>
      <c r="M12" s="17">
        <f>SUM(I12:L12)</f>
        <v>10</v>
      </c>
      <c r="N12" s="17">
        <v>5</v>
      </c>
      <c r="O12" s="17">
        <v>1</v>
      </c>
      <c r="P12" s="17">
        <v>0</v>
      </c>
      <c r="Q12" s="17">
        <v>0</v>
      </c>
      <c r="R12" s="17">
        <v>1</v>
      </c>
      <c r="S12" s="17">
        <v>0</v>
      </c>
      <c r="T12" s="17">
        <v>0</v>
      </c>
      <c r="U12" s="17">
        <v>1</v>
      </c>
      <c r="V12" s="17">
        <v>1</v>
      </c>
      <c r="W12" s="17">
        <v>3</v>
      </c>
      <c r="X12" s="17">
        <f>R12+W12</f>
        <v>4</v>
      </c>
      <c r="Y12" s="32">
        <v>307</v>
      </c>
      <c r="Z12" s="17">
        <v>0</v>
      </c>
      <c r="AA12" s="17">
        <v>1</v>
      </c>
      <c r="AB12" s="17">
        <v>1</v>
      </c>
      <c r="AC12" s="17">
        <v>1</v>
      </c>
      <c r="AD12" s="17">
        <v>5</v>
      </c>
      <c r="AE12" s="20">
        <v>44</v>
      </c>
      <c r="AF12" s="20">
        <v>1</v>
      </c>
      <c r="AG12" s="20">
        <v>5</v>
      </c>
      <c r="AH12" s="20">
        <f>Z12+AD12+AG12</f>
        <v>10</v>
      </c>
      <c r="AI12" s="20" t="s">
        <v>29</v>
      </c>
      <c r="AJ12" s="17">
        <v>0</v>
      </c>
      <c r="AK12">
        <v>1</v>
      </c>
      <c r="AL12" s="17" t="s">
        <v>29</v>
      </c>
      <c r="AM12" s="17" t="s">
        <v>29</v>
      </c>
      <c r="AN12" s="17" t="s">
        <v>29</v>
      </c>
      <c r="AO12" s="17">
        <v>0</v>
      </c>
      <c r="AP12" s="17">
        <v>1</v>
      </c>
      <c r="AQ12" s="17">
        <v>20</v>
      </c>
      <c r="AR12" s="17">
        <v>1</v>
      </c>
      <c r="AS12" s="17">
        <v>1</v>
      </c>
      <c r="AT12" s="17">
        <v>1</v>
      </c>
      <c r="AU12" s="17">
        <f>AP12+AT12</f>
        <v>2</v>
      </c>
      <c r="AV12" s="17">
        <f>X12+AH12+AU12</f>
        <v>16</v>
      </c>
      <c r="AW12" s="17">
        <f t="shared" si="0"/>
        <v>16</v>
      </c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</row>
    <row r="13" spans="1:73" ht="15.75" customHeight="1">
      <c r="A13" s="23" t="s">
        <v>57</v>
      </c>
      <c r="B13" s="21" t="s">
        <v>58</v>
      </c>
      <c r="C13" s="17" t="s">
        <v>59</v>
      </c>
      <c r="D13" s="17" t="s">
        <v>401</v>
      </c>
      <c r="E13" s="17" t="s">
        <v>27</v>
      </c>
      <c r="F13" s="17"/>
      <c r="G13" s="17" t="s">
        <v>28</v>
      </c>
      <c r="H13" s="17" t="s">
        <v>28</v>
      </c>
      <c r="I13" s="17">
        <v>3</v>
      </c>
      <c r="J13" s="17">
        <v>2</v>
      </c>
      <c r="K13" s="17">
        <v>3</v>
      </c>
      <c r="L13" s="17">
        <v>3</v>
      </c>
      <c r="M13" s="17">
        <f>SUM(I13:L13)</f>
        <v>11</v>
      </c>
      <c r="N13" s="17">
        <v>125</v>
      </c>
      <c r="O13" s="17">
        <v>1</v>
      </c>
      <c r="P13" s="17">
        <v>0</v>
      </c>
      <c r="Q13" s="20">
        <v>1</v>
      </c>
      <c r="R13" s="20">
        <v>4</v>
      </c>
      <c r="S13" s="20">
        <v>1</v>
      </c>
      <c r="T13" s="20">
        <v>1</v>
      </c>
      <c r="U13" s="20">
        <v>1</v>
      </c>
      <c r="V13" s="17">
        <v>1</v>
      </c>
      <c r="W13" s="17">
        <v>5</v>
      </c>
      <c r="X13" s="17">
        <v>9</v>
      </c>
      <c r="Y13" s="17">
        <v>208</v>
      </c>
      <c r="Z13" s="17">
        <v>0</v>
      </c>
      <c r="AA13" s="17">
        <v>1</v>
      </c>
      <c r="AB13" s="17">
        <v>1</v>
      </c>
      <c r="AC13" s="17">
        <v>1</v>
      </c>
      <c r="AD13" s="17">
        <v>5</v>
      </c>
      <c r="AE13" s="17">
        <v>10</v>
      </c>
      <c r="AF13" s="17">
        <v>1</v>
      </c>
      <c r="AG13" s="17">
        <v>2</v>
      </c>
      <c r="AH13" s="17">
        <v>7</v>
      </c>
      <c r="AI13" s="17">
        <v>0</v>
      </c>
      <c r="AJ13" s="17">
        <v>0</v>
      </c>
      <c r="AK13" s="17">
        <v>1</v>
      </c>
      <c r="AL13" s="17">
        <v>0</v>
      </c>
      <c r="AM13" s="17">
        <v>0</v>
      </c>
      <c r="AN13" s="17">
        <v>0</v>
      </c>
      <c r="AO13" s="17">
        <v>1</v>
      </c>
      <c r="AP13" s="17">
        <v>2</v>
      </c>
      <c r="AQ13" s="17">
        <v>208</v>
      </c>
      <c r="AR13" s="17">
        <v>1</v>
      </c>
      <c r="AS13" s="17">
        <v>1</v>
      </c>
      <c r="AT13" s="17">
        <v>5</v>
      </c>
      <c r="AU13" s="17">
        <v>7</v>
      </c>
      <c r="AV13" s="17">
        <v>23</v>
      </c>
      <c r="AW13" s="17">
        <f t="shared" si="0"/>
        <v>23</v>
      </c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</row>
    <row r="14" spans="1:73" ht="15.75" customHeight="1">
      <c r="A14" s="23" t="s">
        <v>60</v>
      </c>
      <c r="B14" s="28" t="s">
        <v>61</v>
      </c>
      <c r="C14" s="17" t="s">
        <v>53</v>
      </c>
      <c r="D14" s="27" t="s">
        <v>401</v>
      </c>
      <c r="E14" s="17" t="s">
        <v>27</v>
      </c>
      <c r="F14" s="17" t="s">
        <v>28</v>
      </c>
      <c r="G14" s="17" t="s">
        <v>28</v>
      </c>
      <c r="H14" s="17" t="s">
        <v>28</v>
      </c>
      <c r="I14" s="17">
        <v>3</v>
      </c>
      <c r="J14" s="17">
        <v>3</v>
      </c>
      <c r="K14" s="17">
        <v>3</v>
      </c>
      <c r="L14" s="17">
        <v>3</v>
      </c>
      <c r="M14" s="17">
        <f>SUM(I14:L14)</f>
        <v>12</v>
      </c>
      <c r="N14" s="17">
        <v>23</v>
      </c>
      <c r="O14" s="17">
        <v>1</v>
      </c>
      <c r="P14" s="17">
        <v>1</v>
      </c>
      <c r="Q14" s="17">
        <v>1</v>
      </c>
      <c r="R14" s="17">
        <v>5</v>
      </c>
      <c r="S14" s="17">
        <v>1</v>
      </c>
      <c r="T14" s="17">
        <v>0</v>
      </c>
      <c r="U14" s="20">
        <v>1</v>
      </c>
      <c r="V14" s="20">
        <v>1</v>
      </c>
      <c r="W14" s="20">
        <v>5</v>
      </c>
      <c r="X14" s="20">
        <f>V14+Q14</f>
        <v>2</v>
      </c>
      <c r="Y14" s="20">
        <v>5</v>
      </c>
      <c r="Z14" s="17">
        <v>0</v>
      </c>
      <c r="AA14" s="17">
        <v>1</v>
      </c>
      <c r="AB14" s="17">
        <v>1</v>
      </c>
      <c r="AC14" s="17">
        <v>0</v>
      </c>
      <c r="AD14" s="17">
        <v>4</v>
      </c>
      <c r="AE14" s="17">
        <v>21</v>
      </c>
      <c r="AF14" s="17">
        <v>0</v>
      </c>
      <c r="AG14" s="17">
        <v>4</v>
      </c>
      <c r="AH14" s="17">
        <f>Z14+AD14+AG14</f>
        <v>8</v>
      </c>
      <c r="AI14" s="17" t="s">
        <v>29</v>
      </c>
      <c r="AJ14" s="17">
        <v>0</v>
      </c>
      <c r="AK14" s="17">
        <v>0</v>
      </c>
      <c r="AL14" s="17" t="s">
        <v>29</v>
      </c>
      <c r="AM14" s="17" t="s">
        <v>29</v>
      </c>
      <c r="AN14" s="17" t="s">
        <v>29</v>
      </c>
      <c r="AO14" s="17">
        <v>1</v>
      </c>
      <c r="AP14" s="17">
        <v>1</v>
      </c>
      <c r="AQ14" s="17">
        <v>1063</v>
      </c>
      <c r="AR14" s="17">
        <v>1</v>
      </c>
      <c r="AS14" s="17">
        <v>1</v>
      </c>
      <c r="AT14" s="17">
        <v>5</v>
      </c>
      <c r="AU14" s="17">
        <f>AP14+AT14</f>
        <v>6</v>
      </c>
      <c r="AV14" s="17">
        <f>AU14+AH14+X14</f>
        <v>16</v>
      </c>
      <c r="AW14" s="17">
        <f t="shared" si="0"/>
        <v>16</v>
      </c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</row>
    <row r="15" spans="1:73" ht="15.75" customHeight="1">
      <c r="A15" s="23" t="s">
        <v>63</v>
      </c>
      <c r="B15" s="21" t="s">
        <v>64</v>
      </c>
      <c r="C15" s="17" t="s">
        <v>50</v>
      </c>
      <c r="D15" s="17" t="s">
        <v>401</v>
      </c>
      <c r="E15" s="17" t="s">
        <v>27</v>
      </c>
      <c r="F15" s="17" t="s">
        <v>27</v>
      </c>
      <c r="G15" s="17" t="s">
        <v>27</v>
      </c>
      <c r="H15" s="17"/>
      <c r="I15" s="17">
        <v>3</v>
      </c>
      <c r="J15" s="17">
        <v>3</v>
      </c>
      <c r="K15" s="17">
        <v>2</v>
      </c>
      <c r="L15" s="17">
        <v>3</v>
      </c>
      <c r="M15" s="17">
        <f>SUM(I15:L15)</f>
        <v>11</v>
      </c>
      <c r="N15" s="17">
        <v>2</v>
      </c>
      <c r="O15" s="20">
        <v>1</v>
      </c>
      <c r="P15" s="20">
        <v>0</v>
      </c>
      <c r="Q15" s="20">
        <v>0</v>
      </c>
      <c r="R15" s="20">
        <v>1</v>
      </c>
      <c r="S15" s="20">
        <v>1</v>
      </c>
      <c r="T15" s="17">
        <v>1</v>
      </c>
      <c r="U15" s="17">
        <v>1</v>
      </c>
      <c r="V15" s="17">
        <v>1</v>
      </c>
      <c r="W15" s="17">
        <v>5</v>
      </c>
      <c r="X15" s="17">
        <v>6</v>
      </c>
      <c r="Y15" s="17">
        <v>859</v>
      </c>
      <c r="Z15" s="17">
        <v>0</v>
      </c>
      <c r="AA15" s="17">
        <v>1</v>
      </c>
      <c r="AB15" s="17">
        <v>1</v>
      </c>
      <c r="AC15" s="17">
        <v>1</v>
      </c>
      <c r="AD15" s="17">
        <v>5</v>
      </c>
      <c r="AE15" s="17">
        <v>20</v>
      </c>
      <c r="AF15" s="17" t="s">
        <v>33</v>
      </c>
      <c r="AG15" s="17">
        <v>4</v>
      </c>
      <c r="AH15" s="17">
        <v>9</v>
      </c>
      <c r="AI15" s="17" t="s">
        <v>33</v>
      </c>
      <c r="AJ15" s="17">
        <v>0</v>
      </c>
      <c r="AK15" s="17">
        <v>0</v>
      </c>
      <c r="AL15" s="17" t="s">
        <v>33</v>
      </c>
      <c r="AM15" s="17" t="s">
        <v>33</v>
      </c>
      <c r="AN15" s="17" t="s">
        <v>33</v>
      </c>
      <c r="AO15" s="17">
        <v>0</v>
      </c>
      <c r="AP15" s="17">
        <v>0</v>
      </c>
      <c r="AQ15" s="17">
        <v>10250</v>
      </c>
      <c r="AR15" s="17">
        <v>1</v>
      </c>
      <c r="AS15" s="17">
        <v>1</v>
      </c>
      <c r="AT15" s="17">
        <v>5</v>
      </c>
      <c r="AU15" s="17">
        <v>5</v>
      </c>
      <c r="AV15" s="17">
        <v>20</v>
      </c>
      <c r="AW15" s="17">
        <f t="shared" si="0"/>
        <v>20</v>
      </c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</row>
    <row r="16" spans="1:73" ht="15.75" customHeight="1">
      <c r="A16" s="23" t="s">
        <v>65</v>
      </c>
      <c r="B16" s="21" t="s">
        <v>66</v>
      </c>
      <c r="C16" s="17" t="s">
        <v>50</v>
      </c>
      <c r="D16" s="17" t="s">
        <v>401</v>
      </c>
      <c r="E16" s="17" t="s">
        <v>28</v>
      </c>
      <c r="F16" s="17" t="s">
        <v>28</v>
      </c>
      <c r="G16" s="17" t="s">
        <v>27</v>
      </c>
      <c r="H16" s="17"/>
      <c r="I16" s="17">
        <v>2</v>
      </c>
      <c r="J16" s="17">
        <v>2</v>
      </c>
      <c r="K16" s="17">
        <v>3</v>
      </c>
      <c r="L16" s="17">
        <v>3</v>
      </c>
      <c r="M16" s="17">
        <f>SUM(I16:L16)</f>
        <v>10</v>
      </c>
      <c r="N16" s="17">
        <v>0</v>
      </c>
      <c r="O16" s="17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17">
        <v>1</v>
      </c>
      <c r="V16" s="17">
        <v>1</v>
      </c>
      <c r="W16" s="17">
        <v>3</v>
      </c>
      <c r="X16" s="17">
        <v>3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</v>
      </c>
      <c r="AE16" s="17">
        <v>0</v>
      </c>
      <c r="AF16" s="17" t="s">
        <v>29</v>
      </c>
      <c r="AG16" s="17">
        <v>0</v>
      </c>
      <c r="AH16" s="17">
        <v>3</v>
      </c>
      <c r="AI16" s="17" t="s">
        <v>29</v>
      </c>
      <c r="AJ16" s="17">
        <v>0</v>
      </c>
      <c r="AK16" s="17">
        <v>0</v>
      </c>
      <c r="AL16" s="17" t="s">
        <v>29</v>
      </c>
      <c r="AM16" s="17" t="s">
        <v>29</v>
      </c>
      <c r="AN16" s="17" t="s">
        <v>29</v>
      </c>
      <c r="AO16" s="17">
        <v>0</v>
      </c>
      <c r="AP16" s="17">
        <v>0</v>
      </c>
      <c r="AQ16" s="17">
        <v>1</v>
      </c>
      <c r="AR16" s="17">
        <v>0</v>
      </c>
      <c r="AS16" s="17">
        <v>0</v>
      </c>
      <c r="AT16" s="17">
        <v>0</v>
      </c>
      <c r="AU16" s="17">
        <v>0</v>
      </c>
      <c r="AV16" s="17">
        <v>6</v>
      </c>
      <c r="AW16" s="17">
        <f t="shared" si="0"/>
        <v>6</v>
      </c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</row>
    <row r="17" spans="1:73" ht="15.75" customHeight="1">
      <c r="A17" s="23" t="s">
        <v>67</v>
      </c>
      <c r="B17" s="28" t="s">
        <v>68</v>
      </c>
      <c r="C17" s="17" t="s">
        <v>53</v>
      </c>
      <c r="D17" s="27" t="s">
        <v>401</v>
      </c>
      <c r="E17" s="17" t="s">
        <v>27</v>
      </c>
      <c r="F17" s="17" t="s">
        <v>28</v>
      </c>
      <c r="G17" s="17" t="s">
        <v>28</v>
      </c>
      <c r="H17" s="17" t="s">
        <v>28</v>
      </c>
      <c r="I17" s="17">
        <v>3</v>
      </c>
      <c r="J17" s="17">
        <v>3</v>
      </c>
      <c r="K17" s="17">
        <v>2</v>
      </c>
      <c r="L17" s="17">
        <v>3</v>
      </c>
      <c r="M17" s="17">
        <f>SUM(I17:L17)</f>
        <v>11</v>
      </c>
      <c r="N17" s="17">
        <v>3</v>
      </c>
      <c r="O17" s="17">
        <v>0</v>
      </c>
      <c r="P17" s="17">
        <v>0</v>
      </c>
      <c r="Q17" s="17">
        <v>0</v>
      </c>
      <c r="R17" s="17">
        <v>1</v>
      </c>
      <c r="S17" s="17">
        <v>1</v>
      </c>
      <c r="T17" s="17">
        <v>0</v>
      </c>
      <c r="U17" s="17">
        <v>1</v>
      </c>
      <c r="V17" s="20">
        <v>0</v>
      </c>
      <c r="W17" s="20">
        <v>4</v>
      </c>
      <c r="X17" s="20">
        <f>V17+Q17</f>
        <v>0</v>
      </c>
      <c r="Y17" s="20">
        <v>182</v>
      </c>
      <c r="Z17" s="20">
        <v>0</v>
      </c>
      <c r="AA17" s="17">
        <v>1</v>
      </c>
      <c r="AB17" s="17" t="s">
        <v>29</v>
      </c>
      <c r="AC17" s="17">
        <v>1</v>
      </c>
      <c r="AD17" s="17">
        <v>5</v>
      </c>
      <c r="AE17" s="17">
        <v>7</v>
      </c>
      <c r="AF17" s="17">
        <v>0</v>
      </c>
      <c r="AG17" s="17">
        <v>2</v>
      </c>
      <c r="AH17" s="17">
        <f>Z17+AD17+AG17</f>
        <v>7</v>
      </c>
      <c r="AI17" s="17" t="s">
        <v>29</v>
      </c>
      <c r="AJ17" s="17">
        <v>0</v>
      </c>
      <c r="AK17" s="17">
        <v>0</v>
      </c>
      <c r="AL17" s="17" t="s">
        <v>29</v>
      </c>
      <c r="AM17" s="17" t="s">
        <v>29</v>
      </c>
      <c r="AN17" s="17" t="s">
        <v>29</v>
      </c>
      <c r="AO17" s="17">
        <v>0</v>
      </c>
      <c r="AP17" s="17">
        <v>1</v>
      </c>
      <c r="AQ17" s="17">
        <v>99</v>
      </c>
      <c r="AR17" s="17">
        <v>0</v>
      </c>
      <c r="AS17" s="17">
        <v>0</v>
      </c>
      <c r="AT17" s="17">
        <v>3</v>
      </c>
      <c r="AU17" s="17">
        <f>AP17+AT17</f>
        <v>4</v>
      </c>
      <c r="AV17" s="17">
        <f>AU17+AH17+X17</f>
        <v>11</v>
      </c>
      <c r="AW17" s="17">
        <f t="shared" si="0"/>
        <v>11</v>
      </c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</row>
    <row r="18" spans="1:73" ht="15.75" customHeight="1">
      <c r="A18" s="23" t="s">
        <v>69</v>
      </c>
      <c r="B18" s="21" t="s">
        <v>70</v>
      </c>
      <c r="C18" s="17" t="s">
        <v>71</v>
      </c>
      <c r="D18" s="17" t="s">
        <v>401</v>
      </c>
      <c r="E18" s="17" t="s">
        <v>27</v>
      </c>
      <c r="F18" s="17" t="s">
        <v>28</v>
      </c>
      <c r="G18" s="17" t="s">
        <v>28</v>
      </c>
      <c r="H18" s="17" t="s">
        <v>28</v>
      </c>
      <c r="I18" s="17">
        <v>3</v>
      </c>
      <c r="J18" s="17">
        <v>3</v>
      </c>
      <c r="K18" s="17">
        <v>3</v>
      </c>
      <c r="L18" s="17">
        <v>3</v>
      </c>
      <c r="M18" s="17">
        <f>SUM(I18:L18)</f>
        <v>12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1</v>
      </c>
      <c r="T18" s="17">
        <v>1</v>
      </c>
      <c r="U18" s="20">
        <v>1</v>
      </c>
      <c r="V18" s="20">
        <v>0</v>
      </c>
      <c r="W18" s="20">
        <v>4</v>
      </c>
      <c r="X18" s="20">
        <v>4</v>
      </c>
      <c r="Y18" s="20">
        <v>7</v>
      </c>
      <c r="Z18" s="17">
        <v>0</v>
      </c>
      <c r="AA18" s="17">
        <v>0</v>
      </c>
      <c r="AB18" s="17">
        <v>0</v>
      </c>
      <c r="AC18" s="17">
        <v>0</v>
      </c>
      <c r="AD18" s="17">
        <v>3</v>
      </c>
      <c r="AE18" s="17">
        <v>1</v>
      </c>
      <c r="AF18" s="17">
        <v>0</v>
      </c>
      <c r="AG18" s="17">
        <v>1</v>
      </c>
      <c r="AH18" s="17">
        <v>4</v>
      </c>
      <c r="AI18" s="17" t="s">
        <v>29</v>
      </c>
      <c r="AJ18" s="17">
        <v>0</v>
      </c>
      <c r="AK18" s="17">
        <v>0</v>
      </c>
      <c r="AL18" s="17" t="s">
        <v>29</v>
      </c>
      <c r="AM18" s="17">
        <v>23</v>
      </c>
      <c r="AN18" s="17" t="s">
        <v>29</v>
      </c>
      <c r="AO18" s="17">
        <v>0</v>
      </c>
      <c r="AP18" s="17">
        <v>0</v>
      </c>
      <c r="AQ18" s="17">
        <v>1600</v>
      </c>
      <c r="AR18" s="17">
        <v>1</v>
      </c>
      <c r="AS18" s="17">
        <v>1</v>
      </c>
      <c r="AT18" s="17">
        <v>5</v>
      </c>
      <c r="AU18" s="17">
        <v>5</v>
      </c>
      <c r="AV18" s="17">
        <v>13</v>
      </c>
      <c r="AW18" s="17">
        <f t="shared" si="0"/>
        <v>13</v>
      </c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</row>
    <row r="19" spans="1:73" ht="15.75" customHeight="1">
      <c r="A19" s="23" t="s">
        <v>72</v>
      </c>
      <c r="B19" s="21" t="s">
        <v>73</v>
      </c>
      <c r="C19" s="17" t="s">
        <v>59</v>
      </c>
      <c r="D19" s="17" t="s">
        <v>401</v>
      </c>
      <c r="E19" s="17" t="s">
        <v>28</v>
      </c>
      <c r="F19" s="17"/>
      <c r="G19" s="17" t="s">
        <v>27</v>
      </c>
      <c r="H19" s="17" t="s">
        <v>27</v>
      </c>
      <c r="I19" s="17">
        <v>2</v>
      </c>
      <c r="J19" s="17">
        <v>3</v>
      </c>
      <c r="K19" s="17">
        <v>3</v>
      </c>
      <c r="L19" s="17">
        <v>2</v>
      </c>
      <c r="M19" s="17">
        <f>SUM(I19:L19)</f>
        <v>10</v>
      </c>
      <c r="N19" s="17">
        <v>0</v>
      </c>
      <c r="O19" s="17">
        <v>0</v>
      </c>
      <c r="P19" s="17">
        <v>0</v>
      </c>
      <c r="Q19" s="20">
        <v>0</v>
      </c>
      <c r="R19" s="20">
        <v>0</v>
      </c>
      <c r="S19" s="20">
        <v>0</v>
      </c>
      <c r="T19" s="20">
        <v>1</v>
      </c>
      <c r="U19" s="20">
        <v>0</v>
      </c>
      <c r="V19" s="17">
        <v>0</v>
      </c>
      <c r="W19" s="17">
        <v>3</v>
      </c>
      <c r="X19" s="17">
        <v>3</v>
      </c>
      <c r="Y19" s="17">
        <v>9</v>
      </c>
      <c r="Z19" s="17">
        <v>0</v>
      </c>
      <c r="AA19" s="17">
        <v>0</v>
      </c>
      <c r="AB19" s="17">
        <v>0</v>
      </c>
      <c r="AC19" s="17">
        <v>0</v>
      </c>
      <c r="AD19" s="17">
        <v>1</v>
      </c>
      <c r="AE19" s="17">
        <v>1</v>
      </c>
      <c r="AF19" s="17">
        <v>0</v>
      </c>
      <c r="AG19" s="17">
        <v>0</v>
      </c>
      <c r="AH19" s="17">
        <v>1</v>
      </c>
      <c r="AI19" s="17">
        <v>0</v>
      </c>
      <c r="AJ19" s="17">
        <v>0</v>
      </c>
      <c r="AK19" s="17">
        <v>0</v>
      </c>
      <c r="AL19" s="17">
        <v>0</v>
      </c>
      <c r="AM19" s="22">
        <v>0.28000000000000003</v>
      </c>
      <c r="AN19" s="17">
        <v>0</v>
      </c>
      <c r="AO19" s="17">
        <v>0</v>
      </c>
      <c r="AP19" s="17">
        <v>1</v>
      </c>
      <c r="AQ19" s="17">
        <v>21</v>
      </c>
      <c r="AR19" s="17">
        <v>1</v>
      </c>
      <c r="AS19" s="17">
        <v>0</v>
      </c>
      <c r="AT19" s="17">
        <v>0</v>
      </c>
      <c r="AU19" s="17">
        <v>1</v>
      </c>
      <c r="AV19" s="17">
        <v>5</v>
      </c>
      <c r="AW19" s="17">
        <f t="shared" si="0"/>
        <v>5</v>
      </c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</row>
    <row r="20" spans="1:73" ht="15.75" customHeight="1">
      <c r="A20" s="23" t="s">
        <v>74</v>
      </c>
      <c r="B20" s="21" t="s">
        <v>75</v>
      </c>
      <c r="C20" s="17" t="s">
        <v>32</v>
      </c>
      <c r="D20" s="17" t="s">
        <v>118</v>
      </c>
      <c r="E20" s="17" t="s">
        <v>27</v>
      </c>
      <c r="F20" s="17" t="s">
        <v>28</v>
      </c>
      <c r="G20" s="17" t="s">
        <v>28</v>
      </c>
      <c r="H20" s="17" t="s">
        <v>28</v>
      </c>
      <c r="I20" s="17">
        <v>3</v>
      </c>
      <c r="J20" s="17">
        <v>3</v>
      </c>
      <c r="K20" s="17">
        <v>3</v>
      </c>
      <c r="L20" s="17">
        <v>3</v>
      </c>
      <c r="M20" s="17">
        <f>SUM(I20:L20)</f>
        <v>12</v>
      </c>
      <c r="N20" s="17">
        <v>2</v>
      </c>
      <c r="O20" s="17">
        <v>1</v>
      </c>
      <c r="P20" s="17">
        <v>0</v>
      </c>
      <c r="Q20" s="17">
        <v>1</v>
      </c>
      <c r="R20" s="17">
        <v>1</v>
      </c>
      <c r="S20" s="17">
        <v>1</v>
      </c>
      <c r="T20" s="17">
        <v>0</v>
      </c>
      <c r="U20" s="17">
        <v>0</v>
      </c>
      <c r="V20" s="17">
        <v>1</v>
      </c>
      <c r="W20" s="17">
        <v>2</v>
      </c>
      <c r="X20" s="17">
        <v>3</v>
      </c>
      <c r="Y20" s="17">
        <v>261</v>
      </c>
      <c r="Z20" s="20">
        <v>0</v>
      </c>
      <c r="AA20" s="20">
        <v>1</v>
      </c>
      <c r="AB20" s="20">
        <v>1</v>
      </c>
      <c r="AC20" s="20">
        <v>0</v>
      </c>
      <c r="AD20" s="20">
        <v>4</v>
      </c>
      <c r="AE20" s="17">
        <v>12</v>
      </c>
      <c r="AF20" s="17" t="s">
        <v>33</v>
      </c>
      <c r="AG20" s="17">
        <v>2</v>
      </c>
      <c r="AH20" s="17">
        <v>6</v>
      </c>
      <c r="AI20" s="17" t="s">
        <v>33</v>
      </c>
      <c r="AJ20" s="17">
        <v>0</v>
      </c>
      <c r="AK20" s="17">
        <v>0</v>
      </c>
      <c r="AL20" s="17" t="s">
        <v>33</v>
      </c>
      <c r="AM20" s="17" t="s">
        <v>33</v>
      </c>
      <c r="AN20" s="17" t="s">
        <v>33</v>
      </c>
      <c r="AO20" s="17">
        <v>0</v>
      </c>
      <c r="AP20" s="17">
        <v>1</v>
      </c>
      <c r="AQ20" s="17">
        <v>680</v>
      </c>
      <c r="AR20" s="17">
        <v>1</v>
      </c>
      <c r="AS20" s="17">
        <v>1</v>
      </c>
      <c r="AT20" s="17">
        <v>5</v>
      </c>
      <c r="AU20" s="17">
        <v>6</v>
      </c>
      <c r="AV20" s="17">
        <v>15</v>
      </c>
      <c r="AW20" s="17">
        <f t="shared" si="0"/>
        <v>15</v>
      </c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</row>
    <row r="21" spans="1:73" ht="15.75" customHeight="1">
      <c r="A21" s="33" t="s">
        <v>76</v>
      </c>
      <c r="B21" s="16" t="s">
        <v>77</v>
      </c>
      <c r="C21" s="17" t="s">
        <v>26</v>
      </c>
      <c r="D21" s="17" t="s">
        <v>401</v>
      </c>
      <c r="E21" s="17" t="s">
        <v>28</v>
      </c>
      <c r="F21" s="19" t="s">
        <v>27</v>
      </c>
      <c r="G21" s="19" t="s">
        <v>28</v>
      </c>
      <c r="H21" s="19" t="s">
        <v>27</v>
      </c>
      <c r="I21" s="19">
        <v>3</v>
      </c>
      <c r="J21" s="19">
        <v>1</v>
      </c>
      <c r="K21" s="19">
        <v>3</v>
      </c>
      <c r="L21" s="19">
        <v>3</v>
      </c>
      <c r="M21" s="17">
        <f>SUM(I21:L21)</f>
        <v>10</v>
      </c>
      <c r="N21" s="19">
        <v>23</v>
      </c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20">
        <v>0</v>
      </c>
      <c r="U21" s="20">
        <v>0</v>
      </c>
      <c r="V21" s="20">
        <v>0</v>
      </c>
      <c r="W21" s="20">
        <v>1</v>
      </c>
      <c r="X21" s="20">
        <v>2</v>
      </c>
      <c r="Y21" s="17">
        <v>8</v>
      </c>
      <c r="Z21" s="17">
        <v>0</v>
      </c>
      <c r="AA21" s="17">
        <v>1</v>
      </c>
      <c r="AB21" s="17">
        <v>1</v>
      </c>
      <c r="AC21" s="17">
        <v>1</v>
      </c>
      <c r="AD21" s="17">
        <v>5</v>
      </c>
      <c r="AE21" s="17">
        <v>3</v>
      </c>
      <c r="AF21" s="17">
        <v>0</v>
      </c>
      <c r="AG21" s="17">
        <v>1</v>
      </c>
      <c r="AH21" s="17">
        <v>6</v>
      </c>
      <c r="AI21" s="22">
        <v>0</v>
      </c>
      <c r="AJ21" s="17">
        <v>0</v>
      </c>
      <c r="AK21" s="17">
        <v>1</v>
      </c>
      <c r="AL21" s="22">
        <v>0.1</v>
      </c>
      <c r="AM21" s="17" t="s">
        <v>29</v>
      </c>
      <c r="AN21" s="17" t="s">
        <v>29</v>
      </c>
      <c r="AO21" s="17">
        <v>1</v>
      </c>
      <c r="AP21" s="17">
        <v>2</v>
      </c>
      <c r="AQ21" s="17">
        <v>300</v>
      </c>
      <c r="AR21" s="17">
        <v>0</v>
      </c>
      <c r="AS21" s="17">
        <v>0</v>
      </c>
      <c r="AT21" s="17">
        <v>3</v>
      </c>
      <c r="AU21" s="17">
        <v>2</v>
      </c>
      <c r="AV21" s="17">
        <v>10</v>
      </c>
      <c r="AW21" s="17">
        <f t="shared" si="0"/>
        <v>10</v>
      </c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</row>
    <row r="22" spans="1:73" ht="15.75" customHeight="1">
      <c r="A22" s="23" t="s">
        <v>78</v>
      </c>
      <c r="B22" s="21" t="s">
        <v>79</v>
      </c>
      <c r="C22" s="17" t="s">
        <v>59</v>
      </c>
      <c r="D22" s="17" t="s">
        <v>89</v>
      </c>
      <c r="E22" s="17" t="s">
        <v>27</v>
      </c>
      <c r="F22" s="17"/>
      <c r="G22" s="17" t="s">
        <v>28</v>
      </c>
      <c r="H22" s="17" t="s">
        <v>28</v>
      </c>
      <c r="I22" s="17">
        <v>3</v>
      </c>
      <c r="J22" s="17">
        <v>2</v>
      </c>
      <c r="K22" s="17">
        <v>3</v>
      </c>
      <c r="L22" s="17">
        <v>2</v>
      </c>
      <c r="M22" s="17">
        <f>SUM(I22:L22)</f>
        <v>10</v>
      </c>
      <c r="N22" s="17">
        <v>0</v>
      </c>
      <c r="O22" s="17">
        <v>1</v>
      </c>
      <c r="P22" s="17">
        <v>0</v>
      </c>
      <c r="Q22" s="20">
        <v>0</v>
      </c>
      <c r="R22" s="20">
        <v>0</v>
      </c>
      <c r="S22" s="20">
        <v>1</v>
      </c>
      <c r="T22" s="20">
        <v>1</v>
      </c>
      <c r="U22" s="20">
        <v>0</v>
      </c>
      <c r="V22" s="17">
        <v>1</v>
      </c>
      <c r="W22" s="17">
        <v>1</v>
      </c>
      <c r="X22" s="17">
        <v>1</v>
      </c>
      <c r="Y22" s="17">
        <v>36</v>
      </c>
      <c r="Z22" s="17">
        <v>0</v>
      </c>
      <c r="AA22" s="17">
        <v>1</v>
      </c>
      <c r="AB22" s="17">
        <v>1</v>
      </c>
      <c r="AC22" s="17">
        <v>1</v>
      </c>
      <c r="AD22" s="17">
        <v>5</v>
      </c>
      <c r="AE22" s="17">
        <v>1</v>
      </c>
      <c r="AF22" s="17">
        <v>1</v>
      </c>
      <c r="AG22" s="17">
        <v>2</v>
      </c>
      <c r="AH22" s="17">
        <v>7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60</v>
      </c>
      <c r="AR22" s="17">
        <v>1</v>
      </c>
      <c r="AS22" s="17">
        <v>1</v>
      </c>
      <c r="AT22" s="17">
        <v>2</v>
      </c>
      <c r="AU22" s="17">
        <v>2</v>
      </c>
      <c r="AV22" s="17">
        <v>10</v>
      </c>
      <c r="AW22" s="17">
        <f t="shared" si="0"/>
        <v>10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</row>
    <row r="23" spans="1:73" ht="15.75" customHeight="1">
      <c r="A23" s="23" t="s">
        <v>80</v>
      </c>
      <c r="B23" s="24" t="s">
        <v>81</v>
      </c>
      <c r="C23" s="17" t="s">
        <v>71</v>
      </c>
      <c r="D23" s="17" t="s">
        <v>118</v>
      </c>
      <c r="E23" s="17" t="s">
        <v>27</v>
      </c>
      <c r="F23" s="17" t="s">
        <v>28</v>
      </c>
      <c r="G23" s="17" t="s">
        <v>28</v>
      </c>
      <c r="H23" s="17" t="s">
        <v>28</v>
      </c>
      <c r="I23" s="17">
        <v>3</v>
      </c>
      <c r="J23" s="17">
        <v>3</v>
      </c>
      <c r="K23" s="17">
        <v>3</v>
      </c>
      <c r="L23" s="17">
        <v>3</v>
      </c>
      <c r="M23" s="17">
        <f>SUM(I23:L23)</f>
        <v>12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20">
        <v>0</v>
      </c>
      <c r="U23" s="20">
        <v>0</v>
      </c>
      <c r="V23" s="20">
        <v>0</v>
      </c>
      <c r="W23" s="20">
        <v>2</v>
      </c>
      <c r="X23" s="17">
        <v>2</v>
      </c>
      <c r="Y23" s="17">
        <v>2</v>
      </c>
      <c r="Z23" s="17">
        <v>0</v>
      </c>
      <c r="AA23" s="17">
        <v>0</v>
      </c>
      <c r="AB23" s="17">
        <v>0</v>
      </c>
      <c r="AC23" s="17">
        <v>0</v>
      </c>
      <c r="AD23" s="17">
        <v>3</v>
      </c>
      <c r="AE23" s="17">
        <v>9</v>
      </c>
      <c r="AF23" s="17">
        <v>0</v>
      </c>
      <c r="AG23" s="17">
        <v>2</v>
      </c>
      <c r="AH23" s="17">
        <v>5</v>
      </c>
      <c r="AI23" s="17" t="s">
        <v>29</v>
      </c>
      <c r="AJ23" s="17">
        <v>0</v>
      </c>
      <c r="AK23" s="17">
        <v>0</v>
      </c>
      <c r="AL23" s="17" t="s">
        <v>29</v>
      </c>
      <c r="AM23" s="17" t="s">
        <v>29</v>
      </c>
      <c r="AN23" s="17" t="s">
        <v>29</v>
      </c>
      <c r="AO23" s="17">
        <v>0</v>
      </c>
      <c r="AP23" s="17">
        <v>0</v>
      </c>
      <c r="AQ23" s="17">
        <v>5800</v>
      </c>
      <c r="AR23" s="17">
        <v>1</v>
      </c>
      <c r="AS23" s="17">
        <v>0</v>
      </c>
      <c r="AT23" s="17">
        <v>5</v>
      </c>
      <c r="AU23" s="17">
        <v>5</v>
      </c>
      <c r="AV23" s="17">
        <v>12</v>
      </c>
      <c r="AW23" s="17">
        <f t="shared" si="0"/>
        <v>12</v>
      </c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</row>
    <row r="24" spans="1:73" ht="15.75" customHeight="1">
      <c r="A24" s="34" t="s">
        <v>82</v>
      </c>
      <c r="B24" s="28" t="s">
        <v>83</v>
      </c>
      <c r="C24" s="17" t="s">
        <v>38</v>
      </c>
      <c r="D24" s="27" t="s">
        <v>401</v>
      </c>
      <c r="E24" s="17" t="s">
        <v>27</v>
      </c>
      <c r="F24" s="17" t="s">
        <v>27</v>
      </c>
      <c r="G24" s="17" t="s">
        <v>28</v>
      </c>
      <c r="H24" s="17" t="s">
        <v>27</v>
      </c>
      <c r="I24" s="17">
        <v>2</v>
      </c>
      <c r="J24" s="17">
        <v>3</v>
      </c>
      <c r="K24" s="17">
        <v>3</v>
      </c>
      <c r="L24" s="17">
        <v>2</v>
      </c>
      <c r="M24" s="17">
        <f>SUM(I24:L24)</f>
        <v>10</v>
      </c>
      <c r="N24" s="20">
        <v>14018</v>
      </c>
      <c r="O24" s="20">
        <v>1</v>
      </c>
      <c r="P24" s="20">
        <v>0</v>
      </c>
      <c r="Q24" s="20">
        <v>0</v>
      </c>
      <c r="R24" s="20">
        <v>4</v>
      </c>
      <c r="S24" s="17">
        <v>1</v>
      </c>
      <c r="T24" s="17">
        <v>1</v>
      </c>
      <c r="U24" s="17">
        <v>1</v>
      </c>
      <c r="V24" s="17">
        <v>1</v>
      </c>
      <c r="W24" s="17">
        <v>5</v>
      </c>
      <c r="X24" s="17">
        <v>9</v>
      </c>
      <c r="Y24" s="17">
        <v>369</v>
      </c>
      <c r="Z24" s="17">
        <v>0</v>
      </c>
      <c r="AA24" s="17">
        <v>1</v>
      </c>
      <c r="AB24" s="17">
        <v>1</v>
      </c>
      <c r="AC24" s="17">
        <v>1</v>
      </c>
      <c r="AD24" s="17">
        <v>5</v>
      </c>
      <c r="AE24" s="17">
        <v>47</v>
      </c>
      <c r="AF24" s="17">
        <v>0</v>
      </c>
      <c r="AG24" s="17">
        <v>4</v>
      </c>
      <c r="AH24" s="17">
        <v>9</v>
      </c>
      <c r="AI24" s="22">
        <v>0.5</v>
      </c>
      <c r="AJ24" s="17">
        <v>1</v>
      </c>
      <c r="AK24" s="17">
        <v>1</v>
      </c>
      <c r="AL24" s="17" t="s">
        <v>29</v>
      </c>
      <c r="AM24" s="17" t="s">
        <v>29</v>
      </c>
      <c r="AN24" s="17" t="s">
        <v>29</v>
      </c>
      <c r="AO24" s="17">
        <v>1</v>
      </c>
      <c r="AP24" s="17">
        <v>4</v>
      </c>
      <c r="AQ24" s="17">
        <v>27</v>
      </c>
      <c r="AR24" s="17">
        <v>1</v>
      </c>
      <c r="AS24" s="17">
        <v>0</v>
      </c>
      <c r="AT24" s="17">
        <v>3</v>
      </c>
      <c r="AU24" s="17">
        <v>7</v>
      </c>
      <c r="AV24" s="17">
        <v>25</v>
      </c>
      <c r="AW24" s="17">
        <f t="shared" si="0"/>
        <v>25</v>
      </c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</row>
    <row r="25" spans="1:73" ht="15.75" customHeight="1">
      <c r="A25" s="33" t="s">
        <v>84</v>
      </c>
      <c r="B25" s="16" t="s">
        <v>85</v>
      </c>
      <c r="C25" s="17" t="s">
        <v>26</v>
      </c>
      <c r="D25" s="17" t="s">
        <v>401</v>
      </c>
      <c r="E25" s="17" t="s">
        <v>27</v>
      </c>
      <c r="F25" s="19" t="s">
        <v>28</v>
      </c>
      <c r="G25" s="19" t="s">
        <v>28</v>
      </c>
      <c r="H25" s="19" t="s">
        <v>27</v>
      </c>
      <c r="I25" s="19">
        <v>3</v>
      </c>
      <c r="J25" s="19">
        <v>2</v>
      </c>
      <c r="K25" s="19">
        <v>3</v>
      </c>
      <c r="L25" s="19">
        <v>2</v>
      </c>
      <c r="M25" s="17">
        <f>SUM(I25:L25)</f>
        <v>10</v>
      </c>
      <c r="N25" s="19">
        <v>0</v>
      </c>
      <c r="O25" s="17">
        <v>0</v>
      </c>
      <c r="P25" s="17">
        <v>0</v>
      </c>
      <c r="Q25" s="17">
        <v>0</v>
      </c>
      <c r="R25" s="17">
        <v>0</v>
      </c>
      <c r="S25" s="20">
        <v>0</v>
      </c>
      <c r="T25" s="20">
        <v>1</v>
      </c>
      <c r="U25" s="20">
        <v>1</v>
      </c>
      <c r="V25" s="20">
        <v>0</v>
      </c>
      <c r="W25" s="20">
        <v>1</v>
      </c>
      <c r="X25" s="17">
        <v>1</v>
      </c>
      <c r="Y25" s="17">
        <v>64</v>
      </c>
      <c r="Z25" s="17">
        <v>0</v>
      </c>
      <c r="AA25" s="17">
        <v>0</v>
      </c>
      <c r="AB25" s="17">
        <v>0</v>
      </c>
      <c r="AC25" s="17">
        <v>1</v>
      </c>
      <c r="AD25" s="17">
        <v>3</v>
      </c>
      <c r="AE25" s="17">
        <v>0</v>
      </c>
      <c r="AF25" s="17">
        <v>0</v>
      </c>
      <c r="AG25" s="17">
        <v>0</v>
      </c>
      <c r="AH25" s="17">
        <v>3</v>
      </c>
      <c r="AI25" s="17">
        <v>13</v>
      </c>
      <c r="AJ25" s="17">
        <v>1</v>
      </c>
      <c r="AK25" s="17">
        <v>1</v>
      </c>
      <c r="AL25" s="17">
        <v>0</v>
      </c>
      <c r="AM25" s="17">
        <v>0</v>
      </c>
      <c r="AN25" s="17" t="s">
        <v>29</v>
      </c>
      <c r="AO25" s="17">
        <v>0</v>
      </c>
      <c r="AP25" s="17">
        <v>1</v>
      </c>
      <c r="AQ25" s="17" t="s">
        <v>29</v>
      </c>
      <c r="AR25" s="17">
        <v>0</v>
      </c>
      <c r="AS25" s="17">
        <v>0</v>
      </c>
      <c r="AT25" s="17">
        <v>0</v>
      </c>
      <c r="AU25" s="17">
        <v>1</v>
      </c>
      <c r="AV25" s="17">
        <v>5</v>
      </c>
      <c r="AW25" s="17">
        <f t="shared" si="0"/>
        <v>5</v>
      </c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</row>
    <row r="26" spans="1:73" ht="15.75" customHeight="1">
      <c r="A26" s="23" t="s">
        <v>86</v>
      </c>
      <c r="B26" s="21" t="s">
        <v>87</v>
      </c>
      <c r="C26" s="17" t="s">
        <v>32</v>
      </c>
      <c r="D26" s="17" t="s">
        <v>401</v>
      </c>
      <c r="E26" s="17" t="s">
        <v>27</v>
      </c>
      <c r="F26" s="17" t="s">
        <v>27</v>
      </c>
      <c r="G26" s="17" t="s">
        <v>28</v>
      </c>
      <c r="H26" s="17" t="s">
        <v>28</v>
      </c>
      <c r="I26" s="17">
        <v>3</v>
      </c>
      <c r="J26" s="17">
        <v>3</v>
      </c>
      <c r="K26" s="17">
        <v>3</v>
      </c>
      <c r="L26" s="17">
        <v>3</v>
      </c>
      <c r="M26" s="17">
        <f>SUM(I26:L26)</f>
        <v>12</v>
      </c>
      <c r="N26" s="17">
        <v>2</v>
      </c>
      <c r="O26" s="17">
        <v>1</v>
      </c>
      <c r="P26" s="17">
        <v>0</v>
      </c>
      <c r="Q26" s="17">
        <v>0</v>
      </c>
      <c r="R26" s="17">
        <v>1</v>
      </c>
      <c r="S26" s="17">
        <v>1</v>
      </c>
      <c r="T26" s="17">
        <v>0</v>
      </c>
      <c r="U26" s="17">
        <v>0</v>
      </c>
      <c r="V26" s="17">
        <v>0</v>
      </c>
      <c r="W26" s="17">
        <v>2</v>
      </c>
      <c r="X26" s="20">
        <v>3</v>
      </c>
      <c r="Y26" s="20">
        <v>128</v>
      </c>
      <c r="Z26" s="20">
        <v>0</v>
      </c>
      <c r="AA26" s="20">
        <v>1</v>
      </c>
      <c r="AB26" s="20">
        <v>1</v>
      </c>
      <c r="AC26" s="20">
        <v>1</v>
      </c>
      <c r="AD26" s="17">
        <v>5</v>
      </c>
      <c r="AE26" s="17">
        <v>15</v>
      </c>
      <c r="AF26" s="17" t="s">
        <v>33</v>
      </c>
      <c r="AG26" s="17">
        <v>3</v>
      </c>
      <c r="AH26" s="17">
        <v>8</v>
      </c>
      <c r="AI26" s="17" t="s">
        <v>33</v>
      </c>
      <c r="AJ26" s="17">
        <v>0</v>
      </c>
      <c r="AK26" s="17">
        <v>0</v>
      </c>
      <c r="AL26" s="17" t="s">
        <v>33</v>
      </c>
      <c r="AM26" s="17" t="s">
        <v>33</v>
      </c>
      <c r="AN26" s="17" t="s">
        <v>33</v>
      </c>
      <c r="AO26" s="17">
        <v>0</v>
      </c>
      <c r="AP26" s="17">
        <v>1</v>
      </c>
      <c r="AQ26" s="17">
        <v>104</v>
      </c>
      <c r="AR26" s="17">
        <v>1</v>
      </c>
      <c r="AS26" s="17">
        <v>1</v>
      </c>
      <c r="AT26" s="17">
        <v>4</v>
      </c>
      <c r="AU26" s="17">
        <v>5</v>
      </c>
      <c r="AV26" s="17">
        <v>16</v>
      </c>
      <c r="AW26" s="17">
        <f t="shared" si="0"/>
        <v>16</v>
      </c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</row>
    <row r="27" spans="1:73" ht="15.75" customHeight="1">
      <c r="A27" s="36" t="s">
        <v>90</v>
      </c>
      <c r="B27" s="16" t="s">
        <v>91</v>
      </c>
      <c r="C27" s="17" t="s">
        <v>26</v>
      </c>
      <c r="D27" s="17" t="s">
        <v>401</v>
      </c>
      <c r="E27" s="17" t="s">
        <v>27</v>
      </c>
      <c r="F27" s="18" t="s">
        <v>27</v>
      </c>
      <c r="G27" s="19" t="s">
        <v>27</v>
      </c>
      <c r="H27" s="19" t="s">
        <v>27</v>
      </c>
      <c r="I27" s="19">
        <v>3</v>
      </c>
      <c r="J27" s="19">
        <v>3</v>
      </c>
      <c r="K27" s="19">
        <v>3</v>
      </c>
      <c r="L27" s="19">
        <v>3</v>
      </c>
      <c r="M27" s="17">
        <f>SUM(I27:L27)</f>
        <v>12</v>
      </c>
      <c r="N27" s="19">
        <v>0</v>
      </c>
      <c r="O27" s="17">
        <v>0</v>
      </c>
      <c r="P27" s="17">
        <v>0</v>
      </c>
      <c r="Q27" s="17">
        <v>0</v>
      </c>
      <c r="R27" s="17">
        <v>0</v>
      </c>
      <c r="S27" s="17">
        <v>3</v>
      </c>
      <c r="T27" s="17">
        <v>1</v>
      </c>
      <c r="U27" s="17">
        <v>1</v>
      </c>
      <c r="V27" s="17">
        <v>1</v>
      </c>
      <c r="W27" s="17">
        <v>5</v>
      </c>
      <c r="X27" s="17">
        <f>(R27+W27)</f>
        <v>5</v>
      </c>
      <c r="Y27" s="17">
        <v>2</v>
      </c>
      <c r="Z27" s="17">
        <v>0</v>
      </c>
      <c r="AA27" s="17">
        <v>0</v>
      </c>
      <c r="AB27" s="17">
        <v>0</v>
      </c>
      <c r="AC27" s="17">
        <v>0</v>
      </c>
      <c r="AD27" s="20">
        <v>3</v>
      </c>
      <c r="AE27" s="20">
        <v>0</v>
      </c>
      <c r="AF27" s="20">
        <v>0</v>
      </c>
      <c r="AG27" s="20">
        <v>0</v>
      </c>
      <c r="AH27" s="20">
        <f>Z27+AD27+AG27</f>
        <v>3</v>
      </c>
      <c r="AI27" s="22">
        <v>0</v>
      </c>
      <c r="AJ27" s="17">
        <v>0</v>
      </c>
      <c r="AK27" s="17">
        <v>0</v>
      </c>
      <c r="AL27" s="22">
        <v>0</v>
      </c>
      <c r="AM27" s="22">
        <f>3/10</f>
        <v>0.3</v>
      </c>
      <c r="AN27" s="17" t="s">
        <v>29</v>
      </c>
      <c r="AO27" s="17">
        <v>0</v>
      </c>
      <c r="AP27" s="17">
        <v>0</v>
      </c>
      <c r="AQ27" s="17">
        <v>2</v>
      </c>
      <c r="AR27" s="31">
        <v>0</v>
      </c>
      <c r="AS27" s="17">
        <v>0</v>
      </c>
      <c r="AT27" s="17">
        <v>1</v>
      </c>
      <c r="AU27" s="31">
        <f>AP27+AT27</f>
        <v>1</v>
      </c>
      <c r="AV27" s="31">
        <f>X27+AH27+AU27</f>
        <v>9</v>
      </c>
      <c r="AW27" s="17">
        <f t="shared" si="0"/>
        <v>9</v>
      </c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</row>
    <row r="28" spans="1:73" ht="15.75" customHeight="1">
      <c r="A28" s="23" t="s">
        <v>92</v>
      </c>
      <c r="B28" s="28" t="s">
        <v>93</v>
      </c>
      <c r="C28" s="17" t="s">
        <v>94</v>
      </c>
      <c r="D28" s="17" t="s">
        <v>89</v>
      </c>
      <c r="E28" s="17" t="s">
        <v>27</v>
      </c>
      <c r="F28" s="17" t="s">
        <v>28</v>
      </c>
      <c r="G28" s="17" t="s">
        <v>28</v>
      </c>
      <c r="H28" s="17" t="s">
        <v>28</v>
      </c>
      <c r="I28" s="17">
        <v>3</v>
      </c>
      <c r="J28" s="17">
        <v>3</v>
      </c>
      <c r="K28" s="17">
        <v>3</v>
      </c>
      <c r="L28" s="17">
        <v>3</v>
      </c>
      <c r="M28" s="17">
        <f>SUM(I28:L28)</f>
        <v>12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</v>
      </c>
      <c r="T28" s="17">
        <v>1</v>
      </c>
      <c r="U28" s="20">
        <v>1</v>
      </c>
      <c r="V28" s="20">
        <v>0</v>
      </c>
      <c r="W28" s="20">
        <v>4</v>
      </c>
      <c r="X28" s="20">
        <v>4</v>
      </c>
      <c r="Y28" s="20">
        <v>7</v>
      </c>
      <c r="Z28" s="17">
        <v>0</v>
      </c>
      <c r="AA28" s="17">
        <v>0</v>
      </c>
      <c r="AB28" s="17">
        <v>0</v>
      </c>
      <c r="AC28" s="17">
        <v>0</v>
      </c>
      <c r="AD28" s="17">
        <v>3</v>
      </c>
      <c r="AE28" s="17">
        <v>1</v>
      </c>
      <c r="AF28" s="17">
        <v>0</v>
      </c>
      <c r="AG28" s="17">
        <v>1</v>
      </c>
      <c r="AH28" s="17">
        <v>4</v>
      </c>
      <c r="AI28" s="17" t="s">
        <v>29</v>
      </c>
      <c r="AJ28" s="17">
        <v>0</v>
      </c>
      <c r="AK28" s="17">
        <v>0</v>
      </c>
      <c r="AL28" s="17" t="s">
        <v>29</v>
      </c>
      <c r="AM28" s="17">
        <v>23</v>
      </c>
      <c r="AN28" s="17" t="s">
        <v>29</v>
      </c>
      <c r="AO28" s="17">
        <v>0</v>
      </c>
      <c r="AP28" s="17">
        <v>0</v>
      </c>
      <c r="AQ28" s="17">
        <v>1600</v>
      </c>
      <c r="AR28" s="17">
        <v>1</v>
      </c>
      <c r="AS28" s="17">
        <v>1</v>
      </c>
      <c r="AT28" s="17">
        <v>5</v>
      </c>
      <c r="AU28" s="17">
        <v>5</v>
      </c>
      <c r="AV28" s="17">
        <v>13</v>
      </c>
      <c r="AW28" s="17">
        <f t="shared" si="0"/>
        <v>13</v>
      </c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</row>
    <row r="29" spans="1:73" ht="15.75" customHeight="1">
      <c r="A29" s="23" t="s">
        <v>95</v>
      </c>
      <c r="B29" s="21" t="s">
        <v>96</v>
      </c>
      <c r="C29" s="17" t="s">
        <v>97</v>
      </c>
      <c r="D29" s="17" t="s">
        <v>89</v>
      </c>
      <c r="E29" s="17" t="s">
        <v>28</v>
      </c>
      <c r="F29" s="17" t="s">
        <v>27</v>
      </c>
      <c r="G29" s="17" t="s">
        <v>27</v>
      </c>
      <c r="H29" s="17" t="s">
        <v>27</v>
      </c>
      <c r="I29" s="17">
        <v>3</v>
      </c>
      <c r="J29" s="17">
        <v>3</v>
      </c>
      <c r="K29" s="17">
        <v>3</v>
      </c>
      <c r="L29" s="17">
        <v>3</v>
      </c>
      <c r="M29" s="17">
        <f>SUM(I29:L29)</f>
        <v>12</v>
      </c>
      <c r="N29" s="17">
        <v>3</v>
      </c>
      <c r="O29" s="17">
        <v>0</v>
      </c>
      <c r="P29" s="17">
        <v>0</v>
      </c>
      <c r="Q29" s="17">
        <v>0</v>
      </c>
      <c r="R29" s="17">
        <v>1</v>
      </c>
      <c r="S29" s="17">
        <v>1</v>
      </c>
      <c r="T29" s="17">
        <v>1</v>
      </c>
      <c r="U29" s="17">
        <v>1</v>
      </c>
      <c r="V29" s="17">
        <v>0</v>
      </c>
      <c r="W29" s="17">
        <v>4</v>
      </c>
      <c r="X29" s="20">
        <v>5</v>
      </c>
      <c r="Y29" s="20">
        <v>0</v>
      </c>
      <c r="Z29" s="20">
        <v>0</v>
      </c>
      <c r="AA29" s="20">
        <v>1</v>
      </c>
      <c r="AB29" s="20">
        <v>1</v>
      </c>
      <c r="AC29" s="20">
        <v>0</v>
      </c>
      <c r="AD29" s="17">
        <v>4</v>
      </c>
      <c r="AE29" s="17">
        <v>8</v>
      </c>
      <c r="AF29" s="17">
        <v>0</v>
      </c>
      <c r="AG29" s="17">
        <v>2</v>
      </c>
      <c r="AH29" s="17">
        <v>6</v>
      </c>
      <c r="AI29" s="17">
        <v>0</v>
      </c>
      <c r="AJ29" s="17">
        <v>0</v>
      </c>
      <c r="AK29" s="17">
        <v>1</v>
      </c>
      <c r="AL29" s="22">
        <v>0.02</v>
      </c>
      <c r="AM29" s="17"/>
      <c r="AN29" s="17"/>
      <c r="AO29" s="17">
        <v>0</v>
      </c>
      <c r="AP29" s="17">
        <v>1</v>
      </c>
      <c r="AQ29" s="17">
        <v>0</v>
      </c>
      <c r="AR29" s="17">
        <v>0</v>
      </c>
      <c r="AS29" s="17">
        <v>0</v>
      </c>
      <c r="AT29" s="17">
        <v>0</v>
      </c>
      <c r="AU29" s="17">
        <v>1</v>
      </c>
      <c r="AV29" s="17">
        <v>12</v>
      </c>
      <c r="AW29" s="17">
        <f t="shared" si="0"/>
        <v>12</v>
      </c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</row>
    <row r="30" spans="1:73" ht="15.75" customHeight="1">
      <c r="A30" s="23" t="s">
        <v>98</v>
      </c>
      <c r="B30" s="21" t="s">
        <v>99</v>
      </c>
      <c r="C30" s="17" t="s">
        <v>43</v>
      </c>
      <c r="D30" s="17" t="s">
        <v>401</v>
      </c>
      <c r="E30" s="17" t="s">
        <v>28</v>
      </c>
      <c r="F30" s="17" t="s">
        <v>28</v>
      </c>
      <c r="G30" s="17" t="s">
        <v>28</v>
      </c>
      <c r="H30" s="17" t="s">
        <v>28</v>
      </c>
      <c r="I30" s="17">
        <v>3</v>
      </c>
      <c r="J30" s="17">
        <v>3</v>
      </c>
      <c r="K30" s="17">
        <v>1</v>
      </c>
      <c r="L30" s="17">
        <v>3</v>
      </c>
      <c r="M30" s="17">
        <f>SUM(I30:L30)</f>
        <v>10</v>
      </c>
      <c r="N30" s="17">
        <v>20</v>
      </c>
      <c r="O30" s="17">
        <v>0</v>
      </c>
      <c r="P30" s="17">
        <v>0</v>
      </c>
      <c r="Q30" s="17">
        <v>0</v>
      </c>
      <c r="R30" s="20">
        <v>4</v>
      </c>
      <c r="S30" s="20">
        <v>0</v>
      </c>
      <c r="T30" s="20">
        <v>0</v>
      </c>
      <c r="U30" s="20">
        <v>0</v>
      </c>
      <c r="V30" s="20">
        <v>0</v>
      </c>
      <c r="W30" s="17">
        <v>1</v>
      </c>
      <c r="X30" s="17">
        <v>5</v>
      </c>
      <c r="Y30" s="17">
        <v>6</v>
      </c>
      <c r="Z30" s="17">
        <v>0</v>
      </c>
      <c r="AA30" s="17">
        <v>1</v>
      </c>
      <c r="AB30" s="17">
        <v>0</v>
      </c>
      <c r="AC30" s="17">
        <v>1</v>
      </c>
      <c r="AD30" s="17">
        <v>5</v>
      </c>
      <c r="AE30" s="17">
        <v>10</v>
      </c>
      <c r="AF30" s="17">
        <v>0</v>
      </c>
      <c r="AG30" s="17">
        <v>2</v>
      </c>
      <c r="AH30" s="17">
        <v>7</v>
      </c>
      <c r="AI30" s="17" t="s">
        <v>29</v>
      </c>
      <c r="AJ30" s="17">
        <v>0</v>
      </c>
      <c r="AK30" s="17">
        <v>0</v>
      </c>
      <c r="AL30" s="17" t="s">
        <v>29</v>
      </c>
      <c r="AM30" s="17" t="s">
        <v>29</v>
      </c>
      <c r="AN30" s="22">
        <v>1</v>
      </c>
      <c r="AO30" s="17">
        <v>1</v>
      </c>
      <c r="AP30" s="17">
        <v>4</v>
      </c>
      <c r="AQ30" s="17">
        <v>28</v>
      </c>
      <c r="AR30" s="17">
        <v>0</v>
      </c>
      <c r="AS30" s="17">
        <v>0</v>
      </c>
      <c r="AT30" s="17">
        <v>1</v>
      </c>
      <c r="AU30" s="17">
        <v>5</v>
      </c>
      <c r="AV30" s="17">
        <v>17</v>
      </c>
      <c r="AW30" s="17">
        <f t="shared" si="0"/>
        <v>17</v>
      </c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spans="1:73" ht="15.75" customHeight="1">
      <c r="A31" s="23" t="s">
        <v>100</v>
      </c>
      <c r="B31" s="21" t="s">
        <v>101</v>
      </c>
      <c r="C31" s="17" t="s">
        <v>71</v>
      </c>
      <c r="D31" s="17" t="s">
        <v>118</v>
      </c>
      <c r="E31" s="17" t="s">
        <v>27</v>
      </c>
      <c r="F31" s="17" t="s">
        <v>28</v>
      </c>
      <c r="G31" s="17" t="s">
        <v>28</v>
      </c>
      <c r="H31" s="17" t="s">
        <v>28</v>
      </c>
      <c r="I31" s="17">
        <v>3</v>
      </c>
      <c r="J31" s="17">
        <v>3</v>
      </c>
      <c r="K31" s="17">
        <v>3</v>
      </c>
      <c r="L31" s="17">
        <v>3</v>
      </c>
      <c r="M31" s="17">
        <f>SUM(I31:L31)</f>
        <v>12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20">
        <v>0</v>
      </c>
      <c r="T31" s="20">
        <v>0</v>
      </c>
      <c r="U31" s="20">
        <v>0</v>
      </c>
      <c r="V31" s="20">
        <v>0</v>
      </c>
      <c r="W31" s="20">
        <v>2</v>
      </c>
      <c r="X31" s="17">
        <v>2</v>
      </c>
      <c r="Y31" s="17">
        <v>3</v>
      </c>
      <c r="Z31" s="17">
        <v>0</v>
      </c>
      <c r="AA31" s="17">
        <v>0</v>
      </c>
      <c r="AB31" s="17">
        <v>0</v>
      </c>
      <c r="AC31" s="17">
        <v>0</v>
      </c>
      <c r="AD31" s="17">
        <v>3</v>
      </c>
      <c r="AE31" s="17">
        <v>0</v>
      </c>
      <c r="AF31" s="17">
        <v>0</v>
      </c>
      <c r="AG31" s="17">
        <v>0</v>
      </c>
      <c r="AH31" s="17">
        <v>3</v>
      </c>
      <c r="AI31" s="17" t="s">
        <v>29</v>
      </c>
      <c r="AJ31" s="17">
        <v>0</v>
      </c>
      <c r="AK31" s="17">
        <v>1</v>
      </c>
      <c r="AL31" s="17" t="s">
        <v>29</v>
      </c>
      <c r="AM31" s="17" t="s">
        <v>29</v>
      </c>
      <c r="AN31" s="17" t="s">
        <v>29</v>
      </c>
      <c r="AO31" s="17">
        <v>0</v>
      </c>
      <c r="AP31" s="17">
        <v>0</v>
      </c>
      <c r="AQ31" s="17">
        <v>7</v>
      </c>
      <c r="AR31" s="17">
        <v>0</v>
      </c>
      <c r="AS31" s="17">
        <v>0</v>
      </c>
      <c r="AT31" s="17">
        <v>1</v>
      </c>
      <c r="AU31" s="17">
        <v>1</v>
      </c>
      <c r="AV31" s="17">
        <v>6</v>
      </c>
      <c r="AW31" s="17">
        <f t="shared" si="0"/>
        <v>6</v>
      </c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</row>
    <row r="32" spans="1:73" ht="15.75" customHeight="1">
      <c r="A32" s="23" t="s">
        <v>102</v>
      </c>
      <c r="B32" s="21" t="s">
        <v>103</v>
      </c>
      <c r="C32" s="17" t="s">
        <v>104</v>
      </c>
      <c r="D32" s="17" t="s">
        <v>401</v>
      </c>
      <c r="E32" s="17" t="s">
        <v>28</v>
      </c>
      <c r="F32" s="17" t="s">
        <v>28</v>
      </c>
      <c r="G32" s="17" t="s">
        <v>28</v>
      </c>
      <c r="H32" s="17"/>
      <c r="I32" s="17">
        <v>3</v>
      </c>
      <c r="J32" s="17">
        <v>3</v>
      </c>
      <c r="K32" s="17">
        <v>3</v>
      </c>
      <c r="L32" s="17">
        <v>2</v>
      </c>
      <c r="M32" s="17">
        <f>SUM(I32:L32)</f>
        <v>11</v>
      </c>
      <c r="N32" s="17">
        <v>1</v>
      </c>
      <c r="O32" s="17">
        <v>0</v>
      </c>
      <c r="P32" s="17">
        <v>0</v>
      </c>
      <c r="Q32" s="17">
        <v>0</v>
      </c>
      <c r="R32" s="17">
        <v>1</v>
      </c>
      <c r="S32" s="17">
        <v>1</v>
      </c>
      <c r="T32" s="20">
        <v>1</v>
      </c>
      <c r="U32" s="20">
        <v>1</v>
      </c>
      <c r="V32" s="20">
        <v>0</v>
      </c>
      <c r="W32" s="20">
        <v>4</v>
      </c>
      <c r="X32" s="17">
        <f>W32+R32</f>
        <v>5</v>
      </c>
      <c r="Y32" s="17">
        <v>82</v>
      </c>
      <c r="Z32" s="17">
        <v>0</v>
      </c>
      <c r="AA32" s="17">
        <v>1</v>
      </c>
      <c r="AB32" s="17">
        <v>0</v>
      </c>
      <c r="AC32" s="17">
        <v>1</v>
      </c>
      <c r="AD32" s="17">
        <v>4</v>
      </c>
      <c r="AE32" s="17">
        <v>1</v>
      </c>
      <c r="AF32" s="17">
        <v>1</v>
      </c>
      <c r="AG32" s="17">
        <v>1</v>
      </c>
      <c r="AH32" s="20">
        <f>AA32+AG32</f>
        <v>2</v>
      </c>
      <c r="AI32" s="17" t="s">
        <v>29</v>
      </c>
      <c r="AJ32" s="17">
        <v>0</v>
      </c>
      <c r="AK32" s="17">
        <v>0</v>
      </c>
      <c r="AL32" s="17" t="s">
        <v>29</v>
      </c>
      <c r="AM32" s="17"/>
      <c r="AN32" s="17" t="s">
        <v>29</v>
      </c>
      <c r="AO32" s="17">
        <v>0</v>
      </c>
      <c r="AP32" s="17">
        <v>1</v>
      </c>
      <c r="AQ32" s="17">
        <v>212</v>
      </c>
      <c r="AR32" s="17">
        <v>1</v>
      </c>
      <c r="AS32" s="17">
        <v>1</v>
      </c>
      <c r="AT32" s="17">
        <v>5</v>
      </c>
      <c r="AU32" s="17">
        <f>AP32+AS32</f>
        <v>2</v>
      </c>
      <c r="AV32" s="17">
        <f>SUM(AU32,AH32,X32)</f>
        <v>9</v>
      </c>
      <c r="AW32" s="17">
        <f t="shared" si="0"/>
        <v>9</v>
      </c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</row>
    <row r="33" spans="1:73" ht="15.75" customHeight="1">
      <c r="A33" s="23" t="s">
        <v>105</v>
      </c>
      <c r="B33" s="24" t="s">
        <v>106</v>
      </c>
      <c r="C33" s="17" t="s">
        <v>107</v>
      </c>
      <c r="D33" s="17" t="s">
        <v>401</v>
      </c>
      <c r="E33" s="17" t="s">
        <v>27</v>
      </c>
      <c r="F33" s="17" t="s">
        <v>27</v>
      </c>
      <c r="G33" s="17" t="s">
        <v>28</v>
      </c>
      <c r="H33" s="17" t="s">
        <v>28</v>
      </c>
      <c r="I33" s="17">
        <v>3</v>
      </c>
      <c r="J33" s="17">
        <v>2</v>
      </c>
      <c r="K33" s="17">
        <v>2</v>
      </c>
      <c r="L33" s="17">
        <v>3</v>
      </c>
      <c r="M33" s="17">
        <f>SUM(I33:L33)</f>
        <v>10</v>
      </c>
      <c r="N33" s="17">
        <v>0</v>
      </c>
      <c r="O33" s="17">
        <v>1</v>
      </c>
      <c r="P33" s="20">
        <v>0</v>
      </c>
      <c r="Q33" s="20">
        <v>0</v>
      </c>
      <c r="R33" s="20">
        <v>0</v>
      </c>
      <c r="S33" s="20">
        <v>1</v>
      </c>
      <c r="T33" s="20">
        <v>0</v>
      </c>
      <c r="U33" s="17">
        <v>0</v>
      </c>
      <c r="V33" s="17">
        <v>0</v>
      </c>
      <c r="W33" s="17">
        <v>2</v>
      </c>
      <c r="X33" s="17">
        <f>R33+W33</f>
        <v>2</v>
      </c>
      <c r="Y33" s="17">
        <v>15</v>
      </c>
      <c r="Z33" s="17">
        <v>0</v>
      </c>
      <c r="AA33" s="17">
        <v>0</v>
      </c>
      <c r="AB33" s="17">
        <v>0</v>
      </c>
      <c r="AC33" s="17">
        <v>0</v>
      </c>
      <c r="AD33" s="17">
        <v>3</v>
      </c>
      <c r="AE33" s="17">
        <v>0</v>
      </c>
      <c r="AF33" s="17">
        <v>0</v>
      </c>
      <c r="AG33" s="17">
        <v>0</v>
      </c>
      <c r="AH33" s="17">
        <f>AG33+AD33+Z33</f>
        <v>3</v>
      </c>
      <c r="AI33" s="17" t="s">
        <v>29</v>
      </c>
      <c r="AJ33" s="17" t="s">
        <v>29</v>
      </c>
      <c r="AK33" s="17">
        <v>0</v>
      </c>
      <c r="AL33" s="17" t="s">
        <v>29</v>
      </c>
      <c r="AM33" s="17" t="s">
        <v>29</v>
      </c>
      <c r="AN33" s="17" t="s">
        <v>29</v>
      </c>
      <c r="AO33" s="17">
        <v>0</v>
      </c>
      <c r="AP33" s="17">
        <v>0</v>
      </c>
      <c r="AQ33" s="17">
        <v>1</v>
      </c>
      <c r="AR33" s="17">
        <v>0</v>
      </c>
      <c r="AS33" s="17">
        <v>0</v>
      </c>
      <c r="AT33" s="17">
        <v>1</v>
      </c>
      <c r="AU33" s="17">
        <f>AP33+AT33</f>
        <v>1</v>
      </c>
      <c r="AV33" s="17">
        <f>AU33+AH33+X33</f>
        <v>6</v>
      </c>
      <c r="AW33" s="17">
        <f t="shared" si="0"/>
        <v>6</v>
      </c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</row>
    <row r="34" spans="1:73" ht="15.75" customHeight="1">
      <c r="A34" s="23" t="s">
        <v>108</v>
      </c>
      <c r="B34" s="21" t="s">
        <v>109</v>
      </c>
      <c r="C34" s="17" t="s">
        <v>110</v>
      </c>
      <c r="D34" s="17" t="s">
        <v>401</v>
      </c>
      <c r="E34" s="17" t="s">
        <v>27</v>
      </c>
      <c r="F34" s="17" t="s">
        <v>27</v>
      </c>
      <c r="G34" s="17" t="s">
        <v>28</v>
      </c>
      <c r="H34" s="17" t="s">
        <v>27</v>
      </c>
      <c r="I34" s="17">
        <v>3</v>
      </c>
      <c r="J34" s="17">
        <v>3</v>
      </c>
      <c r="K34" s="17">
        <v>2</v>
      </c>
      <c r="L34" s="17">
        <v>2</v>
      </c>
      <c r="M34" s="17">
        <f>SUM(I34:L34)</f>
        <v>10</v>
      </c>
      <c r="N34" s="17">
        <v>10</v>
      </c>
      <c r="O34" s="17">
        <v>0</v>
      </c>
      <c r="P34" s="17">
        <v>0</v>
      </c>
      <c r="Q34" s="17">
        <v>0</v>
      </c>
      <c r="R34" s="20">
        <v>3</v>
      </c>
      <c r="S34" s="20">
        <v>1</v>
      </c>
      <c r="T34" s="20">
        <v>1</v>
      </c>
      <c r="U34" s="20">
        <v>1</v>
      </c>
      <c r="V34" s="20">
        <v>1</v>
      </c>
      <c r="W34" s="17">
        <v>5</v>
      </c>
      <c r="X34" s="17">
        <f>R34+W34</f>
        <v>8</v>
      </c>
      <c r="Y34" s="17">
        <v>57</v>
      </c>
      <c r="Z34" s="17">
        <v>0</v>
      </c>
      <c r="AA34" s="17" t="s">
        <v>29</v>
      </c>
      <c r="AB34" s="17" t="s">
        <v>29</v>
      </c>
      <c r="AC34" s="17" t="s">
        <v>29</v>
      </c>
      <c r="AD34" s="17">
        <v>3</v>
      </c>
      <c r="AE34" s="17">
        <v>17</v>
      </c>
      <c r="AF34" s="17">
        <v>1</v>
      </c>
      <c r="AG34" s="17">
        <v>3</v>
      </c>
      <c r="AH34" s="17">
        <f>Z34+AD34+AG34</f>
        <v>6</v>
      </c>
      <c r="AI34" s="17" t="s">
        <v>29</v>
      </c>
      <c r="AJ34" s="17">
        <v>0</v>
      </c>
      <c r="AK34" s="17">
        <v>0</v>
      </c>
      <c r="AL34" s="17" t="s">
        <v>29</v>
      </c>
      <c r="AM34" s="17" t="s">
        <v>29</v>
      </c>
      <c r="AN34" s="17" t="s">
        <v>29</v>
      </c>
      <c r="AO34" s="17">
        <v>0</v>
      </c>
      <c r="AP34" s="17">
        <v>1</v>
      </c>
      <c r="AQ34" s="17">
        <v>6610</v>
      </c>
      <c r="AR34" s="17">
        <v>1</v>
      </c>
      <c r="AS34" s="17">
        <v>0</v>
      </c>
      <c r="AT34" s="17">
        <v>5</v>
      </c>
      <c r="AU34" s="17">
        <f>AP34+AT34</f>
        <v>6</v>
      </c>
      <c r="AV34" s="17">
        <f>X34+AH34+AU34</f>
        <v>20</v>
      </c>
      <c r="AW34" s="17">
        <f t="shared" si="0"/>
        <v>20</v>
      </c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</row>
    <row r="35" spans="1:73" ht="15.75" customHeight="1">
      <c r="A35" s="23" t="s">
        <v>111</v>
      </c>
      <c r="B35" s="24" t="s">
        <v>112</v>
      </c>
      <c r="C35" s="17" t="s">
        <v>104</v>
      </c>
      <c r="D35" s="17" t="s">
        <v>401</v>
      </c>
      <c r="E35" s="17" t="s">
        <v>27</v>
      </c>
      <c r="F35" s="17" t="s">
        <v>28</v>
      </c>
      <c r="G35" s="17" t="s">
        <v>28</v>
      </c>
      <c r="H35" s="17"/>
      <c r="I35" s="17">
        <v>3</v>
      </c>
      <c r="J35" s="17">
        <v>3</v>
      </c>
      <c r="K35" s="17">
        <v>3</v>
      </c>
      <c r="L35" s="17">
        <v>3</v>
      </c>
      <c r="M35" s="17">
        <f>SUM(I35:L35)</f>
        <v>12</v>
      </c>
      <c r="N35" s="17">
        <v>9</v>
      </c>
      <c r="O35" s="17">
        <v>1</v>
      </c>
      <c r="P35" s="17">
        <v>0</v>
      </c>
      <c r="Q35" s="17">
        <v>0</v>
      </c>
      <c r="R35" s="17">
        <v>1</v>
      </c>
      <c r="S35" s="17">
        <v>1</v>
      </c>
      <c r="T35" s="17">
        <v>1</v>
      </c>
      <c r="U35" s="17">
        <v>1</v>
      </c>
      <c r="V35" s="17">
        <v>1</v>
      </c>
      <c r="W35" s="17">
        <v>5</v>
      </c>
      <c r="X35" s="17">
        <f>W35+R35</f>
        <v>6</v>
      </c>
      <c r="Y35" s="17">
        <v>75</v>
      </c>
      <c r="Z35" s="17">
        <v>0</v>
      </c>
      <c r="AA35" s="20">
        <v>0</v>
      </c>
      <c r="AB35" s="20">
        <v>0</v>
      </c>
      <c r="AC35" s="20">
        <v>1</v>
      </c>
      <c r="AD35" s="20">
        <v>4</v>
      </c>
      <c r="AE35" s="20">
        <v>12</v>
      </c>
      <c r="AF35" s="17">
        <v>1</v>
      </c>
      <c r="AG35" s="17">
        <v>2</v>
      </c>
      <c r="AH35" s="20">
        <f>AA35+AG35</f>
        <v>2</v>
      </c>
      <c r="AI35" s="17" t="s">
        <v>29</v>
      </c>
      <c r="AJ35" s="17">
        <v>0</v>
      </c>
      <c r="AK35" s="17">
        <v>0</v>
      </c>
      <c r="AL35" s="17" t="s">
        <v>29</v>
      </c>
      <c r="AM35" s="17"/>
      <c r="AN35" s="17" t="s">
        <v>29</v>
      </c>
      <c r="AO35" s="17">
        <v>0</v>
      </c>
      <c r="AP35" s="17">
        <v>1</v>
      </c>
      <c r="AQ35" s="17">
        <v>172</v>
      </c>
      <c r="AR35" s="17">
        <v>1</v>
      </c>
      <c r="AS35" s="17">
        <v>1</v>
      </c>
      <c r="AT35" s="17">
        <v>5</v>
      </c>
      <c r="AU35" s="17">
        <f>AP35+AS35</f>
        <v>2</v>
      </c>
      <c r="AV35" s="17">
        <f>SUM(AU35,AH35,X35)</f>
        <v>10</v>
      </c>
      <c r="AW35" s="17">
        <f t="shared" si="0"/>
        <v>10</v>
      </c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</row>
    <row r="36" spans="1:73" ht="15.75" customHeight="1">
      <c r="A36" s="23" t="s">
        <v>113</v>
      </c>
      <c r="B36" s="21" t="s">
        <v>114</v>
      </c>
      <c r="C36" s="17" t="s">
        <v>115</v>
      </c>
      <c r="D36" s="17" t="s">
        <v>401</v>
      </c>
      <c r="E36" s="17" t="s">
        <v>27</v>
      </c>
      <c r="F36" s="17" t="s">
        <v>27</v>
      </c>
      <c r="G36" s="17" t="s">
        <v>28</v>
      </c>
      <c r="H36" s="17" t="s">
        <v>27</v>
      </c>
      <c r="I36" s="17">
        <v>3</v>
      </c>
      <c r="J36" s="17">
        <v>3</v>
      </c>
      <c r="K36" s="17">
        <v>3</v>
      </c>
      <c r="L36" s="17">
        <v>3</v>
      </c>
      <c r="M36" s="17">
        <f>SUM(I36:L36)</f>
        <v>12</v>
      </c>
      <c r="N36" s="17">
        <v>3</v>
      </c>
      <c r="O36" s="17">
        <v>0</v>
      </c>
      <c r="P36" s="20">
        <v>0</v>
      </c>
      <c r="Q36" s="20">
        <v>0</v>
      </c>
      <c r="R36" s="20">
        <v>1</v>
      </c>
      <c r="S36" s="20">
        <v>0</v>
      </c>
      <c r="T36" s="20">
        <v>1</v>
      </c>
      <c r="U36" s="17">
        <v>0</v>
      </c>
      <c r="V36" s="17">
        <v>1</v>
      </c>
      <c r="W36" s="17">
        <v>2</v>
      </c>
      <c r="X36" s="17">
        <v>1</v>
      </c>
      <c r="Y36" s="17">
        <v>0</v>
      </c>
      <c r="Z36" s="17">
        <v>0</v>
      </c>
      <c r="AA36" s="17" t="s">
        <v>29</v>
      </c>
      <c r="AB36" s="17" t="s">
        <v>29</v>
      </c>
      <c r="AC36" s="17" t="s">
        <v>29</v>
      </c>
      <c r="AD36" s="17">
        <v>3</v>
      </c>
      <c r="AE36" s="17">
        <v>0</v>
      </c>
      <c r="AF36" s="17" t="s">
        <v>29</v>
      </c>
      <c r="AG36" s="17">
        <v>0</v>
      </c>
      <c r="AH36" s="17">
        <v>0</v>
      </c>
      <c r="AI36" s="17" t="s">
        <v>29</v>
      </c>
      <c r="AJ36" s="17">
        <v>0</v>
      </c>
      <c r="AK36" s="17">
        <v>0</v>
      </c>
      <c r="AL36" s="17" t="s">
        <v>29</v>
      </c>
      <c r="AM36" s="17" t="s">
        <v>29</v>
      </c>
      <c r="AN36" s="17" t="s">
        <v>29</v>
      </c>
      <c r="AO36" s="17" t="s">
        <v>29</v>
      </c>
      <c r="AP36" s="17">
        <v>0</v>
      </c>
      <c r="AQ36" s="17">
        <v>5</v>
      </c>
      <c r="AR36" s="17">
        <v>0</v>
      </c>
      <c r="AS36" s="17">
        <v>0</v>
      </c>
      <c r="AT36" s="17">
        <v>0</v>
      </c>
      <c r="AU36" s="17">
        <v>0</v>
      </c>
      <c r="AV36" s="17">
        <v>13</v>
      </c>
      <c r="AW36" s="17">
        <f t="shared" si="0"/>
        <v>1</v>
      </c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</row>
    <row r="37" spans="1:73" ht="15.75" customHeight="1">
      <c r="A37" s="23" t="s">
        <v>116</v>
      </c>
      <c r="B37" s="21" t="s">
        <v>117</v>
      </c>
      <c r="C37" s="17" t="s">
        <v>59</v>
      </c>
      <c r="D37" s="17" t="s">
        <v>118</v>
      </c>
      <c r="E37" s="17" t="s">
        <v>27</v>
      </c>
      <c r="F37" s="17"/>
      <c r="G37" s="17" t="s">
        <v>28</v>
      </c>
      <c r="H37" s="17" t="s">
        <v>27</v>
      </c>
      <c r="I37" s="17">
        <v>3</v>
      </c>
      <c r="J37" s="17">
        <v>3</v>
      </c>
      <c r="K37" s="17">
        <v>1</v>
      </c>
      <c r="L37" s="17">
        <v>3</v>
      </c>
      <c r="M37" s="17">
        <f>SUM(I37:L37)</f>
        <v>10</v>
      </c>
      <c r="N37" s="17">
        <v>0</v>
      </c>
      <c r="O37" s="17">
        <v>0</v>
      </c>
      <c r="P37" s="17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17">
        <v>1</v>
      </c>
      <c r="W37" s="17">
        <v>0</v>
      </c>
      <c r="X37" s="17">
        <v>0</v>
      </c>
      <c r="Y37" s="17">
        <v>9</v>
      </c>
      <c r="Z37" s="17">
        <v>0</v>
      </c>
      <c r="AA37" s="17">
        <v>1</v>
      </c>
      <c r="AB37" s="17">
        <v>1</v>
      </c>
      <c r="AC37" s="17">
        <v>0</v>
      </c>
      <c r="AD37" s="17">
        <v>4</v>
      </c>
      <c r="AE37" s="17">
        <v>0</v>
      </c>
      <c r="AF37" s="17" t="s">
        <v>29</v>
      </c>
      <c r="AG37" s="17">
        <v>0</v>
      </c>
      <c r="AH37" s="17">
        <v>4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1</v>
      </c>
      <c r="AQ37" s="17">
        <v>21</v>
      </c>
      <c r="AR37" s="17">
        <v>1</v>
      </c>
      <c r="AS37" s="17">
        <v>0</v>
      </c>
      <c r="AT37" s="17">
        <v>0</v>
      </c>
      <c r="AU37" s="17">
        <v>1</v>
      </c>
      <c r="AV37" s="17">
        <v>5</v>
      </c>
      <c r="AW37" s="17">
        <f t="shared" si="0"/>
        <v>5</v>
      </c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</row>
    <row r="38" spans="1:73" ht="15.75" customHeight="1">
      <c r="A38" s="23" t="s">
        <v>119</v>
      </c>
      <c r="B38" s="28" t="s">
        <v>120</v>
      </c>
      <c r="C38" s="17" t="s">
        <v>121</v>
      </c>
      <c r="D38" s="17" t="s">
        <v>401</v>
      </c>
      <c r="E38" s="17" t="s">
        <v>27</v>
      </c>
      <c r="F38" s="17" t="s">
        <v>28</v>
      </c>
      <c r="G38" s="17" t="s">
        <v>28</v>
      </c>
      <c r="H38" s="17" t="s">
        <v>27</v>
      </c>
      <c r="I38" s="17">
        <v>3</v>
      </c>
      <c r="J38" s="17">
        <v>3</v>
      </c>
      <c r="K38" s="17">
        <v>3</v>
      </c>
      <c r="L38" s="17">
        <v>2</v>
      </c>
      <c r="M38" s="17">
        <f>SUM(I38:L38)</f>
        <v>11</v>
      </c>
      <c r="N38" s="17">
        <v>3</v>
      </c>
      <c r="O38" s="17">
        <v>1</v>
      </c>
      <c r="P38" s="20">
        <v>0</v>
      </c>
      <c r="Q38" s="20">
        <v>0</v>
      </c>
      <c r="R38" s="20">
        <v>2</v>
      </c>
      <c r="S38" s="20">
        <v>1</v>
      </c>
      <c r="T38" s="20">
        <v>1</v>
      </c>
      <c r="U38" s="17">
        <v>1</v>
      </c>
      <c r="V38" s="17">
        <v>1</v>
      </c>
      <c r="W38" s="17">
        <v>5</v>
      </c>
      <c r="X38" s="17">
        <v>7</v>
      </c>
      <c r="Y38" s="17">
        <v>124</v>
      </c>
      <c r="Z38" s="17">
        <v>0</v>
      </c>
      <c r="AA38" s="17">
        <v>1</v>
      </c>
      <c r="AB38" s="17">
        <v>1</v>
      </c>
      <c r="AC38" s="17">
        <v>1</v>
      </c>
      <c r="AD38" s="17">
        <v>5</v>
      </c>
      <c r="AE38" s="17">
        <v>4</v>
      </c>
      <c r="AF38" s="17">
        <v>0</v>
      </c>
      <c r="AG38" s="17">
        <v>2</v>
      </c>
      <c r="AH38" s="17">
        <v>7</v>
      </c>
      <c r="AI38" s="17">
        <v>0</v>
      </c>
      <c r="AJ38" s="17">
        <v>1</v>
      </c>
      <c r="AK38" s="17">
        <v>1</v>
      </c>
      <c r="AL38" s="22">
        <v>0.52</v>
      </c>
      <c r="AM38" s="17">
        <v>0</v>
      </c>
      <c r="AN38" s="17">
        <v>0</v>
      </c>
      <c r="AO38" s="17">
        <v>1</v>
      </c>
      <c r="AP38" s="17">
        <v>5</v>
      </c>
      <c r="AQ38" s="17">
        <v>4</v>
      </c>
      <c r="AR38" s="17">
        <v>1</v>
      </c>
      <c r="AS38" s="17">
        <v>1</v>
      </c>
      <c r="AT38" s="17">
        <v>1</v>
      </c>
      <c r="AU38" s="17">
        <v>6</v>
      </c>
      <c r="AV38" s="17">
        <v>20</v>
      </c>
      <c r="AW38" s="17">
        <f t="shared" si="0"/>
        <v>20</v>
      </c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</row>
    <row r="39" spans="1:73" ht="15.75" customHeight="1">
      <c r="A39" s="23" t="s">
        <v>122</v>
      </c>
      <c r="B39" s="21" t="s">
        <v>123</v>
      </c>
      <c r="C39" s="17" t="s">
        <v>97</v>
      </c>
      <c r="D39" s="17" t="s">
        <v>401</v>
      </c>
      <c r="E39" s="17" t="s">
        <v>27</v>
      </c>
      <c r="F39" s="17" t="s">
        <v>28</v>
      </c>
      <c r="G39" s="17" t="s">
        <v>28</v>
      </c>
      <c r="H39" s="17" t="s">
        <v>28</v>
      </c>
      <c r="I39" s="17">
        <v>2</v>
      </c>
      <c r="J39" s="17">
        <v>3</v>
      </c>
      <c r="K39" s="17">
        <v>3</v>
      </c>
      <c r="L39" s="17">
        <v>2</v>
      </c>
      <c r="M39" s="17">
        <f>SUM(I39:L39)</f>
        <v>10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20">
        <v>1</v>
      </c>
      <c r="U39" s="20">
        <v>0</v>
      </c>
      <c r="V39" s="20">
        <v>0</v>
      </c>
      <c r="W39" s="20">
        <v>2</v>
      </c>
      <c r="X39" s="20">
        <v>2</v>
      </c>
      <c r="Y39" s="17">
        <v>3</v>
      </c>
      <c r="Z39" s="17">
        <v>0</v>
      </c>
      <c r="AA39" s="17">
        <v>0</v>
      </c>
      <c r="AB39" s="17">
        <v>0</v>
      </c>
      <c r="AC39" s="17">
        <v>0</v>
      </c>
      <c r="AD39" s="17"/>
      <c r="AE39" s="17">
        <v>1</v>
      </c>
      <c r="AF39" s="17">
        <v>0</v>
      </c>
      <c r="AG39" s="17">
        <v>1</v>
      </c>
      <c r="AH39" s="17">
        <v>1</v>
      </c>
      <c r="AI39" s="17"/>
      <c r="AJ39" s="17">
        <v>0</v>
      </c>
      <c r="AK39" s="17">
        <v>1</v>
      </c>
      <c r="AL39" s="17"/>
      <c r="AM39" s="17"/>
      <c r="AN39" s="17"/>
      <c r="AO39" s="17"/>
      <c r="AP39" s="17">
        <v>1</v>
      </c>
      <c r="AQ39" s="17">
        <v>1750</v>
      </c>
      <c r="AR39" s="17">
        <v>1</v>
      </c>
      <c r="AS39" s="17">
        <v>1</v>
      </c>
      <c r="AT39" s="17">
        <v>5</v>
      </c>
      <c r="AU39" s="17">
        <v>6</v>
      </c>
      <c r="AV39" s="17">
        <v>9</v>
      </c>
      <c r="AW39" s="17">
        <f t="shared" si="0"/>
        <v>9</v>
      </c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</row>
    <row r="40" spans="1:73" ht="15.75" customHeight="1">
      <c r="A40" s="23" t="s">
        <v>124</v>
      </c>
      <c r="B40" s="28" t="s">
        <v>125</v>
      </c>
      <c r="C40" s="17" t="s">
        <v>38</v>
      </c>
      <c r="D40" s="27" t="s">
        <v>401</v>
      </c>
      <c r="E40" s="17"/>
      <c r="F40" s="17"/>
      <c r="G40" s="17"/>
      <c r="H40" s="17" t="s">
        <v>27</v>
      </c>
      <c r="I40" s="17">
        <v>3</v>
      </c>
      <c r="J40" s="17">
        <v>3</v>
      </c>
      <c r="K40" s="17">
        <v>2</v>
      </c>
      <c r="L40" s="17">
        <v>2</v>
      </c>
      <c r="M40" s="17">
        <f>SUM(I40:L40)</f>
        <v>10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</v>
      </c>
      <c r="T40" s="17">
        <v>1</v>
      </c>
      <c r="U40" s="17">
        <v>0</v>
      </c>
      <c r="V40" s="17">
        <v>0</v>
      </c>
      <c r="W40" s="17">
        <v>3</v>
      </c>
      <c r="X40" s="17">
        <v>3</v>
      </c>
      <c r="Y40" s="17">
        <v>118</v>
      </c>
      <c r="Z40" s="17">
        <v>0</v>
      </c>
      <c r="AA40" s="17">
        <v>1</v>
      </c>
      <c r="AB40" s="17">
        <v>1</v>
      </c>
      <c r="AC40" s="17" t="s">
        <v>29</v>
      </c>
      <c r="AD40" s="17">
        <v>5</v>
      </c>
      <c r="AE40" s="17">
        <v>44</v>
      </c>
      <c r="AF40" s="17">
        <v>1</v>
      </c>
      <c r="AG40" s="17">
        <v>5</v>
      </c>
      <c r="AH40" s="17">
        <v>10</v>
      </c>
      <c r="AI40" s="17" t="s">
        <v>29</v>
      </c>
      <c r="AJ40" s="17">
        <v>0</v>
      </c>
      <c r="AK40" s="17">
        <v>1</v>
      </c>
      <c r="AL40" s="17">
        <v>0</v>
      </c>
      <c r="AM40" s="17" t="s">
        <v>29</v>
      </c>
      <c r="AN40" s="17" t="s">
        <v>29</v>
      </c>
      <c r="AO40" s="17">
        <v>0</v>
      </c>
      <c r="AP40" s="17">
        <v>0</v>
      </c>
      <c r="AQ40" s="17">
        <v>24</v>
      </c>
      <c r="AR40" s="17">
        <v>1</v>
      </c>
      <c r="AS40" s="17">
        <v>1</v>
      </c>
      <c r="AT40" s="17">
        <v>1</v>
      </c>
      <c r="AU40" s="17">
        <v>1</v>
      </c>
      <c r="AV40" s="17">
        <v>14</v>
      </c>
      <c r="AW40" s="17">
        <f t="shared" si="0"/>
        <v>14</v>
      </c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</row>
    <row r="41" spans="1:73" ht="15.75" customHeight="1">
      <c r="A41" s="23" t="s">
        <v>126</v>
      </c>
      <c r="B41" s="21" t="s">
        <v>127</v>
      </c>
      <c r="C41" s="17" t="s">
        <v>32</v>
      </c>
      <c r="D41" s="17" t="s">
        <v>118</v>
      </c>
      <c r="E41" s="17" t="s">
        <v>27</v>
      </c>
      <c r="F41" s="17" t="s">
        <v>28</v>
      </c>
      <c r="G41" s="17" t="s">
        <v>28</v>
      </c>
      <c r="H41" s="17" t="s">
        <v>28</v>
      </c>
      <c r="I41" s="17">
        <v>3</v>
      </c>
      <c r="J41" s="17">
        <v>3</v>
      </c>
      <c r="K41" s="17">
        <v>3</v>
      </c>
      <c r="L41" s="17">
        <v>3</v>
      </c>
      <c r="M41" s="17">
        <f>SUM(I41:L41)</f>
        <v>12</v>
      </c>
      <c r="N41" s="17">
        <v>3</v>
      </c>
      <c r="O41" s="17">
        <v>1</v>
      </c>
      <c r="P41" s="17">
        <v>0</v>
      </c>
      <c r="Q41" s="17">
        <v>0</v>
      </c>
      <c r="R41" s="17">
        <v>1</v>
      </c>
      <c r="S41" s="17">
        <v>1</v>
      </c>
      <c r="T41" s="17">
        <v>1</v>
      </c>
      <c r="U41" s="17">
        <v>1</v>
      </c>
      <c r="V41" s="17">
        <v>1</v>
      </c>
      <c r="W41" s="20">
        <v>5</v>
      </c>
      <c r="X41" s="20">
        <v>6</v>
      </c>
      <c r="Y41" s="20">
        <v>40</v>
      </c>
      <c r="Z41" s="20">
        <v>0</v>
      </c>
      <c r="AA41" s="20">
        <v>1</v>
      </c>
      <c r="AB41" s="17">
        <v>1</v>
      </c>
      <c r="AC41" s="17">
        <v>0</v>
      </c>
      <c r="AD41" s="17">
        <v>4</v>
      </c>
      <c r="AE41" s="17">
        <v>39</v>
      </c>
      <c r="AF41" s="17" t="s">
        <v>33</v>
      </c>
      <c r="AG41" s="17">
        <v>4</v>
      </c>
      <c r="AH41" s="17">
        <v>8</v>
      </c>
      <c r="AI41" s="17" t="s">
        <v>33</v>
      </c>
      <c r="AJ41" s="17">
        <v>0</v>
      </c>
      <c r="AK41" s="17">
        <v>1</v>
      </c>
      <c r="AL41" s="17" t="s">
        <v>33</v>
      </c>
      <c r="AM41" s="17" t="s">
        <v>33</v>
      </c>
      <c r="AN41" s="17" t="s">
        <v>33</v>
      </c>
      <c r="AO41" s="17">
        <v>1</v>
      </c>
      <c r="AP41" s="17">
        <v>1</v>
      </c>
      <c r="AQ41" s="17">
        <v>1640</v>
      </c>
      <c r="AR41" s="17">
        <v>1</v>
      </c>
      <c r="AS41" s="17">
        <v>1</v>
      </c>
      <c r="AT41" s="17">
        <v>5</v>
      </c>
      <c r="AU41" s="17">
        <v>6</v>
      </c>
      <c r="AV41" s="17">
        <v>20</v>
      </c>
      <c r="AW41" s="17">
        <f t="shared" si="0"/>
        <v>20</v>
      </c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</row>
    <row r="42" spans="1:73" ht="15.75" customHeight="1">
      <c r="A42" s="23" t="s">
        <v>128</v>
      </c>
      <c r="B42" s="24" t="s">
        <v>129</v>
      </c>
      <c r="C42" s="17" t="s">
        <v>50</v>
      </c>
      <c r="D42" s="17" t="s">
        <v>401</v>
      </c>
      <c r="E42" s="17" t="s">
        <v>27</v>
      </c>
      <c r="F42" s="17" t="s">
        <v>27</v>
      </c>
      <c r="G42" s="17" t="s">
        <v>28</v>
      </c>
      <c r="H42" s="17"/>
      <c r="I42" s="17">
        <v>3</v>
      </c>
      <c r="J42" s="17">
        <v>3</v>
      </c>
      <c r="K42" s="17">
        <v>3</v>
      </c>
      <c r="L42" s="17">
        <v>3</v>
      </c>
      <c r="M42" s="17">
        <f>SUM(I42:L42)</f>
        <v>12</v>
      </c>
      <c r="N42" s="17">
        <v>3</v>
      </c>
      <c r="O42" s="20">
        <v>1</v>
      </c>
      <c r="P42" s="20">
        <v>0</v>
      </c>
      <c r="Q42" s="20">
        <v>1</v>
      </c>
      <c r="R42" s="20">
        <v>4</v>
      </c>
      <c r="S42" s="20">
        <v>1</v>
      </c>
      <c r="T42" s="17">
        <v>1</v>
      </c>
      <c r="U42" s="17">
        <v>1</v>
      </c>
      <c r="V42" s="17">
        <v>1</v>
      </c>
      <c r="W42" s="17">
        <v>5</v>
      </c>
      <c r="X42" s="17">
        <v>9</v>
      </c>
      <c r="Y42" s="17">
        <v>539</v>
      </c>
      <c r="Z42" s="17">
        <v>0</v>
      </c>
      <c r="AA42" s="17">
        <v>1</v>
      </c>
      <c r="AB42" s="17">
        <v>1</v>
      </c>
      <c r="AC42" s="17">
        <v>0</v>
      </c>
      <c r="AD42" s="17">
        <v>4</v>
      </c>
      <c r="AE42" s="17">
        <v>65</v>
      </c>
      <c r="AF42" s="17" t="s">
        <v>33</v>
      </c>
      <c r="AG42" s="17">
        <v>4</v>
      </c>
      <c r="AH42" s="17">
        <v>8</v>
      </c>
      <c r="AI42" s="17" t="s">
        <v>33</v>
      </c>
      <c r="AJ42" s="17">
        <v>0</v>
      </c>
      <c r="AK42" s="17">
        <v>0</v>
      </c>
      <c r="AL42" s="17" t="s">
        <v>33</v>
      </c>
      <c r="AM42" s="17" t="s">
        <v>33</v>
      </c>
      <c r="AN42" s="17" t="s">
        <v>33</v>
      </c>
      <c r="AO42" s="17">
        <v>0</v>
      </c>
      <c r="AP42" s="17">
        <v>0</v>
      </c>
      <c r="AQ42" s="17">
        <v>6400</v>
      </c>
      <c r="AR42" s="17">
        <v>1</v>
      </c>
      <c r="AS42" s="17">
        <v>1</v>
      </c>
      <c r="AT42" s="17">
        <v>5</v>
      </c>
      <c r="AU42" s="17">
        <v>5</v>
      </c>
      <c r="AV42" s="17">
        <v>21</v>
      </c>
      <c r="AW42" s="17">
        <f t="shared" si="0"/>
        <v>22</v>
      </c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</row>
    <row r="43" spans="1:73" ht="15.75" customHeight="1">
      <c r="A43" s="23" t="s">
        <v>130</v>
      </c>
      <c r="B43" s="21" t="s">
        <v>131</v>
      </c>
      <c r="C43" s="17" t="s">
        <v>50</v>
      </c>
      <c r="D43" s="17" t="s">
        <v>401</v>
      </c>
      <c r="E43" s="17" t="s">
        <v>27</v>
      </c>
      <c r="F43" s="17" t="s">
        <v>27</v>
      </c>
      <c r="G43" s="17" t="s">
        <v>28</v>
      </c>
      <c r="H43" s="17"/>
      <c r="I43" s="17">
        <v>3</v>
      </c>
      <c r="J43" s="17">
        <v>3</v>
      </c>
      <c r="K43" s="17">
        <v>1</v>
      </c>
      <c r="L43" s="17">
        <v>3</v>
      </c>
      <c r="M43" s="17">
        <f>SUM(I43:L43)</f>
        <v>10</v>
      </c>
      <c r="N43" s="17">
        <v>8</v>
      </c>
      <c r="O43" s="17">
        <v>1</v>
      </c>
      <c r="P43" s="20">
        <v>0</v>
      </c>
      <c r="Q43" s="20">
        <v>0</v>
      </c>
      <c r="R43" s="20">
        <v>1</v>
      </c>
      <c r="S43" s="20">
        <v>1</v>
      </c>
      <c r="T43" s="20">
        <v>1</v>
      </c>
      <c r="U43" s="17">
        <v>1</v>
      </c>
      <c r="V43" s="17">
        <v>1</v>
      </c>
      <c r="W43" s="17">
        <v>5</v>
      </c>
      <c r="X43" s="17">
        <v>6</v>
      </c>
      <c r="Y43" s="17">
        <v>113</v>
      </c>
      <c r="Z43" s="17">
        <v>0</v>
      </c>
      <c r="AA43" s="17">
        <v>1</v>
      </c>
      <c r="AB43" s="17">
        <v>1</v>
      </c>
      <c r="AC43" s="17">
        <v>0</v>
      </c>
      <c r="AD43" s="17">
        <v>4</v>
      </c>
      <c r="AE43" s="17">
        <v>20</v>
      </c>
      <c r="AF43" s="17" t="s">
        <v>33</v>
      </c>
      <c r="AG43" s="17">
        <v>4</v>
      </c>
      <c r="AH43" s="17">
        <v>8</v>
      </c>
      <c r="AI43" s="17" t="s">
        <v>33</v>
      </c>
      <c r="AJ43" s="17">
        <v>0</v>
      </c>
      <c r="AK43" s="17">
        <v>0</v>
      </c>
      <c r="AL43" s="17" t="s">
        <v>33</v>
      </c>
      <c r="AM43" s="17" t="s">
        <v>33</v>
      </c>
      <c r="AN43" s="17" t="s">
        <v>33</v>
      </c>
      <c r="AO43" s="17">
        <v>0</v>
      </c>
      <c r="AP43" s="17">
        <v>0</v>
      </c>
      <c r="AQ43" s="17">
        <v>5400</v>
      </c>
      <c r="AR43" s="17">
        <v>1</v>
      </c>
      <c r="AS43" s="17">
        <v>1</v>
      </c>
      <c r="AT43" s="17">
        <v>5</v>
      </c>
      <c r="AU43" s="17">
        <v>5</v>
      </c>
      <c r="AV43" s="17">
        <v>19</v>
      </c>
      <c r="AW43" s="17">
        <f t="shared" si="0"/>
        <v>19</v>
      </c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</row>
    <row r="44" spans="1:73" ht="15.75" customHeight="1">
      <c r="A44" s="23" t="s">
        <v>132</v>
      </c>
      <c r="B44" s="21" t="s">
        <v>133</v>
      </c>
      <c r="C44" s="17" t="s">
        <v>32</v>
      </c>
      <c r="D44" s="17" t="s">
        <v>401</v>
      </c>
      <c r="E44" s="17" t="s">
        <v>27</v>
      </c>
      <c r="F44" s="17" t="s">
        <v>28</v>
      </c>
      <c r="G44" s="17" t="s">
        <v>28</v>
      </c>
      <c r="H44" s="17" t="s">
        <v>27</v>
      </c>
      <c r="I44" s="17">
        <v>3</v>
      </c>
      <c r="J44" s="17">
        <v>2</v>
      </c>
      <c r="K44" s="17">
        <v>2</v>
      </c>
      <c r="L44" s="17">
        <v>3</v>
      </c>
      <c r="M44" s="17">
        <f>SUM(I44:L44)</f>
        <v>10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1</v>
      </c>
      <c r="T44" s="17">
        <v>1</v>
      </c>
      <c r="U44" s="17">
        <v>1</v>
      </c>
      <c r="V44" s="20">
        <v>0</v>
      </c>
      <c r="W44" s="20">
        <v>4</v>
      </c>
      <c r="X44" s="20">
        <v>4</v>
      </c>
      <c r="Y44" s="20">
        <v>4</v>
      </c>
      <c r="Z44" s="20">
        <v>0</v>
      </c>
      <c r="AA44" s="17">
        <v>0</v>
      </c>
      <c r="AB44" s="17">
        <v>0</v>
      </c>
      <c r="AC44" s="17">
        <v>0</v>
      </c>
      <c r="AD44" s="17">
        <v>3</v>
      </c>
      <c r="AE44" s="17">
        <v>21</v>
      </c>
      <c r="AF44" s="17" t="s">
        <v>33</v>
      </c>
      <c r="AG44" s="17">
        <v>4</v>
      </c>
      <c r="AH44" s="17">
        <v>7</v>
      </c>
      <c r="AI44" s="17" t="s">
        <v>33</v>
      </c>
      <c r="AJ44" s="17">
        <v>0</v>
      </c>
      <c r="AK44" s="17">
        <v>0</v>
      </c>
      <c r="AL44" s="17" t="s">
        <v>33</v>
      </c>
      <c r="AM44" s="17" t="s">
        <v>33</v>
      </c>
      <c r="AN44" s="17" t="s">
        <v>33</v>
      </c>
      <c r="AO44" s="17">
        <v>0</v>
      </c>
      <c r="AP44" s="17">
        <v>1</v>
      </c>
      <c r="AQ44" s="17">
        <v>621</v>
      </c>
      <c r="AR44" s="17">
        <v>0</v>
      </c>
      <c r="AS44" s="17">
        <v>0</v>
      </c>
      <c r="AT44" s="17">
        <v>2</v>
      </c>
      <c r="AU44" s="17">
        <v>3</v>
      </c>
      <c r="AV44" s="17">
        <v>14</v>
      </c>
      <c r="AW44" s="17">
        <f t="shared" si="0"/>
        <v>14</v>
      </c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</row>
    <row r="45" spans="1:73" ht="15.75" customHeight="1">
      <c r="A45" s="15" t="s">
        <v>134</v>
      </c>
      <c r="B45" s="16" t="s">
        <v>135</v>
      </c>
      <c r="C45" s="17" t="s">
        <v>26</v>
      </c>
      <c r="D45" s="17" t="s">
        <v>118</v>
      </c>
      <c r="E45" s="17" t="s">
        <v>28</v>
      </c>
      <c r="F45" s="18" t="s">
        <v>27</v>
      </c>
      <c r="G45" s="19" t="s">
        <v>27</v>
      </c>
      <c r="H45" s="19" t="s">
        <v>27</v>
      </c>
      <c r="I45" s="19">
        <v>3</v>
      </c>
      <c r="J45" s="19">
        <v>2</v>
      </c>
      <c r="K45" s="19">
        <v>2</v>
      </c>
      <c r="L45" s="19">
        <v>3</v>
      </c>
      <c r="M45" s="17">
        <f>SUM(I45:L45)</f>
        <v>10</v>
      </c>
      <c r="N45" s="19">
        <v>0</v>
      </c>
      <c r="O45" s="17">
        <v>0</v>
      </c>
      <c r="P45" s="17">
        <v>0</v>
      </c>
      <c r="Q45" s="17">
        <v>0</v>
      </c>
      <c r="R45" s="17">
        <v>0</v>
      </c>
      <c r="S45" s="20">
        <v>0</v>
      </c>
      <c r="T45" s="20">
        <v>0</v>
      </c>
      <c r="U45" s="20">
        <v>0</v>
      </c>
      <c r="V45" s="20">
        <v>0</v>
      </c>
      <c r="W45" s="20">
        <v>2</v>
      </c>
      <c r="X45" s="17">
        <v>2</v>
      </c>
      <c r="Y45" s="17">
        <v>9</v>
      </c>
      <c r="Z45" s="17">
        <v>0</v>
      </c>
      <c r="AA45" s="17">
        <v>0</v>
      </c>
      <c r="AB45" s="17">
        <v>0</v>
      </c>
      <c r="AC45" s="17">
        <v>1</v>
      </c>
      <c r="AD45" s="17">
        <v>3</v>
      </c>
      <c r="AE45" s="17">
        <v>1</v>
      </c>
      <c r="AF45" s="17">
        <v>0</v>
      </c>
      <c r="AG45" s="17">
        <v>0</v>
      </c>
      <c r="AH45" s="17">
        <v>3</v>
      </c>
      <c r="AI45" s="22">
        <v>0</v>
      </c>
      <c r="AJ45" s="17">
        <v>1</v>
      </c>
      <c r="AK45" s="17">
        <v>1</v>
      </c>
      <c r="AL45" s="23">
        <v>0.1875</v>
      </c>
      <c r="AM45" s="22">
        <v>0.33</v>
      </c>
      <c r="AN45" s="17" t="s">
        <v>29</v>
      </c>
      <c r="AO45" s="17">
        <v>0</v>
      </c>
      <c r="AP45" s="17">
        <v>2</v>
      </c>
      <c r="AQ45" s="17" t="s">
        <v>29</v>
      </c>
      <c r="AR45" s="17">
        <v>1</v>
      </c>
      <c r="AS45" s="17">
        <v>1</v>
      </c>
      <c r="AT45" s="17">
        <v>0</v>
      </c>
      <c r="AU45" s="17">
        <v>2</v>
      </c>
      <c r="AV45" s="17">
        <v>7</v>
      </c>
      <c r="AW45" s="17">
        <f t="shared" si="0"/>
        <v>7</v>
      </c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</row>
    <row r="46" spans="1:73" ht="15.75" customHeight="1">
      <c r="A46" s="39" t="s">
        <v>136</v>
      </c>
      <c r="B46" s="40" t="s">
        <v>137</v>
      </c>
      <c r="C46" s="17" t="s">
        <v>53</v>
      </c>
      <c r="D46" s="27" t="s">
        <v>401</v>
      </c>
      <c r="E46" s="27" t="s">
        <v>27</v>
      </c>
      <c r="F46" s="17" t="s">
        <v>28</v>
      </c>
      <c r="G46" s="17" t="s">
        <v>28</v>
      </c>
      <c r="H46" s="27" t="s">
        <v>27</v>
      </c>
      <c r="I46" s="17">
        <v>2</v>
      </c>
      <c r="J46" s="17">
        <v>3</v>
      </c>
      <c r="K46" s="17">
        <v>2</v>
      </c>
      <c r="L46" s="17">
        <v>3</v>
      </c>
      <c r="M46" s="17">
        <f>SUM(I46:L46)</f>
        <v>10</v>
      </c>
      <c r="N46" s="17">
        <v>1</v>
      </c>
      <c r="O46" s="17">
        <v>0</v>
      </c>
      <c r="P46" s="17">
        <v>0</v>
      </c>
      <c r="Q46" s="17">
        <v>0</v>
      </c>
      <c r="R46" s="17">
        <v>0</v>
      </c>
      <c r="S46" s="17">
        <v>1</v>
      </c>
      <c r="T46" s="17">
        <v>0</v>
      </c>
      <c r="U46" s="17">
        <v>1</v>
      </c>
      <c r="V46" s="17">
        <v>0</v>
      </c>
      <c r="W46" s="17">
        <v>3</v>
      </c>
      <c r="X46" s="17">
        <f>V46+Q46</f>
        <v>0</v>
      </c>
      <c r="Y46" s="17">
        <v>418</v>
      </c>
      <c r="Z46" s="17">
        <v>0</v>
      </c>
      <c r="AA46" s="17" t="s">
        <v>29</v>
      </c>
      <c r="AB46" s="17" t="s">
        <v>29</v>
      </c>
      <c r="AC46" s="17">
        <v>0</v>
      </c>
      <c r="AD46" s="20">
        <v>3</v>
      </c>
      <c r="AE46" s="20">
        <v>4</v>
      </c>
      <c r="AF46" s="20">
        <v>0</v>
      </c>
      <c r="AG46" s="20">
        <v>1</v>
      </c>
      <c r="AH46" s="17">
        <f>Z46+AD46+AG46</f>
        <v>4</v>
      </c>
      <c r="AI46" t="s">
        <v>29</v>
      </c>
      <c r="AJ46" s="17">
        <v>0</v>
      </c>
      <c r="AK46" s="17">
        <v>0</v>
      </c>
      <c r="AL46" s="17" t="s">
        <v>29</v>
      </c>
      <c r="AM46" s="17" t="s">
        <v>29</v>
      </c>
      <c r="AN46" s="17" t="s">
        <v>29</v>
      </c>
      <c r="AO46" s="17">
        <v>0</v>
      </c>
      <c r="AP46" s="17">
        <v>1</v>
      </c>
      <c r="AQ46" s="17">
        <v>3210</v>
      </c>
      <c r="AR46" s="17">
        <v>0</v>
      </c>
      <c r="AS46" s="17">
        <v>1</v>
      </c>
      <c r="AT46" s="17">
        <v>5</v>
      </c>
      <c r="AU46" s="17">
        <f>AP46+AT46</f>
        <v>6</v>
      </c>
      <c r="AV46" s="17">
        <f>AU46+AH46+X46</f>
        <v>10</v>
      </c>
      <c r="AW46" s="17">
        <f t="shared" si="0"/>
        <v>10</v>
      </c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</row>
    <row r="47" spans="1:73" ht="15.75" customHeight="1">
      <c r="A47" s="34" t="s">
        <v>139</v>
      </c>
      <c r="B47" s="28" t="s">
        <v>140</v>
      </c>
      <c r="C47" s="17" t="s">
        <v>141</v>
      </c>
      <c r="D47" s="17" t="s">
        <v>401</v>
      </c>
      <c r="E47" s="17" t="s">
        <v>142</v>
      </c>
      <c r="F47" s="17" t="s">
        <v>28</v>
      </c>
      <c r="G47" s="17" t="s">
        <v>27</v>
      </c>
      <c r="H47" s="17" t="s">
        <v>27</v>
      </c>
      <c r="I47" s="37">
        <v>3</v>
      </c>
      <c r="J47" s="37">
        <v>2</v>
      </c>
      <c r="K47" s="37">
        <v>3</v>
      </c>
      <c r="L47" s="37">
        <v>3</v>
      </c>
      <c r="M47" s="17">
        <f>SUM(I47:L47)</f>
        <v>11</v>
      </c>
      <c r="N47" s="37">
        <v>3</v>
      </c>
      <c r="O47" s="37">
        <v>1</v>
      </c>
      <c r="P47" s="38">
        <v>0</v>
      </c>
      <c r="Q47" s="38">
        <v>0</v>
      </c>
      <c r="R47" s="38">
        <v>2</v>
      </c>
      <c r="S47" s="38">
        <v>1</v>
      </c>
      <c r="T47" s="38">
        <v>1</v>
      </c>
      <c r="U47" s="37">
        <v>1</v>
      </c>
      <c r="V47" s="37">
        <v>1</v>
      </c>
      <c r="W47" s="37">
        <v>5</v>
      </c>
      <c r="X47" s="37">
        <v>7</v>
      </c>
      <c r="Y47" s="37">
        <v>170</v>
      </c>
      <c r="Z47" s="37">
        <v>0</v>
      </c>
      <c r="AA47" s="37">
        <v>1</v>
      </c>
      <c r="AB47" s="37">
        <v>0</v>
      </c>
      <c r="AC47" s="37">
        <v>1</v>
      </c>
      <c r="AD47" s="37">
        <v>5</v>
      </c>
      <c r="AE47" s="37">
        <v>6</v>
      </c>
      <c r="AF47" s="37">
        <v>1</v>
      </c>
      <c r="AG47" s="37">
        <v>2</v>
      </c>
      <c r="AH47" s="37">
        <v>7</v>
      </c>
      <c r="AI47" s="17" t="s">
        <v>29</v>
      </c>
      <c r="AJ47" s="37">
        <v>0</v>
      </c>
      <c r="AK47" s="37">
        <v>1</v>
      </c>
      <c r="AL47" s="41">
        <v>0.5</v>
      </c>
      <c r="AM47" s="17" t="s">
        <v>29</v>
      </c>
      <c r="AN47" s="17" t="s">
        <v>29</v>
      </c>
      <c r="AO47" s="37">
        <v>0</v>
      </c>
      <c r="AP47" s="37">
        <v>1</v>
      </c>
      <c r="AQ47" s="37">
        <v>29</v>
      </c>
      <c r="AR47" s="37">
        <v>1</v>
      </c>
      <c r="AS47" s="37">
        <v>1</v>
      </c>
      <c r="AT47" s="37">
        <v>2</v>
      </c>
      <c r="AU47" s="37">
        <v>3</v>
      </c>
      <c r="AV47" s="37">
        <v>17</v>
      </c>
      <c r="AW47" s="17">
        <f t="shared" si="0"/>
        <v>17</v>
      </c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</row>
    <row r="48" spans="1:73" ht="15.75" customHeight="1">
      <c r="A48" s="23" t="s">
        <v>143</v>
      </c>
      <c r="B48" s="21" t="s">
        <v>144</v>
      </c>
      <c r="C48" s="17" t="s">
        <v>59</v>
      </c>
      <c r="D48" s="17" t="s">
        <v>401</v>
      </c>
      <c r="E48" s="17" t="s">
        <v>27</v>
      </c>
      <c r="F48" s="17"/>
      <c r="G48" s="17" t="s">
        <v>28</v>
      </c>
      <c r="H48" s="17" t="s">
        <v>28</v>
      </c>
      <c r="I48" s="17">
        <v>3</v>
      </c>
      <c r="J48" s="17">
        <v>2</v>
      </c>
      <c r="K48" s="17">
        <v>3</v>
      </c>
      <c r="L48" s="17">
        <v>2</v>
      </c>
      <c r="M48" s="17">
        <f>SUM(I48:L48)</f>
        <v>10</v>
      </c>
      <c r="N48" s="17">
        <v>4</v>
      </c>
      <c r="O48" s="17">
        <v>1</v>
      </c>
      <c r="P48" s="17">
        <v>0</v>
      </c>
      <c r="Q48" s="20">
        <v>0</v>
      </c>
      <c r="R48" s="20">
        <v>1</v>
      </c>
      <c r="S48" s="20">
        <v>1</v>
      </c>
      <c r="T48" s="20">
        <v>1</v>
      </c>
      <c r="U48" s="20">
        <v>1</v>
      </c>
      <c r="V48" s="17">
        <v>1</v>
      </c>
      <c r="W48" s="17">
        <v>5</v>
      </c>
      <c r="X48" s="17">
        <v>6</v>
      </c>
      <c r="Y48" s="17">
        <v>29</v>
      </c>
      <c r="Z48" s="17">
        <v>0</v>
      </c>
      <c r="AA48" s="17">
        <v>1</v>
      </c>
      <c r="AB48" s="17">
        <v>1</v>
      </c>
      <c r="AC48" s="17">
        <v>1</v>
      </c>
      <c r="AD48" s="17">
        <v>5</v>
      </c>
      <c r="AE48" s="17">
        <v>1</v>
      </c>
      <c r="AF48" s="17">
        <v>1</v>
      </c>
      <c r="AG48" s="17">
        <v>2</v>
      </c>
      <c r="AH48" s="17">
        <v>7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1</v>
      </c>
      <c r="AP48" s="17">
        <v>2</v>
      </c>
      <c r="AQ48" s="17">
        <v>30</v>
      </c>
      <c r="AR48" s="17">
        <v>1</v>
      </c>
      <c r="AS48" s="17">
        <v>0</v>
      </c>
      <c r="AT48" s="17">
        <v>2</v>
      </c>
      <c r="AU48" s="17">
        <v>4</v>
      </c>
      <c r="AV48" s="17">
        <v>17</v>
      </c>
      <c r="AW48" s="17">
        <f t="shared" si="0"/>
        <v>17</v>
      </c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</row>
    <row r="49" spans="1:73" ht="15.75" customHeight="1">
      <c r="A49" s="23" t="s">
        <v>145</v>
      </c>
      <c r="B49" s="42" t="s">
        <v>146</v>
      </c>
      <c r="C49" s="17" t="s">
        <v>38</v>
      </c>
      <c r="D49" s="27" t="s">
        <v>118</v>
      </c>
      <c r="E49" s="17" t="s">
        <v>27</v>
      </c>
      <c r="F49" s="17" t="s">
        <v>28</v>
      </c>
      <c r="G49" s="17" t="s">
        <v>28</v>
      </c>
      <c r="H49" s="17" t="s">
        <v>27</v>
      </c>
      <c r="I49" s="17">
        <v>3</v>
      </c>
      <c r="J49" s="17">
        <v>3</v>
      </c>
      <c r="K49" s="17">
        <v>2</v>
      </c>
      <c r="L49" s="17">
        <v>3</v>
      </c>
      <c r="M49" s="17">
        <f>SUM(I49:L49)</f>
        <v>11</v>
      </c>
      <c r="N49" s="20">
        <v>23</v>
      </c>
      <c r="O49" s="20">
        <v>0</v>
      </c>
      <c r="P49" s="20">
        <v>0</v>
      </c>
      <c r="Q49" s="20">
        <v>0</v>
      </c>
      <c r="R49" s="20">
        <v>5</v>
      </c>
      <c r="S49" s="17">
        <v>1</v>
      </c>
      <c r="T49" s="17">
        <v>1</v>
      </c>
      <c r="U49" s="17">
        <v>1</v>
      </c>
      <c r="V49" s="17">
        <v>1</v>
      </c>
      <c r="W49" s="17">
        <v>5</v>
      </c>
      <c r="X49" s="17">
        <v>10</v>
      </c>
      <c r="Y49" s="17">
        <v>243</v>
      </c>
      <c r="Z49" s="17">
        <v>1</v>
      </c>
      <c r="AA49" s="17">
        <v>1</v>
      </c>
      <c r="AB49" s="17">
        <v>1</v>
      </c>
      <c r="AC49" s="17">
        <v>1</v>
      </c>
      <c r="AD49" s="17">
        <v>5</v>
      </c>
      <c r="AE49" s="17">
        <v>3</v>
      </c>
      <c r="AF49" s="17">
        <v>1</v>
      </c>
      <c r="AG49" s="17">
        <v>1</v>
      </c>
      <c r="AH49" s="17">
        <v>3</v>
      </c>
      <c r="AI49" s="22">
        <v>0.38</v>
      </c>
      <c r="AJ49" s="17">
        <v>1</v>
      </c>
      <c r="AK49" s="17">
        <v>1</v>
      </c>
      <c r="AL49" s="17" t="s">
        <v>29</v>
      </c>
      <c r="AM49" s="17" t="s">
        <v>29</v>
      </c>
      <c r="AN49" s="17" t="s">
        <v>29</v>
      </c>
      <c r="AO49" s="17">
        <v>1</v>
      </c>
      <c r="AP49" s="17">
        <v>1</v>
      </c>
      <c r="AQ49" s="17">
        <v>62</v>
      </c>
      <c r="AR49" s="17">
        <v>1</v>
      </c>
      <c r="AS49" s="17">
        <v>1</v>
      </c>
      <c r="AT49" s="17">
        <v>2</v>
      </c>
      <c r="AU49" s="20">
        <v>2</v>
      </c>
      <c r="AV49" s="17">
        <v>15</v>
      </c>
      <c r="AW49" s="17">
        <f t="shared" si="0"/>
        <v>15</v>
      </c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</row>
    <row r="50" spans="1:73" ht="15.75" customHeight="1">
      <c r="A50" s="23" t="s">
        <v>147</v>
      </c>
      <c r="B50" s="21" t="s">
        <v>148</v>
      </c>
      <c r="C50" s="17" t="s">
        <v>59</v>
      </c>
      <c r="D50" s="17" t="s">
        <v>118</v>
      </c>
      <c r="E50" s="17" t="s">
        <v>27</v>
      </c>
      <c r="F50" s="17"/>
      <c r="G50" s="17" t="s">
        <v>28</v>
      </c>
      <c r="H50" s="17" t="s">
        <v>28</v>
      </c>
      <c r="I50" s="17">
        <v>3</v>
      </c>
      <c r="J50" s="17">
        <v>3</v>
      </c>
      <c r="K50" s="17">
        <v>1</v>
      </c>
      <c r="L50" s="17">
        <v>3</v>
      </c>
      <c r="M50" s="17">
        <f>SUM(I50:L50)</f>
        <v>10</v>
      </c>
      <c r="N50" s="17">
        <v>0</v>
      </c>
      <c r="O50" s="17">
        <v>0</v>
      </c>
      <c r="P50" s="17">
        <v>0</v>
      </c>
      <c r="Q50" s="20">
        <v>0</v>
      </c>
      <c r="R50" s="20">
        <v>0</v>
      </c>
      <c r="S50" s="20">
        <v>1</v>
      </c>
      <c r="T50" s="20">
        <v>1</v>
      </c>
      <c r="U50" s="20">
        <v>1</v>
      </c>
      <c r="V50" s="17">
        <v>1</v>
      </c>
      <c r="W50" s="17">
        <v>5</v>
      </c>
      <c r="X50" s="17">
        <v>5</v>
      </c>
      <c r="Y50" s="17">
        <v>1</v>
      </c>
      <c r="Z50" s="17">
        <v>0</v>
      </c>
      <c r="AA50" s="17">
        <v>1</v>
      </c>
      <c r="AB50" s="17">
        <v>0</v>
      </c>
      <c r="AC50" s="17">
        <v>1</v>
      </c>
      <c r="AD50" s="17">
        <v>5</v>
      </c>
      <c r="AE50" s="17">
        <v>19</v>
      </c>
      <c r="AF50" s="17">
        <v>0</v>
      </c>
      <c r="AG50" s="17">
        <v>3</v>
      </c>
      <c r="AH50" s="17">
        <f>AG50+AD50+Z50</f>
        <v>8</v>
      </c>
      <c r="AI50" s="17">
        <v>0</v>
      </c>
      <c r="AJ50" s="17">
        <v>0</v>
      </c>
      <c r="AK50" s="17">
        <v>1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32</v>
      </c>
      <c r="AR50" s="17">
        <v>1</v>
      </c>
      <c r="AS50" s="17">
        <v>1</v>
      </c>
      <c r="AT50" s="17">
        <v>1</v>
      </c>
      <c r="AU50" s="17">
        <v>1</v>
      </c>
      <c r="AV50" s="17">
        <v>14</v>
      </c>
      <c r="AW50" s="17">
        <f t="shared" si="0"/>
        <v>14</v>
      </c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</row>
    <row r="51" spans="1:73" ht="15.75" customHeight="1">
      <c r="A51" s="43" t="s">
        <v>149</v>
      </c>
      <c r="B51" s="16" t="s">
        <v>150</v>
      </c>
      <c r="C51" s="17" t="s">
        <v>26</v>
      </c>
      <c r="D51" s="17" t="s">
        <v>118</v>
      </c>
      <c r="E51" s="17" t="s">
        <v>28</v>
      </c>
      <c r="F51" s="18" t="s">
        <v>28</v>
      </c>
      <c r="G51" s="19" t="s">
        <v>28</v>
      </c>
      <c r="H51" s="19" t="s">
        <v>28</v>
      </c>
      <c r="I51" s="19">
        <v>2</v>
      </c>
      <c r="J51" s="19">
        <v>3</v>
      </c>
      <c r="K51" s="19">
        <v>3</v>
      </c>
      <c r="L51" s="19">
        <v>3</v>
      </c>
      <c r="M51" s="17">
        <f>SUM(I51:L51)</f>
        <v>11</v>
      </c>
      <c r="N51" s="19">
        <v>14</v>
      </c>
      <c r="O51" s="17">
        <v>0</v>
      </c>
      <c r="P51" s="17">
        <v>0</v>
      </c>
      <c r="Q51" s="17">
        <v>0</v>
      </c>
      <c r="R51" s="17">
        <v>3</v>
      </c>
      <c r="S51" s="17">
        <v>0</v>
      </c>
      <c r="T51" s="17">
        <v>0</v>
      </c>
      <c r="U51" s="17">
        <v>0</v>
      </c>
      <c r="V51" s="20">
        <v>0</v>
      </c>
      <c r="W51" s="20">
        <v>1</v>
      </c>
      <c r="X51" s="17">
        <f>(R51+W51)</f>
        <v>4</v>
      </c>
      <c r="Y51" s="20">
        <v>0</v>
      </c>
      <c r="Z51" s="20">
        <v>0</v>
      </c>
      <c r="AA51" s="17">
        <v>1</v>
      </c>
      <c r="AB51" s="17">
        <v>0</v>
      </c>
      <c r="AC51" s="17">
        <v>0</v>
      </c>
      <c r="AD51" s="17">
        <v>5</v>
      </c>
      <c r="AE51" s="17">
        <v>5</v>
      </c>
      <c r="AF51" s="17">
        <v>0</v>
      </c>
      <c r="AG51" s="17">
        <v>2</v>
      </c>
      <c r="AH51" s="20">
        <f>Z51+AD51+AG51</f>
        <v>7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 t="s">
        <v>151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31">
        <f>AP51+AT51</f>
        <v>0</v>
      </c>
      <c r="AV51" s="31">
        <f>X51+AH51+AU51</f>
        <v>11</v>
      </c>
      <c r="AW51" s="17">
        <f t="shared" si="0"/>
        <v>11</v>
      </c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</row>
    <row r="52" spans="1:73" ht="15.75" customHeight="1">
      <c r="A52" s="33" t="s">
        <v>152</v>
      </c>
      <c r="B52" s="16" t="s">
        <v>153</v>
      </c>
      <c r="C52" s="17" t="s">
        <v>26</v>
      </c>
      <c r="D52" s="17" t="s">
        <v>118</v>
      </c>
      <c r="E52" s="17" t="s">
        <v>27</v>
      </c>
      <c r="F52" s="19" t="s">
        <v>27</v>
      </c>
      <c r="G52" s="19" t="s">
        <v>28</v>
      </c>
      <c r="H52" s="19" t="s">
        <v>28</v>
      </c>
      <c r="I52" s="19">
        <v>3</v>
      </c>
      <c r="J52" s="19">
        <v>3</v>
      </c>
      <c r="K52" s="19">
        <v>1</v>
      </c>
      <c r="L52" s="19">
        <v>3</v>
      </c>
      <c r="M52" s="17">
        <f>SUM(I52:L52)</f>
        <v>10</v>
      </c>
      <c r="N52" s="19">
        <v>0</v>
      </c>
      <c r="O52" s="17">
        <v>0</v>
      </c>
      <c r="P52" s="17">
        <v>0</v>
      </c>
      <c r="Q52" s="17">
        <v>0</v>
      </c>
      <c r="R52" s="17">
        <v>3</v>
      </c>
      <c r="S52" s="20">
        <v>0</v>
      </c>
      <c r="T52" s="20">
        <v>0</v>
      </c>
      <c r="U52" s="20">
        <v>0</v>
      </c>
      <c r="V52" s="20">
        <v>1</v>
      </c>
      <c r="W52" s="20">
        <v>5</v>
      </c>
      <c r="X52" s="17">
        <v>8</v>
      </c>
      <c r="Y52" s="17">
        <v>2647</v>
      </c>
      <c r="Z52" s="17">
        <v>2</v>
      </c>
      <c r="AA52" s="17">
        <v>0</v>
      </c>
      <c r="AB52" s="17">
        <v>0</v>
      </c>
      <c r="AC52" s="17">
        <v>1</v>
      </c>
      <c r="AD52" s="17">
        <v>5</v>
      </c>
      <c r="AE52" s="17">
        <v>0</v>
      </c>
      <c r="AF52" s="17">
        <v>0</v>
      </c>
      <c r="AG52" s="17">
        <v>5</v>
      </c>
      <c r="AH52" s="17">
        <v>12</v>
      </c>
      <c r="AI52" s="17" t="s">
        <v>29</v>
      </c>
      <c r="AJ52" s="17">
        <v>0</v>
      </c>
      <c r="AK52" s="17">
        <v>0</v>
      </c>
      <c r="AL52" s="22">
        <v>0.13</v>
      </c>
      <c r="AM52" s="17" t="s">
        <v>29</v>
      </c>
      <c r="AN52" s="17" t="s">
        <v>29</v>
      </c>
      <c r="AO52" s="17">
        <v>1</v>
      </c>
      <c r="AP52" s="17">
        <v>2</v>
      </c>
      <c r="AQ52" s="17">
        <v>2647</v>
      </c>
      <c r="AR52" s="17">
        <v>1</v>
      </c>
      <c r="AS52" s="17">
        <v>1</v>
      </c>
      <c r="AT52" s="17">
        <v>5</v>
      </c>
      <c r="AU52" s="17">
        <v>7</v>
      </c>
      <c r="AV52" s="17">
        <v>27</v>
      </c>
      <c r="AW52" s="17">
        <f t="shared" si="0"/>
        <v>27</v>
      </c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</row>
    <row r="53" spans="1:73" ht="15.75" customHeight="1">
      <c r="A53" s="23" t="s">
        <v>154</v>
      </c>
      <c r="B53" s="21" t="s">
        <v>155</v>
      </c>
      <c r="C53" s="17" t="s">
        <v>104</v>
      </c>
      <c r="D53" s="17" t="s">
        <v>401</v>
      </c>
      <c r="E53" s="17" t="s">
        <v>27</v>
      </c>
      <c r="F53" s="17" t="s">
        <v>28</v>
      </c>
      <c r="G53" s="17" t="s">
        <v>28</v>
      </c>
      <c r="H53" s="17"/>
      <c r="I53" s="17">
        <v>3</v>
      </c>
      <c r="J53" s="17">
        <v>3</v>
      </c>
      <c r="K53" s="17">
        <v>3</v>
      </c>
      <c r="L53" s="17">
        <v>3</v>
      </c>
      <c r="M53" s="17">
        <f>SUM(I53:L53)</f>
        <v>12</v>
      </c>
      <c r="N53" s="17">
        <v>3</v>
      </c>
      <c r="O53" s="17">
        <v>1</v>
      </c>
      <c r="P53" s="17">
        <v>0</v>
      </c>
      <c r="Q53" s="17">
        <v>0</v>
      </c>
      <c r="R53" s="17">
        <v>1</v>
      </c>
      <c r="S53" s="17">
        <v>1</v>
      </c>
      <c r="T53" s="17">
        <v>1</v>
      </c>
      <c r="U53" s="17">
        <v>1</v>
      </c>
      <c r="V53" s="20">
        <v>0</v>
      </c>
      <c r="W53" s="20">
        <v>4</v>
      </c>
      <c r="X53" s="17">
        <f>W53+R53</f>
        <v>5</v>
      </c>
      <c r="Y53" s="20">
        <v>367</v>
      </c>
      <c r="Z53" s="20">
        <v>0</v>
      </c>
      <c r="AA53" s="17">
        <v>0</v>
      </c>
      <c r="AB53" s="17">
        <v>0</v>
      </c>
      <c r="AC53" s="17">
        <v>1</v>
      </c>
      <c r="AD53" s="17">
        <v>3</v>
      </c>
      <c r="AE53" s="17">
        <v>16</v>
      </c>
      <c r="AF53" s="17">
        <v>1</v>
      </c>
      <c r="AG53" s="17">
        <v>3</v>
      </c>
      <c r="AH53" s="20">
        <f>AA53+AG53</f>
        <v>3</v>
      </c>
      <c r="AI53" s="17" t="s">
        <v>29</v>
      </c>
      <c r="AJ53" s="17">
        <v>0</v>
      </c>
      <c r="AK53" s="17">
        <v>0</v>
      </c>
      <c r="AL53" s="17" t="s">
        <v>29</v>
      </c>
      <c r="AM53" s="17"/>
      <c r="AN53" s="17" t="s">
        <v>29</v>
      </c>
      <c r="AO53" s="17">
        <v>0</v>
      </c>
      <c r="AP53" s="17">
        <v>1</v>
      </c>
      <c r="AQ53" s="17">
        <v>0</v>
      </c>
      <c r="AR53" s="17">
        <v>1</v>
      </c>
      <c r="AS53" s="17">
        <v>1</v>
      </c>
      <c r="AT53" s="17">
        <v>0</v>
      </c>
      <c r="AU53" s="17">
        <f>AP53+AS53</f>
        <v>2</v>
      </c>
      <c r="AV53" s="17">
        <f>SUM(AU53,AH53,X53)</f>
        <v>10</v>
      </c>
      <c r="AW53" s="17">
        <f t="shared" si="0"/>
        <v>10</v>
      </c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</row>
    <row r="54" spans="1:73" ht="15.75" customHeight="1">
      <c r="A54" s="23" t="s">
        <v>156</v>
      </c>
      <c r="B54" s="28" t="s">
        <v>157</v>
      </c>
      <c r="C54" s="17" t="s">
        <v>158</v>
      </c>
      <c r="D54" s="17" t="s">
        <v>118</v>
      </c>
      <c r="E54" s="17" t="s">
        <v>27</v>
      </c>
      <c r="F54" s="17" t="s">
        <v>28</v>
      </c>
      <c r="G54" s="17" t="s">
        <v>28</v>
      </c>
      <c r="H54" s="17" t="s">
        <v>28</v>
      </c>
      <c r="I54" s="17">
        <v>3</v>
      </c>
      <c r="J54" s="17">
        <v>3</v>
      </c>
      <c r="K54" s="17">
        <v>2</v>
      </c>
      <c r="L54" s="17">
        <v>2</v>
      </c>
      <c r="M54" s="17">
        <f>SUM(I54:L54)</f>
        <v>10</v>
      </c>
      <c r="N54" s="17">
        <v>2</v>
      </c>
      <c r="O54" s="17">
        <v>1</v>
      </c>
      <c r="P54" s="17">
        <v>0</v>
      </c>
      <c r="Q54" s="17">
        <v>0</v>
      </c>
      <c r="R54" s="17">
        <v>2</v>
      </c>
      <c r="S54" s="17">
        <v>1</v>
      </c>
      <c r="T54" s="17">
        <v>1</v>
      </c>
      <c r="U54" s="17">
        <v>1</v>
      </c>
      <c r="V54" s="17">
        <v>1</v>
      </c>
      <c r="W54" s="17">
        <v>5</v>
      </c>
      <c r="X54" s="17">
        <f>R54+W54</f>
        <v>7</v>
      </c>
      <c r="Y54" s="17">
        <v>10</v>
      </c>
      <c r="Z54" s="17">
        <v>0</v>
      </c>
      <c r="AA54" s="17">
        <v>1</v>
      </c>
      <c r="AB54" s="17">
        <v>1</v>
      </c>
      <c r="AC54" s="17">
        <v>1</v>
      </c>
      <c r="AD54" s="20">
        <v>5</v>
      </c>
      <c r="AE54" s="17">
        <v>40</v>
      </c>
      <c r="AF54" s="17">
        <v>1</v>
      </c>
      <c r="AG54" s="17">
        <v>5</v>
      </c>
      <c r="AH54" s="20">
        <f>Z54+AD54+AG54</f>
        <v>10</v>
      </c>
      <c r="AI54" s="20">
        <v>0</v>
      </c>
      <c r="AJ54" s="17">
        <v>0</v>
      </c>
      <c r="AK54" s="17">
        <v>0</v>
      </c>
      <c r="AL54" s="17" t="s">
        <v>29</v>
      </c>
      <c r="AM54" s="17" t="s">
        <v>29</v>
      </c>
      <c r="AN54" s="17" t="s">
        <v>29</v>
      </c>
      <c r="AO54" s="17" t="s">
        <v>29</v>
      </c>
      <c r="AP54" s="17">
        <v>0</v>
      </c>
      <c r="AQ54" s="17">
        <v>5</v>
      </c>
      <c r="AR54" s="17">
        <v>1</v>
      </c>
      <c r="AS54" s="17">
        <v>1</v>
      </c>
      <c r="AT54" s="17">
        <v>1</v>
      </c>
      <c r="AU54" s="17">
        <f>AP54+AT54</f>
        <v>1</v>
      </c>
      <c r="AV54" s="17">
        <f>X54+AH54+AU54</f>
        <v>18</v>
      </c>
      <c r="AW54" s="17">
        <f t="shared" si="0"/>
        <v>18</v>
      </c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</row>
    <row r="55" spans="1:73" ht="15.75" customHeight="1">
      <c r="A55" s="23" t="s">
        <v>159</v>
      </c>
      <c r="B55" s="44" t="s">
        <v>160</v>
      </c>
      <c r="C55" s="17" t="s">
        <v>107</v>
      </c>
      <c r="D55" s="17" t="s">
        <v>401</v>
      </c>
      <c r="E55" s="17" t="s">
        <v>27</v>
      </c>
      <c r="F55" s="17" t="s">
        <v>28</v>
      </c>
      <c r="G55" s="17" t="s">
        <v>28</v>
      </c>
      <c r="H55" s="17" t="s">
        <v>28</v>
      </c>
      <c r="I55" s="17">
        <v>3</v>
      </c>
      <c r="J55" s="17">
        <v>2</v>
      </c>
      <c r="K55" s="17">
        <v>2</v>
      </c>
      <c r="L55" s="17">
        <v>3</v>
      </c>
      <c r="M55" s="17">
        <f>SUM(I55:L55)</f>
        <v>10</v>
      </c>
      <c r="N55" s="17">
        <v>0</v>
      </c>
      <c r="O55" s="17">
        <v>1</v>
      </c>
      <c r="P55" s="20">
        <v>0</v>
      </c>
      <c r="Q55" s="20">
        <v>0</v>
      </c>
      <c r="R55" s="20">
        <v>0</v>
      </c>
      <c r="S55" s="20">
        <v>1</v>
      </c>
      <c r="T55" s="20">
        <v>1</v>
      </c>
      <c r="U55" s="17">
        <v>1</v>
      </c>
      <c r="V55" s="17">
        <v>1</v>
      </c>
      <c r="W55" s="17">
        <v>5</v>
      </c>
      <c r="X55" s="17">
        <f>R55+W55</f>
        <v>5</v>
      </c>
      <c r="Y55" s="17">
        <v>837</v>
      </c>
      <c r="Z55" s="17">
        <v>0</v>
      </c>
      <c r="AA55" s="17">
        <v>1</v>
      </c>
      <c r="AB55" s="17">
        <v>1</v>
      </c>
      <c r="AC55" s="17">
        <v>1</v>
      </c>
      <c r="AD55" s="17">
        <v>5</v>
      </c>
      <c r="AE55" s="17">
        <v>10</v>
      </c>
      <c r="AF55" s="17">
        <v>1</v>
      </c>
      <c r="AG55" s="17">
        <v>2</v>
      </c>
      <c r="AH55" s="17">
        <f>AG55+AD55+Z55</f>
        <v>7</v>
      </c>
      <c r="AI55" s="17" t="s">
        <v>29</v>
      </c>
      <c r="AJ55" s="17" t="s">
        <v>29</v>
      </c>
      <c r="AK55" s="17">
        <v>0</v>
      </c>
      <c r="AL55" s="17" t="s">
        <v>29</v>
      </c>
      <c r="AM55" s="17" t="s">
        <v>29</v>
      </c>
      <c r="AN55" s="17" t="s">
        <v>29</v>
      </c>
      <c r="AO55" s="17">
        <v>0</v>
      </c>
      <c r="AP55" s="17">
        <v>0</v>
      </c>
      <c r="AQ55" s="17">
        <v>57</v>
      </c>
      <c r="AR55" s="17">
        <v>1</v>
      </c>
      <c r="AS55" s="17">
        <v>0</v>
      </c>
      <c r="AT55" s="17">
        <v>2</v>
      </c>
      <c r="AU55" s="17">
        <f>AP55+AT55</f>
        <v>2</v>
      </c>
      <c r="AV55" s="17">
        <f>AU55+AH55+X55</f>
        <v>14</v>
      </c>
      <c r="AW55" s="17">
        <f t="shared" si="0"/>
        <v>14</v>
      </c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</row>
    <row r="56" spans="1:73" ht="15.75" customHeight="1">
      <c r="A56" s="23" t="s">
        <v>161</v>
      </c>
      <c r="B56" s="21" t="s">
        <v>162</v>
      </c>
      <c r="C56" s="17" t="s">
        <v>163</v>
      </c>
      <c r="D56" s="17" t="s">
        <v>118</v>
      </c>
      <c r="E56" s="17" t="s">
        <v>27</v>
      </c>
      <c r="F56" s="17" t="s">
        <v>28</v>
      </c>
      <c r="G56" s="17" t="s">
        <v>28</v>
      </c>
      <c r="H56" s="17" t="s">
        <v>28</v>
      </c>
      <c r="I56" s="17">
        <v>3</v>
      </c>
      <c r="J56" s="17">
        <v>3</v>
      </c>
      <c r="K56" s="17">
        <v>2</v>
      </c>
      <c r="L56" s="17">
        <v>2</v>
      </c>
      <c r="M56" s="17">
        <f>SUM(I56:L56)</f>
        <v>10</v>
      </c>
      <c r="N56" s="17">
        <v>0</v>
      </c>
      <c r="O56" s="17">
        <v>1</v>
      </c>
      <c r="P56" s="17">
        <v>0</v>
      </c>
      <c r="Q56" s="17">
        <v>1</v>
      </c>
      <c r="R56" s="17">
        <v>1</v>
      </c>
      <c r="S56" s="17">
        <v>1</v>
      </c>
      <c r="T56" s="17">
        <v>1</v>
      </c>
      <c r="U56" s="17">
        <v>1</v>
      </c>
      <c r="V56" s="17">
        <v>0</v>
      </c>
      <c r="W56" s="17">
        <v>4</v>
      </c>
      <c r="X56" s="17">
        <f>SUM(R56,W56)</f>
        <v>5</v>
      </c>
      <c r="Y56" s="20">
        <v>143</v>
      </c>
      <c r="Z56" s="20">
        <v>0</v>
      </c>
      <c r="AA56" s="20">
        <v>1</v>
      </c>
      <c r="AB56" s="20">
        <v>0</v>
      </c>
      <c r="AC56" s="17">
        <v>1</v>
      </c>
      <c r="AD56" s="17">
        <v>4</v>
      </c>
      <c r="AE56" s="17">
        <v>6</v>
      </c>
      <c r="AF56" s="17">
        <v>1</v>
      </c>
      <c r="AG56" s="17">
        <v>1</v>
      </c>
      <c r="AH56" s="17">
        <f>SUM(Z56,AD56,AG56)</f>
        <v>5</v>
      </c>
      <c r="AI56" s="17" t="s">
        <v>29</v>
      </c>
      <c r="AJ56" s="17" t="s">
        <v>29</v>
      </c>
      <c r="AK56" s="17">
        <v>1</v>
      </c>
      <c r="AL56" s="17" t="s">
        <v>29</v>
      </c>
      <c r="AM56" s="17" t="s">
        <v>29</v>
      </c>
      <c r="AN56" s="17" t="s">
        <v>29</v>
      </c>
      <c r="AO56" s="17" t="s">
        <v>29</v>
      </c>
      <c r="AP56" s="17">
        <v>0</v>
      </c>
      <c r="AQ56" s="17">
        <v>5</v>
      </c>
      <c r="AR56" s="17">
        <v>1</v>
      </c>
      <c r="AS56" s="17" t="s">
        <v>29</v>
      </c>
      <c r="AT56" s="17">
        <v>1</v>
      </c>
      <c r="AU56" s="17">
        <f>SUM(AP56,AT56)</f>
        <v>1</v>
      </c>
      <c r="AV56" s="17">
        <f>SUM(X56,AH56,AU56)</f>
        <v>11</v>
      </c>
      <c r="AW56" s="17">
        <f t="shared" si="0"/>
        <v>11</v>
      </c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</row>
    <row r="57" spans="1:73" ht="15.75" customHeight="1">
      <c r="A57" s="23" t="s">
        <v>164</v>
      </c>
      <c r="B57" s="21" t="s">
        <v>160</v>
      </c>
      <c r="C57" s="17" t="s">
        <v>107</v>
      </c>
      <c r="D57" s="17" t="s">
        <v>401</v>
      </c>
      <c r="E57" s="17" t="s">
        <v>27</v>
      </c>
      <c r="F57" s="17" t="s">
        <v>28</v>
      </c>
      <c r="G57" s="17" t="s">
        <v>28</v>
      </c>
      <c r="H57" s="17" t="s">
        <v>28</v>
      </c>
      <c r="I57" s="17">
        <v>3</v>
      </c>
      <c r="J57" s="17">
        <v>2</v>
      </c>
      <c r="K57" s="17">
        <v>2</v>
      </c>
      <c r="L57" s="17">
        <v>3</v>
      </c>
      <c r="M57" s="17">
        <f>SUM(I57:L57)</f>
        <v>10</v>
      </c>
      <c r="N57" s="17">
        <v>0</v>
      </c>
      <c r="O57" s="17">
        <v>0</v>
      </c>
      <c r="P57" s="20">
        <v>0</v>
      </c>
      <c r="Q57" s="20">
        <v>0</v>
      </c>
      <c r="R57" s="20">
        <v>0</v>
      </c>
      <c r="S57" s="20">
        <v>1</v>
      </c>
      <c r="T57" s="20">
        <v>1</v>
      </c>
      <c r="U57" s="17">
        <v>0</v>
      </c>
      <c r="V57" s="17">
        <v>1</v>
      </c>
      <c r="W57" s="17">
        <v>4</v>
      </c>
      <c r="X57" s="17">
        <f>R57+W57</f>
        <v>4</v>
      </c>
      <c r="Y57" s="17">
        <v>9</v>
      </c>
      <c r="Z57" s="17">
        <v>0</v>
      </c>
      <c r="AA57" s="17">
        <v>0</v>
      </c>
      <c r="AB57" s="17">
        <v>0</v>
      </c>
      <c r="AC57" s="17">
        <v>0</v>
      </c>
      <c r="AD57" s="17">
        <v>5</v>
      </c>
      <c r="AE57" s="17">
        <v>0</v>
      </c>
      <c r="AF57" s="17">
        <v>1</v>
      </c>
      <c r="AG57" s="17">
        <v>0</v>
      </c>
      <c r="AH57" s="17">
        <f>AG57+AD57+Z57</f>
        <v>5</v>
      </c>
      <c r="AI57" s="17" t="s">
        <v>29</v>
      </c>
      <c r="AJ57" s="17" t="s">
        <v>29</v>
      </c>
      <c r="AK57" s="17">
        <v>0</v>
      </c>
      <c r="AL57" s="17" t="s">
        <v>29</v>
      </c>
      <c r="AM57" s="17" t="s">
        <v>29</v>
      </c>
      <c r="AN57" s="17" t="s">
        <v>29</v>
      </c>
      <c r="AO57" s="17">
        <v>0</v>
      </c>
      <c r="AP57" s="17">
        <v>0</v>
      </c>
      <c r="AQ57" s="17">
        <v>1</v>
      </c>
      <c r="AR57" s="17">
        <v>0</v>
      </c>
      <c r="AS57" s="17">
        <v>0</v>
      </c>
      <c r="AT57" s="17">
        <v>1</v>
      </c>
      <c r="AU57" s="17">
        <f>AP57+AT57</f>
        <v>1</v>
      </c>
      <c r="AV57" s="17">
        <f>AU57+AH57+X57</f>
        <v>10</v>
      </c>
      <c r="AW57" s="17">
        <f t="shared" si="0"/>
        <v>10</v>
      </c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</row>
    <row r="58" spans="1:73" ht="15.75" customHeight="1">
      <c r="A58" s="23" t="s">
        <v>165</v>
      </c>
      <c r="B58" s="21" t="s">
        <v>166</v>
      </c>
      <c r="C58" s="17" t="s">
        <v>107</v>
      </c>
      <c r="D58" s="17" t="s">
        <v>401</v>
      </c>
      <c r="E58" s="17" t="s">
        <v>27</v>
      </c>
      <c r="F58" s="17" t="s">
        <v>28</v>
      </c>
      <c r="G58" s="17" t="s">
        <v>28</v>
      </c>
      <c r="H58" s="17" t="s">
        <v>28</v>
      </c>
      <c r="I58" s="17">
        <v>3</v>
      </c>
      <c r="J58" s="17">
        <v>2</v>
      </c>
      <c r="K58" s="17">
        <v>3</v>
      </c>
      <c r="L58" s="17">
        <v>3</v>
      </c>
      <c r="M58" s="17">
        <f>SUM(I58:L58)</f>
        <v>11</v>
      </c>
      <c r="N58" s="17">
        <v>0</v>
      </c>
      <c r="O58" s="17">
        <v>0</v>
      </c>
      <c r="P58" s="20">
        <v>0</v>
      </c>
      <c r="Q58" s="20">
        <v>0</v>
      </c>
      <c r="R58" s="20">
        <v>0</v>
      </c>
      <c r="S58" s="20">
        <v>1</v>
      </c>
      <c r="T58" s="20">
        <v>1</v>
      </c>
      <c r="U58" s="17">
        <v>1</v>
      </c>
      <c r="V58" s="17">
        <v>0</v>
      </c>
      <c r="W58" s="17">
        <v>4</v>
      </c>
      <c r="X58" s="17">
        <f>R58+W58</f>
        <v>4</v>
      </c>
      <c r="Y58" s="17">
        <v>13</v>
      </c>
      <c r="Z58" s="17">
        <v>0</v>
      </c>
      <c r="AA58" s="17">
        <v>0</v>
      </c>
      <c r="AB58" s="17">
        <v>0</v>
      </c>
      <c r="AC58" s="17">
        <v>1</v>
      </c>
      <c r="AD58" s="17">
        <v>3</v>
      </c>
      <c r="AE58" s="17">
        <v>1</v>
      </c>
      <c r="AF58" s="17">
        <v>0</v>
      </c>
      <c r="AG58" s="17">
        <v>1</v>
      </c>
      <c r="AH58" s="17">
        <f>AG58+AD58+Z58</f>
        <v>4</v>
      </c>
      <c r="AI58" s="17" t="s">
        <v>29</v>
      </c>
      <c r="AJ58" s="17" t="s">
        <v>29</v>
      </c>
      <c r="AK58" s="17">
        <v>0</v>
      </c>
      <c r="AL58" s="17" t="s">
        <v>29</v>
      </c>
      <c r="AM58" s="17" t="s">
        <v>29</v>
      </c>
      <c r="AN58" s="17" t="s">
        <v>29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f>AP58+AT58</f>
        <v>0</v>
      </c>
      <c r="AV58" s="17">
        <f>AU58+AH58+X58</f>
        <v>8</v>
      </c>
      <c r="AW58" s="17">
        <f t="shared" si="0"/>
        <v>8</v>
      </c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</row>
    <row r="59" spans="1:73" ht="15.75" customHeight="1">
      <c r="A59" s="23" t="s">
        <v>167</v>
      </c>
      <c r="B59" s="28" t="s">
        <v>168</v>
      </c>
      <c r="C59" s="17" t="s">
        <v>158</v>
      </c>
      <c r="D59" s="17" t="s">
        <v>401</v>
      </c>
      <c r="E59" s="17" t="s">
        <v>28</v>
      </c>
      <c r="F59" s="17" t="s">
        <v>28</v>
      </c>
      <c r="G59" s="17" t="s">
        <v>27</v>
      </c>
      <c r="H59" s="17" t="s">
        <v>28</v>
      </c>
      <c r="I59" s="17">
        <v>3</v>
      </c>
      <c r="J59" s="17">
        <v>3</v>
      </c>
      <c r="K59" s="17">
        <v>1</v>
      </c>
      <c r="L59" s="17">
        <v>2</v>
      </c>
      <c r="M59" s="17">
        <f>SUM(I59:L59)</f>
        <v>9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1</v>
      </c>
      <c r="T59" s="17">
        <v>1</v>
      </c>
      <c r="U59" s="17">
        <v>1</v>
      </c>
      <c r="V59" s="17">
        <v>1</v>
      </c>
      <c r="W59" s="20">
        <v>4</v>
      </c>
      <c r="X59" s="17">
        <f>R59+W59</f>
        <v>4</v>
      </c>
      <c r="Y59" s="20">
        <v>0</v>
      </c>
      <c r="Z59" s="20">
        <v>0</v>
      </c>
      <c r="AA59" s="20">
        <v>0</v>
      </c>
      <c r="AB59" s="17">
        <v>0</v>
      </c>
      <c r="AC59" s="17">
        <v>1</v>
      </c>
      <c r="AD59" s="17">
        <v>5</v>
      </c>
      <c r="AE59" s="17">
        <v>0</v>
      </c>
      <c r="AF59" s="17">
        <v>0</v>
      </c>
      <c r="AG59" s="17">
        <v>0</v>
      </c>
      <c r="AH59" s="20">
        <f>Z59+AD59+AG59</f>
        <v>5</v>
      </c>
      <c r="AI59" s="17">
        <v>0</v>
      </c>
      <c r="AJ59" s="17">
        <v>0</v>
      </c>
      <c r="AK59" s="17">
        <v>0</v>
      </c>
      <c r="AL59" s="17" t="s">
        <v>29</v>
      </c>
      <c r="AM59" s="17" t="s">
        <v>29</v>
      </c>
      <c r="AN59" s="17" t="s">
        <v>29</v>
      </c>
      <c r="AO59" s="17" t="s">
        <v>29</v>
      </c>
      <c r="AP59" s="17">
        <v>0</v>
      </c>
      <c r="AQ59" s="17">
        <v>0</v>
      </c>
      <c r="AR59" s="17">
        <v>1</v>
      </c>
      <c r="AS59" s="17">
        <v>1</v>
      </c>
      <c r="AT59" s="17">
        <v>1</v>
      </c>
      <c r="AU59" s="17">
        <f>AP59+AT59</f>
        <v>1</v>
      </c>
      <c r="AV59" s="17">
        <f>X59+AH59+AU59</f>
        <v>10</v>
      </c>
      <c r="AW59" s="17">
        <f t="shared" si="0"/>
        <v>10</v>
      </c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</row>
    <row r="60" spans="1:73" ht="15.75" customHeight="1">
      <c r="A60" s="23" t="s">
        <v>169</v>
      </c>
      <c r="B60" s="21" t="s">
        <v>170</v>
      </c>
      <c r="C60" s="17" t="s">
        <v>158</v>
      </c>
      <c r="D60" s="17" t="s">
        <v>401</v>
      </c>
      <c r="E60" s="17" t="s">
        <v>28</v>
      </c>
      <c r="F60" s="17" t="s">
        <v>27</v>
      </c>
      <c r="G60" s="17" t="s">
        <v>27</v>
      </c>
      <c r="H60" s="17" t="s">
        <v>27</v>
      </c>
      <c r="I60" s="17">
        <v>3</v>
      </c>
      <c r="J60" s="17">
        <v>3</v>
      </c>
      <c r="K60" s="17">
        <v>3</v>
      </c>
      <c r="L60" s="17">
        <v>3</v>
      </c>
      <c r="M60" s="17">
        <f>SUM(I60:L60)</f>
        <v>12</v>
      </c>
      <c r="N60" s="17">
        <v>0</v>
      </c>
      <c r="O60" s="17">
        <v>0</v>
      </c>
      <c r="P60" s="17">
        <v>0</v>
      </c>
      <c r="Q60" s="17">
        <v>0</v>
      </c>
      <c r="R60" s="17">
        <f>SUM(N60:Q60)</f>
        <v>0</v>
      </c>
      <c r="S60" s="17">
        <v>1</v>
      </c>
      <c r="T60" s="17">
        <v>1</v>
      </c>
      <c r="U60" s="17">
        <v>1</v>
      </c>
      <c r="V60" s="17">
        <v>1</v>
      </c>
      <c r="W60" s="17">
        <v>5</v>
      </c>
      <c r="X60" s="17">
        <f>R60+W60</f>
        <v>5</v>
      </c>
      <c r="Y60" s="17">
        <v>0</v>
      </c>
      <c r="Z60" s="17">
        <v>0</v>
      </c>
      <c r="AA60" s="17">
        <v>0</v>
      </c>
      <c r="AB60" s="17">
        <v>1</v>
      </c>
      <c r="AC60" s="17">
        <v>0</v>
      </c>
      <c r="AD60" s="17">
        <v>4</v>
      </c>
      <c r="AE60" s="17" t="s">
        <v>29</v>
      </c>
      <c r="AF60" s="17">
        <v>0</v>
      </c>
      <c r="AG60" s="20">
        <v>0</v>
      </c>
      <c r="AH60" s="20">
        <f>Z60+AD60+AG60</f>
        <v>4</v>
      </c>
      <c r="AI60" s="20">
        <v>0</v>
      </c>
      <c r="AJ60" s="20">
        <v>0</v>
      </c>
      <c r="AK60" s="20">
        <v>0</v>
      </c>
      <c r="AL60" s="17" t="s">
        <v>29</v>
      </c>
      <c r="AM60" t="s">
        <v>29</v>
      </c>
      <c r="AN60" s="17" t="s">
        <v>29</v>
      </c>
      <c r="AO60" s="17" t="s">
        <v>29</v>
      </c>
      <c r="AP60" s="17">
        <v>0</v>
      </c>
      <c r="AQ60" s="17">
        <v>0</v>
      </c>
      <c r="AR60" s="17">
        <v>1</v>
      </c>
      <c r="AS60" s="17">
        <v>0</v>
      </c>
      <c r="AT60" s="17">
        <v>0</v>
      </c>
      <c r="AU60" s="17">
        <f>AP60+AT60</f>
        <v>0</v>
      </c>
      <c r="AV60" s="17">
        <f>X60+AH60+AU60</f>
        <v>9</v>
      </c>
      <c r="AW60" s="17">
        <f t="shared" si="0"/>
        <v>9</v>
      </c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</row>
    <row r="61" spans="1:73" ht="15.75" customHeight="1">
      <c r="A61" s="23" t="s">
        <v>171</v>
      </c>
      <c r="B61" s="24" t="s">
        <v>172</v>
      </c>
      <c r="C61" s="17" t="s">
        <v>158</v>
      </c>
      <c r="D61" s="17" t="s">
        <v>401</v>
      </c>
      <c r="E61" s="17" t="s">
        <v>28</v>
      </c>
      <c r="F61" s="17" t="s">
        <v>27</v>
      </c>
      <c r="G61" s="17" t="s">
        <v>27</v>
      </c>
      <c r="H61" s="17" t="s">
        <v>27</v>
      </c>
      <c r="I61" s="17">
        <v>3</v>
      </c>
      <c r="J61" s="17">
        <v>2</v>
      </c>
      <c r="K61" s="17">
        <v>3</v>
      </c>
      <c r="L61" s="17">
        <v>3</v>
      </c>
      <c r="M61" s="17">
        <f>SUM(I61:L61)</f>
        <v>11</v>
      </c>
      <c r="N61" s="17">
        <v>0</v>
      </c>
      <c r="O61" s="17">
        <v>0</v>
      </c>
      <c r="P61" s="17">
        <v>0</v>
      </c>
      <c r="Q61" s="17">
        <v>0</v>
      </c>
      <c r="R61" s="17">
        <f>SUM(N61:Q61)</f>
        <v>0</v>
      </c>
      <c r="S61" s="17">
        <v>1</v>
      </c>
      <c r="T61" s="17">
        <v>1</v>
      </c>
      <c r="U61" s="17">
        <v>1</v>
      </c>
      <c r="V61" s="17">
        <v>0</v>
      </c>
      <c r="W61" s="17">
        <v>3</v>
      </c>
      <c r="X61" s="17">
        <f>R61+W61</f>
        <v>3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20">
        <v>3</v>
      </c>
      <c r="AE61" s="20" t="s">
        <v>29</v>
      </c>
      <c r="AF61" s="20">
        <v>0</v>
      </c>
      <c r="AG61" s="20">
        <v>0</v>
      </c>
      <c r="AH61" s="20">
        <f>Z61+AD61+AG61</f>
        <v>3</v>
      </c>
      <c r="AI61" s="20">
        <v>0</v>
      </c>
      <c r="AJ61" s="17">
        <v>0</v>
      </c>
      <c r="AK61" s="17">
        <v>0</v>
      </c>
      <c r="AL61" s="17" t="s">
        <v>29</v>
      </c>
      <c r="AM61" s="17" t="s">
        <v>29</v>
      </c>
      <c r="AN61" s="17" t="s">
        <v>29</v>
      </c>
      <c r="AO61" s="17" t="s">
        <v>29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f>AP61+AT61</f>
        <v>0</v>
      </c>
      <c r="AV61" s="17">
        <f>X61+AH61+AU61</f>
        <v>6</v>
      </c>
      <c r="AW61" s="17">
        <f t="shared" si="0"/>
        <v>6</v>
      </c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</row>
    <row r="62" spans="1:73" ht="15.75" customHeight="1">
      <c r="A62" s="23" t="s">
        <v>173</v>
      </c>
      <c r="B62" s="42" t="s">
        <v>174</v>
      </c>
      <c r="C62" s="17" t="s">
        <v>38</v>
      </c>
      <c r="D62" s="27" t="s">
        <v>118</v>
      </c>
      <c r="E62" s="17" t="s">
        <v>28</v>
      </c>
      <c r="F62" s="17" t="s">
        <v>28</v>
      </c>
      <c r="G62" s="17" t="s">
        <v>28</v>
      </c>
      <c r="H62" s="17" t="s">
        <v>28</v>
      </c>
      <c r="I62" s="17">
        <v>3</v>
      </c>
      <c r="J62" s="17">
        <v>3</v>
      </c>
      <c r="K62" s="17">
        <v>2</v>
      </c>
      <c r="L62" s="17">
        <v>3</v>
      </c>
      <c r="M62" s="17">
        <f>SUM(I62:L62)</f>
        <v>11</v>
      </c>
      <c r="N62" s="20">
        <v>0</v>
      </c>
      <c r="O62" s="20">
        <v>1</v>
      </c>
      <c r="P62" s="20">
        <v>0</v>
      </c>
      <c r="Q62" s="20">
        <v>0</v>
      </c>
      <c r="R62" s="20">
        <v>0</v>
      </c>
      <c r="S62" s="17">
        <v>1</v>
      </c>
      <c r="T62" s="17">
        <v>1</v>
      </c>
      <c r="U62" s="17">
        <v>0</v>
      </c>
      <c r="V62" s="17">
        <v>0</v>
      </c>
      <c r="W62" s="17">
        <v>3</v>
      </c>
      <c r="X62" s="17">
        <v>3</v>
      </c>
      <c r="Y62" s="17">
        <v>92</v>
      </c>
      <c r="Z62" s="17">
        <v>0</v>
      </c>
      <c r="AA62" s="17">
        <v>1</v>
      </c>
      <c r="AB62" s="17">
        <v>1</v>
      </c>
      <c r="AC62" s="17">
        <v>1</v>
      </c>
      <c r="AD62" s="17">
        <v>5</v>
      </c>
      <c r="AE62" s="17">
        <v>35</v>
      </c>
      <c r="AF62" s="17" t="s">
        <v>29</v>
      </c>
      <c r="AG62" s="17">
        <v>5</v>
      </c>
      <c r="AH62" s="17">
        <v>6</v>
      </c>
      <c r="AI62" s="17" t="s">
        <v>29</v>
      </c>
      <c r="AJ62" s="17">
        <v>0</v>
      </c>
      <c r="AK62" s="17">
        <v>0</v>
      </c>
      <c r="AL62" s="17" t="s">
        <v>29</v>
      </c>
      <c r="AM62" s="17" t="s">
        <v>29</v>
      </c>
      <c r="AN62" s="17" t="s">
        <v>29</v>
      </c>
      <c r="AO62" s="17">
        <v>0</v>
      </c>
      <c r="AP62" s="17">
        <v>0</v>
      </c>
      <c r="AQ62" s="17">
        <v>33</v>
      </c>
      <c r="AR62" s="17">
        <v>1</v>
      </c>
      <c r="AS62" s="17">
        <v>1</v>
      </c>
      <c r="AT62" s="17">
        <v>1</v>
      </c>
      <c r="AU62" s="20">
        <v>1</v>
      </c>
      <c r="AV62" s="17">
        <v>10</v>
      </c>
      <c r="AW62" s="17">
        <f t="shared" si="0"/>
        <v>10</v>
      </c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</row>
    <row r="63" spans="1:73" ht="15.75" customHeight="1">
      <c r="A63" s="23" t="s">
        <v>175</v>
      </c>
      <c r="B63" s="42" t="s">
        <v>176</v>
      </c>
      <c r="C63" s="17" t="s">
        <v>38</v>
      </c>
      <c r="D63" s="27" t="s">
        <v>118</v>
      </c>
      <c r="E63" s="17" t="s">
        <v>28</v>
      </c>
      <c r="F63" s="17" t="s">
        <v>28</v>
      </c>
      <c r="G63" s="17" t="s">
        <v>28</v>
      </c>
      <c r="H63" s="17" t="s">
        <v>28</v>
      </c>
      <c r="I63" s="17">
        <v>3</v>
      </c>
      <c r="J63" s="17">
        <v>3</v>
      </c>
      <c r="K63" s="17">
        <v>1</v>
      </c>
      <c r="L63" s="17">
        <v>3</v>
      </c>
      <c r="M63" s="17">
        <f>SUM(I63:L63)</f>
        <v>10</v>
      </c>
      <c r="N63" s="20">
        <v>19</v>
      </c>
      <c r="O63" s="20">
        <v>0</v>
      </c>
      <c r="P63" s="20">
        <v>0</v>
      </c>
      <c r="Q63" s="20">
        <v>0</v>
      </c>
      <c r="R63" s="20">
        <v>4</v>
      </c>
      <c r="S63" s="17">
        <v>1</v>
      </c>
      <c r="T63" s="17">
        <v>1</v>
      </c>
      <c r="U63" s="17">
        <v>0</v>
      </c>
      <c r="V63" s="17">
        <v>0</v>
      </c>
      <c r="W63" s="17">
        <v>3</v>
      </c>
      <c r="X63" s="20">
        <v>7</v>
      </c>
      <c r="Y63" s="17">
        <v>331</v>
      </c>
      <c r="Z63" s="17">
        <v>0</v>
      </c>
      <c r="AA63" s="17">
        <v>1</v>
      </c>
      <c r="AB63" s="17">
        <v>1</v>
      </c>
      <c r="AC63" s="17">
        <v>1</v>
      </c>
      <c r="AD63" s="17">
        <v>5</v>
      </c>
      <c r="AE63" s="17">
        <v>1</v>
      </c>
      <c r="AF63" s="17" t="s">
        <v>29</v>
      </c>
      <c r="AG63" s="17">
        <v>1</v>
      </c>
      <c r="AH63" s="17">
        <v>6</v>
      </c>
      <c r="AI63" s="17" t="s">
        <v>29</v>
      </c>
      <c r="AJ63" s="17">
        <v>0</v>
      </c>
      <c r="AK63" s="17">
        <v>0</v>
      </c>
      <c r="AL63" s="17" t="s">
        <v>29</v>
      </c>
      <c r="AM63" s="17" t="s">
        <v>29</v>
      </c>
      <c r="AN63" s="17" t="s">
        <v>29</v>
      </c>
      <c r="AO63" s="17">
        <v>0</v>
      </c>
      <c r="AP63" s="17">
        <v>0</v>
      </c>
      <c r="AQ63" s="17">
        <v>35</v>
      </c>
      <c r="AR63" s="17">
        <v>1</v>
      </c>
      <c r="AS63" s="17">
        <v>1</v>
      </c>
      <c r="AT63" s="17">
        <v>1</v>
      </c>
      <c r="AU63" s="17">
        <v>1</v>
      </c>
      <c r="AV63" s="17">
        <v>14</v>
      </c>
      <c r="AW63" s="17">
        <f t="shared" ref="AW63:AW126" si="1">SUM(AU63,AH63,X63,)</f>
        <v>14</v>
      </c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</row>
    <row r="64" spans="1:73" ht="15.75" customHeight="1">
      <c r="A64" s="33" t="s">
        <v>177</v>
      </c>
      <c r="B64" s="16" t="s">
        <v>178</v>
      </c>
      <c r="C64" s="17" t="s">
        <v>26</v>
      </c>
      <c r="D64" s="17" t="s">
        <v>401</v>
      </c>
      <c r="E64" s="17" t="s">
        <v>27</v>
      </c>
      <c r="F64" s="19" t="s">
        <v>27</v>
      </c>
      <c r="G64" s="19" t="s">
        <v>28</v>
      </c>
      <c r="H64" s="19" t="s">
        <v>28</v>
      </c>
      <c r="I64" s="19">
        <v>3</v>
      </c>
      <c r="J64" s="19">
        <v>3</v>
      </c>
      <c r="K64" s="19">
        <v>1</v>
      </c>
      <c r="L64" s="19">
        <v>3</v>
      </c>
      <c r="M64" s="17">
        <f>SUM(I64:L64)</f>
        <v>10</v>
      </c>
      <c r="N64" s="19" t="s">
        <v>29</v>
      </c>
      <c r="O64" s="17">
        <v>1</v>
      </c>
      <c r="P64" s="17">
        <v>0</v>
      </c>
      <c r="Q64" s="17">
        <v>0</v>
      </c>
      <c r="R64" s="17">
        <v>0</v>
      </c>
      <c r="S64" s="20">
        <v>0</v>
      </c>
      <c r="T64" s="20">
        <v>0</v>
      </c>
      <c r="U64" s="20">
        <v>1</v>
      </c>
      <c r="V64" s="20">
        <v>1</v>
      </c>
      <c r="W64" s="20">
        <v>4</v>
      </c>
      <c r="X64" s="17">
        <v>4</v>
      </c>
      <c r="Y64" s="17">
        <v>50496</v>
      </c>
      <c r="Z64" s="17">
        <v>5</v>
      </c>
      <c r="AA64" s="17">
        <v>1</v>
      </c>
      <c r="AB64" s="17">
        <v>1</v>
      </c>
      <c r="AC64" s="17">
        <v>1</v>
      </c>
      <c r="AD64" s="17">
        <v>5</v>
      </c>
      <c r="AE64" s="17">
        <v>5</v>
      </c>
      <c r="AF64" s="17">
        <v>1</v>
      </c>
      <c r="AG64" s="17">
        <v>2</v>
      </c>
      <c r="AH64" s="17">
        <v>5</v>
      </c>
      <c r="AI64" s="17" t="s">
        <v>29</v>
      </c>
      <c r="AJ64" s="17">
        <v>1</v>
      </c>
      <c r="AK64" s="17">
        <v>1</v>
      </c>
      <c r="AL64" s="17" t="s">
        <v>29</v>
      </c>
      <c r="AM64" s="17" t="s">
        <v>29</v>
      </c>
      <c r="AN64" s="17" t="s">
        <v>179</v>
      </c>
      <c r="AO64" s="17">
        <v>1</v>
      </c>
      <c r="AP64" s="17">
        <v>0</v>
      </c>
      <c r="AQ64" s="17">
        <v>50496</v>
      </c>
      <c r="AR64" s="17">
        <v>1</v>
      </c>
      <c r="AS64" s="17">
        <v>1</v>
      </c>
      <c r="AT64" s="17">
        <v>5</v>
      </c>
      <c r="AU64" s="17">
        <v>5</v>
      </c>
      <c r="AV64" s="17">
        <v>14</v>
      </c>
      <c r="AW64" s="17">
        <f t="shared" si="1"/>
        <v>14</v>
      </c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</row>
    <row r="65" spans="1:73" ht="15.75" customHeight="1">
      <c r="A65" s="23" t="s">
        <v>180</v>
      </c>
      <c r="B65" s="42" t="s">
        <v>181</v>
      </c>
      <c r="C65" s="17" t="s">
        <v>38</v>
      </c>
      <c r="D65" s="27" t="s">
        <v>401</v>
      </c>
      <c r="E65" s="17" t="s">
        <v>28</v>
      </c>
      <c r="F65" s="17" t="s">
        <v>28</v>
      </c>
      <c r="G65" s="17" t="s">
        <v>27</v>
      </c>
      <c r="H65" s="17" t="s">
        <v>28</v>
      </c>
      <c r="I65" s="17">
        <v>3</v>
      </c>
      <c r="J65" s="17">
        <v>3</v>
      </c>
      <c r="K65" s="17">
        <v>3</v>
      </c>
      <c r="L65" s="17">
        <v>3</v>
      </c>
      <c r="M65" s="17">
        <f>SUM(I65:L65)</f>
        <v>12</v>
      </c>
      <c r="N65" s="20">
        <v>1</v>
      </c>
      <c r="O65" s="20">
        <v>1</v>
      </c>
      <c r="P65" s="20">
        <v>0</v>
      </c>
      <c r="Q65" s="20">
        <v>0</v>
      </c>
      <c r="R65" s="20">
        <v>1</v>
      </c>
      <c r="S65" s="17">
        <v>1</v>
      </c>
      <c r="T65" s="17">
        <v>1</v>
      </c>
      <c r="U65" s="17">
        <v>0</v>
      </c>
      <c r="V65" s="17">
        <v>0</v>
      </c>
      <c r="W65" s="17">
        <v>3</v>
      </c>
      <c r="X65" s="17">
        <v>4</v>
      </c>
      <c r="Y65" s="17">
        <v>280</v>
      </c>
      <c r="Z65" s="17">
        <v>0</v>
      </c>
      <c r="AA65" s="17">
        <v>1</v>
      </c>
      <c r="AB65" s="17">
        <v>1</v>
      </c>
      <c r="AC65" s="17">
        <v>1</v>
      </c>
      <c r="AD65" s="17">
        <v>5</v>
      </c>
      <c r="AE65" s="17">
        <v>15</v>
      </c>
      <c r="AF65" s="17">
        <v>1</v>
      </c>
      <c r="AG65" s="17">
        <v>3</v>
      </c>
      <c r="AH65" s="17">
        <v>8</v>
      </c>
      <c r="AI65" s="17" t="s">
        <v>29</v>
      </c>
      <c r="AJ65" s="17">
        <v>0</v>
      </c>
      <c r="AK65" s="17">
        <v>0</v>
      </c>
      <c r="AL65" s="17" t="s">
        <v>29</v>
      </c>
      <c r="AM65" s="17" t="s">
        <v>29</v>
      </c>
      <c r="AN65" s="17" t="s">
        <v>29</v>
      </c>
      <c r="AO65" s="17">
        <v>0</v>
      </c>
      <c r="AP65" s="17">
        <v>0</v>
      </c>
      <c r="AQ65" s="17">
        <v>135</v>
      </c>
      <c r="AR65" s="20">
        <v>1</v>
      </c>
      <c r="AS65" s="17">
        <v>1</v>
      </c>
      <c r="AT65" s="17">
        <v>4</v>
      </c>
      <c r="AU65" s="17">
        <v>4</v>
      </c>
      <c r="AV65" s="17">
        <v>16</v>
      </c>
      <c r="AW65" s="17">
        <f t="shared" si="1"/>
        <v>16</v>
      </c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</row>
    <row r="66" spans="1:73" ht="15.75" customHeight="1">
      <c r="A66" s="23" t="s">
        <v>182</v>
      </c>
      <c r="B66" s="21" t="s">
        <v>183</v>
      </c>
      <c r="C66" s="17" t="s">
        <v>184</v>
      </c>
      <c r="D66" s="17" t="s">
        <v>118</v>
      </c>
      <c r="E66" s="17" t="s">
        <v>28</v>
      </c>
      <c r="F66" s="17" t="s">
        <v>28</v>
      </c>
      <c r="G66" s="17" t="s">
        <v>28</v>
      </c>
      <c r="H66" s="17" t="s">
        <v>28</v>
      </c>
      <c r="I66" s="17">
        <v>3</v>
      </c>
      <c r="J66" s="17">
        <v>1</v>
      </c>
      <c r="K66" s="17">
        <v>3</v>
      </c>
      <c r="L66" s="17">
        <v>3</v>
      </c>
      <c r="M66" s="17">
        <f>SUM(I66:L66)</f>
        <v>10</v>
      </c>
      <c r="N66" s="17">
        <v>0</v>
      </c>
      <c r="O66" s="17">
        <v>0</v>
      </c>
      <c r="P66" s="17">
        <v>0</v>
      </c>
      <c r="Q66" s="17">
        <v>0</v>
      </c>
      <c r="R66" s="20">
        <v>0</v>
      </c>
      <c r="S66" s="20" t="s">
        <v>29</v>
      </c>
      <c r="T66" s="20" t="s">
        <v>29</v>
      </c>
      <c r="U66" s="20" t="s">
        <v>29</v>
      </c>
      <c r="V66" s="20">
        <v>0</v>
      </c>
      <c r="W66" s="17">
        <v>1</v>
      </c>
      <c r="X66" s="17">
        <f>R66+W66</f>
        <v>1</v>
      </c>
      <c r="Y66" s="17">
        <v>0</v>
      </c>
      <c r="Z66" s="17">
        <v>0</v>
      </c>
      <c r="AA66" s="17">
        <v>1</v>
      </c>
      <c r="AB66" s="17">
        <v>0</v>
      </c>
      <c r="AC66" s="17">
        <v>1</v>
      </c>
      <c r="AD66" s="17">
        <v>5</v>
      </c>
      <c r="AE66" s="17">
        <v>2</v>
      </c>
      <c r="AF66" s="17" t="s">
        <v>29</v>
      </c>
      <c r="AG66" s="17">
        <v>0</v>
      </c>
      <c r="AH66" s="17">
        <f>Z66+AD66+AG66</f>
        <v>5</v>
      </c>
      <c r="AI66" s="23">
        <v>0</v>
      </c>
      <c r="AJ66" s="17">
        <v>0</v>
      </c>
      <c r="AK66" s="17">
        <v>0</v>
      </c>
      <c r="AL66" s="22">
        <f>9/14</f>
        <v>0.6428571428571429</v>
      </c>
      <c r="AM66" s="17" t="s">
        <v>29</v>
      </c>
      <c r="AN66" s="17" t="s">
        <v>29</v>
      </c>
      <c r="AO66" s="17">
        <v>0</v>
      </c>
      <c r="AP66" s="17">
        <v>0</v>
      </c>
      <c r="AQ66" s="17" t="s">
        <v>29</v>
      </c>
      <c r="AR66" s="17">
        <v>0</v>
      </c>
      <c r="AS66" s="17">
        <v>0</v>
      </c>
      <c r="AT66" s="17">
        <v>0</v>
      </c>
      <c r="AU66" s="17">
        <f>AP66+AT66</f>
        <v>0</v>
      </c>
      <c r="AV66" s="17">
        <f>X66+AH66+AU66</f>
        <v>6</v>
      </c>
      <c r="AW66" s="17">
        <f t="shared" si="1"/>
        <v>6</v>
      </c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</row>
    <row r="67" spans="1:73" ht="15.75" customHeight="1">
      <c r="A67" s="23" t="s">
        <v>185</v>
      </c>
      <c r="B67" s="42" t="s">
        <v>186</v>
      </c>
      <c r="C67" s="17" t="s">
        <v>38</v>
      </c>
      <c r="D67" s="27" t="s">
        <v>401</v>
      </c>
      <c r="E67" s="17" t="s">
        <v>28</v>
      </c>
      <c r="F67" s="17" t="s">
        <v>28</v>
      </c>
      <c r="G67" s="17" t="s">
        <v>28</v>
      </c>
      <c r="H67" s="17" t="s">
        <v>28</v>
      </c>
      <c r="I67" s="17">
        <v>3</v>
      </c>
      <c r="J67" s="17">
        <v>3</v>
      </c>
      <c r="K67" s="17">
        <v>1</v>
      </c>
      <c r="L67" s="17">
        <v>3</v>
      </c>
      <c r="M67" s="17">
        <f>SUM(I67:L67)</f>
        <v>10</v>
      </c>
      <c r="N67" s="20">
        <v>7</v>
      </c>
      <c r="O67" s="20">
        <v>0</v>
      </c>
      <c r="P67" s="20">
        <v>0</v>
      </c>
      <c r="Q67" s="20">
        <v>0</v>
      </c>
      <c r="R67" s="20">
        <v>1</v>
      </c>
      <c r="S67" s="17">
        <v>0</v>
      </c>
      <c r="T67" s="17">
        <v>0</v>
      </c>
      <c r="U67" s="17">
        <v>1</v>
      </c>
      <c r="V67" s="17">
        <v>0</v>
      </c>
      <c r="W67" s="17">
        <v>1</v>
      </c>
      <c r="X67" s="17">
        <v>2</v>
      </c>
      <c r="Y67" s="17">
        <v>150</v>
      </c>
      <c r="Z67" s="17">
        <v>0</v>
      </c>
      <c r="AA67" s="17">
        <v>1</v>
      </c>
      <c r="AB67" s="17">
        <v>1</v>
      </c>
      <c r="AC67" s="17">
        <v>1</v>
      </c>
      <c r="AD67" s="17">
        <v>5</v>
      </c>
      <c r="AE67" s="17">
        <v>55</v>
      </c>
      <c r="AF67" s="17">
        <v>0</v>
      </c>
      <c r="AG67" s="17">
        <v>5</v>
      </c>
      <c r="AH67" s="17">
        <v>10</v>
      </c>
      <c r="AI67" s="17" t="s">
        <v>29</v>
      </c>
      <c r="AJ67" s="17">
        <v>0</v>
      </c>
      <c r="AK67" s="17">
        <v>0</v>
      </c>
      <c r="AL67" s="17" t="s">
        <v>29</v>
      </c>
      <c r="AM67" s="17" t="s">
        <v>29</v>
      </c>
      <c r="AN67" s="17" t="s">
        <v>29</v>
      </c>
      <c r="AO67" s="17">
        <v>0</v>
      </c>
      <c r="AP67" s="17">
        <v>0</v>
      </c>
      <c r="AQ67" s="17">
        <v>78</v>
      </c>
      <c r="AR67" s="17">
        <v>1</v>
      </c>
      <c r="AS67" s="17">
        <v>1</v>
      </c>
      <c r="AT67" s="17">
        <v>3</v>
      </c>
      <c r="AU67" s="17">
        <v>3</v>
      </c>
      <c r="AV67" s="17">
        <v>15</v>
      </c>
      <c r="AW67" s="17">
        <f t="shared" si="1"/>
        <v>15</v>
      </c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</row>
    <row r="68" spans="1:73" ht="15.75" customHeight="1">
      <c r="A68" s="45" t="s">
        <v>187</v>
      </c>
      <c r="B68" s="28" t="s">
        <v>188</v>
      </c>
      <c r="C68" s="17" t="s">
        <v>53</v>
      </c>
      <c r="D68" s="27" t="s">
        <v>401</v>
      </c>
      <c r="E68" s="17" t="s">
        <v>27</v>
      </c>
      <c r="F68" s="17" t="s">
        <v>28</v>
      </c>
      <c r="G68" s="17" t="s">
        <v>28</v>
      </c>
      <c r="H68" s="17" t="s">
        <v>28</v>
      </c>
      <c r="I68" s="17">
        <v>3</v>
      </c>
      <c r="J68" s="17">
        <v>3</v>
      </c>
      <c r="K68" s="17">
        <v>3</v>
      </c>
      <c r="L68" s="17">
        <v>3</v>
      </c>
      <c r="M68" s="17">
        <f>SUM(I68:L68)</f>
        <v>12</v>
      </c>
      <c r="N68" s="17">
        <v>0</v>
      </c>
      <c r="O68" s="17">
        <v>0</v>
      </c>
      <c r="P68" s="17">
        <v>0</v>
      </c>
      <c r="Q68" s="17">
        <v>0</v>
      </c>
      <c r="R68" s="17">
        <v>1</v>
      </c>
      <c r="S68" s="17">
        <v>1</v>
      </c>
      <c r="T68" s="20" t="s">
        <v>29</v>
      </c>
      <c r="U68" s="20">
        <v>1</v>
      </c>
      <c r="V68" s="20">
        <v>0</v>
      </c>
      <c r="W68" s="20">
        <v>3</v>
      </c>
      <c r="X68" s="20">
        <f>V68+Q68</f>
        <v>0</v>
      </c>
      <c r="Y68" s="17">
        <v>170</v>
      </c>
      <c r="Z68" s="17">
        <v>0</v>
      </c>
      <c r="AA68" s="17" t="s">
        <v>29</v>
      </c>
      <c r="AB68" s="17" t="s">
        <v>29</v>
      </c>
      <c r="AC68" s="17">
        <v>0</v>
      </c>
      <c r="AD68" s="17">
        <v>3</v>
      </c>
      <c r="AE68" s="17">
        <v>10</v>
      </c>
      <c r="AF68" s="17">
        <v>1</v>
      </c>
      <c r="AG68" s="17">
        <v>3</v>
      </c>
      <c r="AH68" s="17">
        <f>Z68+AD68+AG68</f>
        <v>6</v>
      </c>
      <c r="AI68" s="17" t="s">
        <v>29</v>
      </c>
      <c r="AJ68" s="17">
        <v>0</v>
      </c>
      <c r="AK68" s="17">
        <v>0</v>
      </c>
      <c r="AL68" s="17" t="s">
        <v>29</v>
      </c>
      <c r="AM68" s="17" t="s">
        <v>29</v>
      </c>
      <c r="AN68" s="17" t="s">
        <v>29</v>
      </c>
      <c r="AO68" s="17">
        <v>0</v>
      </c>
      <c r="AP68" s="17">
        <v>1</v>
      </c>
      <c r="AQ68" s="17">
        <v>3430</v>
      </c>
      <c r="AR68" s="17">
        <v>0</v>
      </c>
      <c r="AS68" s="17">
        <v>0</v>
      </c>
      <c r="AT68" s="17">
        <v>4</v>
      </c>
      <c r="AU68" s="17">
        <f>AP68+AT68</f>
        <v>5</v>
      </c>
      <c r="AV68" s="17">
        <f>AU68+AH68+X68</f>
        <v>11</v>
      </c>
      <c r="AW68" s="17">
        <f t="shared" si="1"/>
        <v>11</v>
      </c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</row>
    <row r="69" spans="1:73" ht="15.75" customHeight="1">
      <c r="A69" s="23" t="s">
        <v>189</v>
      </c>
      <c r="B69" s="21" t="s">
        <v>190</v>
      </c>
      <c r="C69" s="17" t="s">
        <v>32</v>
      </c>
      <c r="D69" s="17" t="s">
        <v>401</v>
      </c>
      <c r="E69" s="17" t="s">
        <v>27</v>
      </c>
      <c r="F69" s="17" t="s">
        <v>28</v>
      </c>
      <c r="G69" s="17" t="s">
        <v>28</v>
      </c>
      <c r="H69" s="17" t="s">
        <v>28</v>
      </c>
      <c r="I69" s="17">
        <v>3</v>
      </c>
      <c r="J69" s="17">
        <v>3</v>
      </c>
      <c r="K69" s="17">
        <v>1</v>
      </c>
      <c r="L69" s="17">
        <v>3</v>
      </c>
      <c r="M69" s="17">
        <f>SUM(I69:L69)</f>
        <v>10</v>
      </c>
      <c r="N69" s="17">
        <v>0</v>
      </c>
      <c r="O69" s="17">
        <v>1</v>
      </c>
      <c r="P69" s="17">
        <v>0</v>
      </c>
      <c r="Q69" s="17">
        <v>0</v>
      </c>
      <c r="R69" s="17">
        <v>1</v>
      </c>
      <c r="S69" s="17">
        <v>0</v>
      </c>
      <c r="T69" s="20">
        <v>1</v>
      </c>
      <c r="U69" s="20">
        <v>1</v>
      </c>
      <c r="V69" s="20">
        <v>0</v>
      </c>
      <c r="W69" s="20">
        <v>3</v>
      </c>
      <c r="X69" s="20">
        <v>3</v>
      </c>
      <c r="Y69" s="17">
        <v>137</v>
      </c>
      <c r="Z69" s="17">
        <v>0</v>
      </c>
      <c r="AA69" s="17">
        <v>1</v>
      </c>
      <c r="AB69" s="17">
        <v>1</v>
      </c>
      <c r="AC69" s="17">
        <v>0</v>
      </c>
      <c r="AD69" s="17">
        <v>3</v>
      </c>
      <c r="AE69" s="17">
        <v>6</v>
      </c>
      <c r="AF69" s="17">
        <v>1</v>
      </c>
      <c r="AG69" s="17">
        <v>2</v>
      </c>
      <c r="AH69" s="17">
        <v>5</v>
      </c>
      <c r="AI69" s="17" t="s">
        <v>33</v>
      </c>
      <c r="AJ69" s="17">
        <v>0</v>
      </c>
      <c r="AK69" s="17">
        <v>0</v>
      </c>
      <c r="AL69" s="17" t="s">
        <v>33</v>
      </c>
      <c r="AM69" s="17" t="s">
        <v>33</v>
      </c>
      <c r="AN69" s="17" t="s">
        <v>33</v>
      </c>
      <c r="AO69" s="17">
        <v>0</v>
      </c>
      <c r="AP69" s="17">
        <v>1</v>
      </c>
      <c r="AQ69" s="17">
        <v>31</v>
      </c>
      <c r="AR69" s="17">
        <v>1</v>
      </c>
      <c r="AS69" s="17">
        <v>1</v>
      </c>
      <c r="AT69" s="17">
        <v>1</v>
      </c>
      <c r="AU69" s="17">
        <v>2</v>
      </c>
      <c r="AV69" s="17">
        <v>10</v>
      </c>
      <c r="AW69" s="17">
        <f t="shared" si="1"/>
        <v>10</v>
      </c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</row>
    <row r="70" spans="1:73" ht="15.75" customHeight="1">
      <c r="A70" s="23" t="s">
        <v>191</v>
      </c>
      <c r="B70" s="21" t="s">
        <v>192</v>
      </c>
      <c r="C70" s="17" t="s">
        <v>32</v>
      </c>
      <c r="D70" s="17" t="s">
        <v>118</v>
      </c>
      <c r="E70" s="17" t="s">
        <v>27</v>
      </c>
      <c r="F70" s="17" t="s">
        <v>28</v>
      </c>
      <c r="G70" s="17" t="s">
        <v>27</v>
      </c>
      <c r="H70" s="17" t="s">
        <v>28</v>
      </c>
      <c r="I70" s="17">
        <v>3</v>
      </c>
      <c r="J70" s="17">
        <v>3</v>
      </c>
      <c r="K70" s="17">
        <v>3</v>
      </c>
      <c r="L70" s="17">
        <v>3</v>
      </c>
      <c r="M70" s="17">
        <f>SUM(I70:L70)</f>
        <v>12</v>
      </c>
      <c r="N70" s="17">
        <v>6</v>
      </c>
      <c r="O70" s="17">
        <v>1</v>
      </c>
      <c r="P70" s="17">
        <v>0</v>
      </c>
      <c r="Q70" s="17">
        <v>0</v>
      </c>
      <c r="R70" s="17">
        <v>1</v>
      </c>
      <c r="S70" s="17">
        <v>1</v>
      </c>
      <c r="T70" s="17">
        <v>1</v>
      </c>
      <c r="U70" s="17">
        <v>1</v>
      </c>
      <c r="V70" s="17">
        <v>1</v>
      </c>
      <c r="W70" s="17">
        <v>5</v>
      </c>
      <c r="X70" s="20">
        <v>6</v>
      </c>
      <c r="Y70" s="20">
        <v>387</v>
      </c>
      <c r="Z70" s="20">
        <v>0</v>
      </c>
      <c r="AA70" s="20">
        <v>1</v>
      </c>
      <c r="AB70" s="20">
        <v>1</v>
      </c>
      <c r="AC70" s="17">
        <v>1</v>
      </c>
      <c r="AD70" s="17">
        <v>5</v>
      </c>
      <c r="AE70" s="17">
        <v>595</v>
      </c>
      <c r="AF70" s="17">
        <v>1</v>
      </c>
      <c r="AG70" s="17">
        <v>5</v>
      </c>
      <c r="AH70" s="17">
        <v>10</v>
      </c>
      <c r="AI70" s="17" t="s">
        <v>33</v>
      </c>
      <c r="AJ70" s="17">
        <v>0</v>
      </c>
      <c r="AK70" s="17">
        <v>1</v>
      </c>
      <c r="AL70" s="17" t="s">
        <v>33</v>
      </c>
      <c r="AM70" s="17" t="s">
        <v>33</v>
      </c>
      <c r="AN70" s="17" t="s">
        <v>33</v>
      </c>
      <c r="AO70" s="17">
        <v>1</v>
      </c>
      <c r="AP70" s="17">
        <v>1</v>
      </c>
      <c r="AQ70" s="17">
        <v>8200</v>
      </c>
      <c r="AR70" s="17">
        <v>1</v>
      </c>
      <c r="AS70" s="17">
        <v>1</v>
      </c>
      <c r="AT70" s="17">
        <v>5</v>
      </c>
      <c r="AU70" s="17">
        <v>6</v>
      </c>
      <c r="AV70" s="17">
        <v>22</v>
      </c>
      <c r="AW70" s="17">
        <f t="shared" si="1"/>
        <v>22</v>
      </c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</row>
    <row r="71" spans="1:73" ht="15.75" customHeight="1">
      <c r="A71" s="23" t="s">
        <v>193</v>
      </c>
      <c r="B71" s="21" t="s">
        <v>194</v>
      </c>
      <c r="C71" s="17" t="s">
        <v>184</v>
      </c>
      <c r="D71" s="17" t="s">
        <v>401</v>
      </c>
      <c r="E71" s="17" t="s">
        <v>27</v>
      </c>
      <c r="F71" s="17" t="s">
        <v>28</v>
      </c>
      <c r="G71" s="17" t="s">
        <v>27</v>
      </c>
      <c r="H71" s="17" t="s">
        <v>27</v>
      </c>
      <c r="I71" s="17">
        <v>3</v>
      </c>
      <c r="J71" s="17">
        <v>2</v>
      </c>
      <c r="K71" s="17">
        <v>3</v>
      </c>
      <c r="L71" s="17">
        <v>2</v>
      </c>
      <c r="M71" s="17">
        <f>SUM(I71:L71)</f>
        <v>10</v>
      </c>
      <c r="N71" s="17">
        <v>1</v>
      </c>
      <c r="O71" s="17">
        <v>2</v>
      </c>
      <c r="P71" s="17">
        <v>0</v>
      </c>
      <c r="Q71" s="17">
        <v>0</v>
      </c>
      <c r="R71" s="17">
        <v>1</v>
      </c>
      <c r="S71" s="20">
        <v>1</v>
      </c>
      <c r="T71" s="20">
        <v>1</v>
      </c>
      <c r="U71" s="20">
        <v>1</v>
      </c>
      <c r="V71" s="20">
        <v>1</v>
      </c>
      <c r="W71" s="20">
        <v>5</v>
      </c>
      <c r="X71" s="17">
        <f>R71+W71</f>
        <v>6</v>
      </c>
      <c r="Y71" s="17">
        <v>0</v>
      </c>
      <c r="Z71" s="17">
        <v>0</v>
      </c>
      <c r="AA71" s="17">
        <v>0</v>
      </c>
      <c r="AB71" s="17">
        <v>0</v>
      </c>
      <c r="AC71" s="17">
        <v>1</v>
      </c>
      <c r="AD71" s="17">
        <v>5</v>
      </c>
      <c r="AE71" s="17">
        <v>0</v>
      </c>
      <c r="AF71" s="17">
        <v>0</v>
      </c>
      <c r="AG71" s="17">
        <v>0</v>
      </c>
      <c r="AH71" s="17">
        <f>Z71+AD71+AG71</f>
        <v>5</v>
      </c>
      <c r="AI71" s="23">
        <v>0</v>
      </c>
      <c r="AJ71" s="17">
        <v>0</v>
      </c>
      <c r="AK71" s="17">
        <v>0</v>
      </c>
      <c r="AL71" s="22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f>AP71+AT71</f>
        <v>0</v>
      </c>
      <c r="AV71" s="17">
        <f>X71+AH71+AU71</f>
        <v>11</v>
      </c>
      <c r="AW71" s="17">
        <f t="shared" si="1"/>
        <v>11</v>
      </c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</row>
    <row r="72" spans="1:73" ht="15.75" customHeight="1">
      <c r="A72" s="23" t="s">
        <v>195</v>
      </c>
      <c r="B72" s="21" t="s">
        <v>196</v>
      </c>
      <c r="C72" s="17" t="s">
        <v>32</v>
      </c>
      <c r="D72" s="17" t="s">
        <v>401</v>
      </c>
      <c r="E72" s="17" t="s">
        <v>27</v>
      </c>
      <c r="F72" s="17" t="s">
        <v>27</v>
      </c>
      <c r="G72" s="17" t="s">
        <v>27</v>
      </c>
      <c r="H72" s="17" t="s">
        <v>27</v>
      </c>
      <c r="I72" s="17">
        <v>3</v>
      </c>
      <c r="J72" s="17">
        <v>3</v>
      </c>
      <c r="K72" s="17">
        <v>3</v>
      </c>
      <c r="L72" s="17">
        <v>3</v>
      </c>
      <c r="M72" s="17">
        <f>SUM(I72:L72)</f>
        <v>12</v>
      </c>
      <c r="N72" s="17">
        <v>5</v>
      </c>
      <c r="O72" s="17">
        <v>1</v>
      </c>
      <c r="P72" s="17">
        <v>0</v>
      </c>
      <c r="Q72" s="17">
        <v>0</v>
      </c>
      <c r="R72" s="17">
        <v>1</v>
      </c>
      <c r="S72" s="17">
        <v>1</v>
      </c>
      <c r="T72" s="17">
        <v>1</v>
      </c>
      <c r="U72" s="17">
        <v>1</v>
      </c>
      <c r="V72" s="17">
        <v>0</v>
      </c>
      <c r="W72" s="17">
        <v>4</v>
      </c>
      <c r="X72" s="20">
        <v>5</v>
      </c>
      <c r="Y72" s="20">
        <v>1337</v>
      </c>
      <c r="Z72" s="20">
        <v>1</v>
      </c>
      <c r="AA72" s="20">
        <v>1</v>
      </c>
      <c r="AB72" s="20">
        <v>0</v>
      </c>
      <c r="AC72" s="17">
        <v>0</v>
      </c>
      <c r="AD72" s="17">
        <v>3</v>
      </c>
      <c r="AE72" s="17">
        <v>100</v>
      </c>
      <c r="AF72" s="17">
        <v>1</v>
      </c>
      <c r="AG72" s="17">
        <v>5</v>
      </c>
      <c r="AH72" s="17">
        <v>9</v>
      </c>
      <c r="AI72" s="17" t="s">
        <v>33</v>
      </c>
      <c r="AJ72" s="17">
        <v>0</v>
      </c>
      <c r="AK72" s="17">
        <v>1</v>
      </c>
      <c r="AL72" s="17" t="s">
        <v>33</v>
      </c>
      <c r="AM72" s="17" t="s">
        <v>33</v>
      </c>
      <c r="AN72" s="17" t="s">
        <v>33</v>
      </c>
      <c r="AO72" s="17">
        <v>1</v>
      </c>
      <c r="AP72" s="17">
        <v>1</v>
      </c>
      <c r="AQ72" s="17">
        <v>15000</v>
      </c>
      <c r="AR72" s="17">
        <v>1</v>
      </c>
      <c r="AS72" s="17">
        <v>1</v>
      </c>
      <c r="AT72" s="17">
        <v>5</v>
      </c>
      <c r="AU72" s="17">
        <v>6</v>
      </c>
      <c r="AV72" s="17">
        <v>20</v>
      </c>
      <c r="AW72" s="17">
        <f t="shared" si="1"/>
        <v>20</v>
      </c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</row>
    <row r="73" spans="1:73" ht="15.75" customHeight="1">
      <c r="A73" s="34" t="s">
        <v>197</v>
      </c>
      <c r="B73" s="28" t="s">
        <v>198</v>
      </c>
      <c r="C73" s="17" t="s">
        <v>141</v>
      </c>
      <c r="D73" s="17" t="s">
        <v>401</v>
      </c>
      <c r="E73" s="17" t="s">
        <v>27</v>
      </c>
      <c r="F73" s="17" t="s">
        <v>28</v>
      </c>
      <c r="G73" s="17" t="s">
        <v>28</v>
      </c>
      <c r="H73" s="17" t="s">
        <v>27</v>
      </c>
      <c r="I73" s="17">
        <v>2</v>
      </c>
      <c r="J73" s="17">
        <v>3</v>
      </c>
      <c r="K73" s="17">
        <v>3</v>
      </c>
      <c r="L73" s="17">
        <v>2</v>
      </c>
      <c r="M73" s="17">
        <f>SUM(I73:L73)</f>
        <v>10</v>
      </c>
      <c r="N73" s="20">
        <v>1</v>
      </c>
      <c r="O73" s="20">
        <v>1</v>
      </c>
      <c r="P73" s="20">
        <v>0</v>
      </c>
      <c r="Q73" s="20">
        <v>0</v>
      </c>
      <c r="R73" s="20">
        <v>1</v>
      </c>
      <c r="S73" s="17">
        <v>0</v>
      </c>
      <c r="T73" s="17">
        <v>1</v>
      </c>
      <c r="U73" s="17">
        <v>1</v>
      </c>
      <c r="V73" s="17">
        <v>0</v>
      </c>
      <c r="W73" s="17">
        <v>4</v>
      </c>
      <c r="X73" s="17">
        <v>5</v>
      </c>
      <c r="Y73" s="17">
        <v>1</v>
      </c>
      <c r="Z73" s="17">
        <v>0</v>
      </c>
      <c r="AA73" s="17">
        <v>0</v>
      </c>
      <c r="AB73" s="17">
        <v>0</v>
      </c>
      <c r="AC73" s="17">
        <v>0</v>
      </c>
      <c r="AD73" s="17">
        <v>3</v>
      </c>
      <c r="AE73" s="17">
        <v>1</v>
      </c>
      <c r="AF73" s="17">
        <v>0</v>
      </c>
      <c r="AG73" s="17">
        <v>1</v>
      </c>
      <c r="AH73" s="17">
        <v>4</v>
      </c>
      <c r="AI73" s="17" t="s">
        <v>29</v>
      </c>
      <c r="AJ73" s="17">
        <v>0</v>
      </c>
      <c r="AK73" s="17">
        <v>1</v>
      </c>
      <c r="AL73" s="17" t="s">
        <v>29</v>
      </c>
      <c r="AM73" s="17" t="s">
        <v>29</v>
      </c>
      <c r="AN73" s="17" t="s">
        <v>29</v>
      </c>
      <c r="AO73" s="17" t="s">
        <v>29</v>
      </c>
      <c r="AP73" s="17">
        <v>1</v>
      </c>
      <c r="AQ73" s="17">
        <v>1</v>
      </c>
      <c r="AR73" s="17">
        <v>0</v>
      </c>
      <c r="AS73" s="17">
        <v>0</v>
      </c>
      <c r="AT73" s="17">
        <v>1</v>
      </c>
      <c r="AU73" s="17">
        <v>2</v>
      </c>
      <c r="AV73" s="17">
        <v>11</v>
      </c>
      <c r="AW73" s="17">
        <f t="shared" si="1"/>
        <v>11</v>
      </c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</row>
    <row r="74" spans="1:73" ht="15.75" customHeight="1">
      <c r="A74" s="23" t="s">
        <v>199</v>
      </c>
      <c r="B74" s="28" t="s">
        <v>200</v>
      </c>
      <c r="C74" s="17" t="s">
        <v>53</v>
      </c>
      <c r="D74" s="27" t="s">
        <v>118</v>
      </c>
      <c r="E74" s="17" t="s">
        <v>27</v>
      </c>
      <c r="F74" s="17" t="s">
        <v>28</v>
      </c>
      <c r="G74" s="17" t="s">
        <v>28</v>
      </c>
      <c r="H74" s="17" t="s">
        <v>28</v>
      </c>
      <c r="I74" s="17">
        <v>3</v>
      </c>
      <c r="J74" s="17">
        <v>3</v>
      </c>
      <c r="K74" s="17">
        <v>2</v>
      </c>
      <c r="L74" s="17">
        <v>3</v>
      </c>
      <c r="M74" s="17">
        <f>SUM(I74:L74)</f>
        <v>11</v>
      </c>
      <c r="N74" s="17">
        <v>1</v>
      </c>
      <c r="O74" s="17">
        <v>0</v>
      </c>
      <c r="P74" s="17">
        <v>0</v>
      </c>
      <c r="Q74" s="17">
        <v>0</v>
      </c>
      <c r="R74" s="17">
        <v>1</v>
      </c>
      <c r="S74" s="17">
        <v>1</v>
      </c>
      <c r="T74" s="20">
        <v>0</v>
      </c>
      <c r="U74" s="20">
        <v>1</v>
      </c>
      <c r="V74" s="20">
        <v>1</v>
      </c>
      <c r="W74" s="20">
        <v>4</v>
      </c>
      <c r="X74" s="20">
        <f>V74+Q74</f>
        <v>1</v>
      </c>
      <c r="Y74" s="17">
        <v>3323</v>
      </c>
      <c r="Z74" s="17">
        <v>2</v>
      </c>
      <c r="AA74" s="17">
        <v>1</v>
      </c>
      <c r="AB74" s="17">
        <v>1</v>
      </c>
      <c r="AC74" s="17">
        <v>0</v>
      </c>
      <c r="AD74" s="17">
        <v>4</v>
      </c>
      <c r="AE74" s="17">
        <v>92</v>
      </c>
      <c r="AF74" s="17">
        <v>1</v>
      </c>
      <c r="AG74" s="17">
        <v>5</v>
      </c>
      <c r="AH74" s="17">
        <f>Z74+AD74+AG74</f>
        <v>11</v>
      </c>
      <c r="AI74" s="17" t="s">
        <v>29</v>
      </c>
      <c r="AJ74" s="17">
        <v>0</v>
      </c>
      <c r="AK74" s="17">
        <v>0</v>
      </c>
      <c r="AL74" s="17" t="s">
        <v>29</v>
      </c>
      <c r="AM74" s="17">
        <v>22</v>
      </c>
      <c r="AN74" s="17" t="s">
        <v>29</v>
      </c>
      <c r="AO74" s="17">
        <v>0</v>
      </c>
      <c r="AP74" s="17">
        <v>2</v>
      </c>
      <c r="AQ74" s="17" t="s">
        <v>201</v>
      </c>
      <c r="AR74" s="17">
        <v>1</v>
      </c>
      <c r="AS74" s="17">
        <v>1</v>
      </c>
      <c r="AT74" s="17">
        <v>5</v>
      </c>
      <c r="AU74" s="17">
        <f>AP74+AT74</f>
        <v>7</v>
      </c>
      <c r="AV74" s="17">
        <f>AU74+AH74+X74</f>
        <v>19</v>
      </c>
      <c r="AW74" s="17">
        <f t="shared" si="1"/>
        <v>19</v>
      </c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</row>
    <row r="75" spans="1:73" ht="15.75" customHeight="1">
      <c r="A75" s="39" t="s">
        <v>202</v>
      </c>
      <c r="B75" s="40" t="s">
        <v>203</v>
      </c>
      <c r="C75" s="17" t="s">
        <v>53</v>
      </c>
      <c r="D75" s="27" t="s">
        <v>401</v>
      </c>
      <c r="E75" s="27" t="s">
        <v>27</v>
      </c>
      <c r="F75" s="17" t="s">
        <v>28</v>
      </c>
      <c r="G75" s="27" t="s">
        <v>27</v>
      </c>
      <c r="H75" s="27" t="s">
        <v>27</v>
      </c>
      <c r="I75" s="17">
        <v>3</v>
      </c>
      <c r="J75" s="17">
        <v>3</v>
      </c>
      <c r="K75" s="17">
        <v>3</v>
      </c>
      <c r="L75" s="17">
        <v>2</v>
      </c>
      <c r="M75" s="17">
        <f>SUM(I75:L75)</f>
        <v>11</v>
      </c>
      <c r="N75" s="17">
        <v>2</v>
      </c>
      <c r="O75" s="17">
        <v>0</v>
      </c>
      <c r="P75" s="17">
        <v>0</v>
      </c>
      <c r="Q75" s="17">
        <v>0</v>
      </c>
      <c r="R75" s="17">
        <v>0</v>
      </c>
      <c r="S75" s="17">
        <v>1</v>
      </c>
      <c r="T75" s="17">
        <v>0</v>
      </c>
      <c r="U75" s="17">
        <v>1</v>
      </c>
      <c r="V75" s="17">
        <v>1</v>
      </c>
      <c r="W75" s="17">
        <v>5</v>
      </c>
      <c r="X75" s="17">
        <f>V75+Q75</f>
        <v>1</v>
      </c>
      <c r="Y75" s="17">
        <v>1167</v>
      </c>
      <c r="Z75" s="20">
        <v>1</v>
      </c>
      <c r="AA75" s="20" t="s">
        <v>29</v>
      </c>
      <c r="AB75" s="20" t="s">
        <v>29</v>
      </c>
      <c r="AC75" s="20">
        <v>0</v>
      </c>
      <c r="AD75" s="20">
        <v>3</v>
      </c>
      <c r="AE75" s="17">
        <v>10</v>
      </c>
      <c r="AF75" s="17">
        <v>0</v>
      </c>
      <c r="AG75" s="17">
        <v>2</v>
      </c>
      <c r="AH75" s="17">
        <f>Z75+AD75+AG75</f>
        <v>6</v>
      </c>
      <c r="AI75" s="17" t="s">
        <v>29</v>
      </c>
      <c r="AJ75" s="17">
        <v>0</v>
      </c>
      <c r="AK75" s="17">
        <v>0</v>
      </c>
      <c r="AL75" s="17" t="s">
        <v>29</v>
      </c>
      <c r="AM75" s="17" t="s">
        <v>29</v>
      </c>
      <c r="AN75" s="17" t="s">
        <v>29</v>
      </c>
      <c r="AO75" s="17">
        <v>0</v>
      </c>
      <c r="AP75" s="17">
        <v>1</v>
      </c>
      <c r="AQ75" s="17">
        <v>1707</v>
      </c>
      <c r="AR75" s="17">
        <v>1</v>
      </c>
      <c r="AS75" s="17">
        <v>1</v>
      </c>
      <c r="AT75" s="17">
        <v>5</v>
      </c>
      <c r="AU75" s="17">
        <f>AP75+AT75</f>
        <v>6</v>
      </c>
      <c r="AV75" s="17">
        <f>AU75+AH75+X75</f>
        <v>13</v>
      </c>
      <c r="AW75" s="17">
        <f t="shared" si="1"/>
        <v>13</v>
      </c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</row>
    <row r="76" spans="1:73" ht="15.75" customHeight="1">
      <c r="A76" s="23" t="s">
        <v>204</v>
      </c>
      <c r="B76" s="21" t="s">
        <v>205</v>
      </c>
      <c r="C76" s="17" t="s">
        <v>59</v>
      </c>
      <c r="D76" s="17" t="s">
        <v>401</v>
      </c>
      <c r="E76" s="17" t="s">
        <v>27</v>
      </c>
      <c r="F76" s="17"/>
      <c r="G76" s="17" t="s">
        <v>28</v>
      </c>
      <c r="H76" s="17" t="s">
        <v>28</v>
      </c>
      <c r="I76" s="17">
        <v>2</v>
      </c>
      <c r="J76" s="17">
        <v>3</v>
      </c>
      <c r="K76" s="17">
        <v>3</v>
      </c>
      <c r="L76" s="17">
        <v>3</v>
      </c>
      <c r="M76" s="17">
        <f>SUM(I76:L76)</f>
        <v>11</v>
      </c>
      <c r="N76" s="17">
        <v>1</v>
      </c>
      <c r="O76" s="17">
        <v>1</v>
      </c>
      <c r="P76" s="17">
        <v>0</v>
      </c>
      <c r="Q76" s="20">
        <v>0</v>
      </c>
      <c r="R76" s="20">
        <v>1</v>
      </c>
      <c r="S76" s="20">
        <v>1</v>
      </c>
      <c r="T76" s="20">
        <v>1</v>
      </c>
      <c r="U76" s="20">
        <v>1</v>
      </c>
      <c r="V76" s="17">
        <v>1</v>
      </c>
      <c r="W76" s="17">
        <v>5</v>
      </c>
      <c r="X76" s="17">
        <v>6</v>
      </c>
      <c r="Y76" s="17">
        <v>659</v>
      </c>
      <c r="Z76" s="17">
        <v>0</v>
      </c>
      <c r="AA76" s="17">
        <v>1</v>
      </c>
      <c r="AB76" s="17">
        <v>1</v>
      </c>
      <c r="AC76" s="17">
        <v>1</v>
      </c>
      <c r="AD76" s="17">
        <v>5</v>
      </c>
      <c r="AE76" s="17">
        <v>1</v>
      </c>
      <c r="AF76" s="17">
        <v>0</v>
      </c>
      <c r="AG76" s="17">
        <v>1</v>
      </c>
      <c r="AH76" s="17">
        <v>6</v>
      </c>
      <c r="AI76" s="17">
        <v>0</v>
      </c>
      <c r="AJ76" s="17">
        <v>0</v>
      </c>
      <c r="AK76" s="17">
        <v>0</v>
      </c>
      <c r="AL76" s="22">
        <v>0.05</v>
      </c>
      <c r="AM76" s="17">
        <v>0</v>
      </c>
      <c r="AN76" s="17">
        <v>0</v>
      </c>
      <c r="AO76" s="17">
        <v>0</v>
      </c>
      <c r="AP76" s="17">
        <v>1</v>
      </c>
      <c r="AQ76" s="17">
        <v>24</v>
      </c>
      <c r="AR76" s="17">
        <v>1</v>
      </c>
      <c r="AS76" s="17">
        <v>1</v>
      </c>
      <c r="AT76" s="17">
        <v>1</v>
      </c>
      <c r="AU76" s="17">
        <v>2</v>
      </c>
      <c r="AV76" s="17">
        <v>14</v>
      </c>
      <c r="AW76" s="17">
        <f t="shared" si="1"/>
        <v>14</v>
      </c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</row>
    <row r="77" spans="1:73" ht="15.75" customHeight="1">
      <c r="A77" s="23" t="s">
        <v>206</v>
      </c>
      <c r="B77" s="28" t="s">
        <v>207</v>
      </c>
      <c r="C77" s="17" t="s">
        <v>158</v>
      </c>
      <c r="D77" s="17" t="s">
        <v>118</v>
      </c>
      <c r="E77" s="17" t="s">
        <v>27</v>
      </c>
      <c r="F77" s="17" t="s">
        <v>27</v>
      </c>
      <c r="G77" s="17" t="s">
        <v>28</v>
      </c>
      <c r="H77" s="17" t="s">
        <v>28</v>
      </c>
      <c r="I77" s="17">
        <v>3</v>
      </c>
      <c r="J77" s="17">
        <v>3</v>
      </c>
      <c r="K77" s="17">
        <v>2</v>
      </c>
      <c r="L77" s="17">
        <v>3</v>
      </c>
      <c r="M77" s="17">
        <f>SUM(I77:L77)</f>
        <v>11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</v>
      </c>
      <c r="T77" s="17">
        <v>1</v>
      </c>
      <c r="U77" s="17">
        <v>1</v>
      </c>
      <c r="V77" s="17">
        <v>1</v>
      </c>
      <c r="W77" s="17">
        <v>4</v>
      </c>
      <c r="X77" s="17">
        <f>R77+W77</f>
        <v>4</v>
      </c>
      <c r="Y77" s="17">
        <v>0</v>
      </c>
      <c r="Z77" s="17">
        <v>0</v>
      </c>
      <c r="AA77" s="17">
        <v>0</v>
      </c>
      <c r="AB77" s="17">
        <v>0</v>
      </c>
      <c r="AC77" s="17">
        <v>1</v>
      </c>
      <c r="AD77" s="17">
        <v>4</v>
      </c>
      <c r="AE77" s="17">
        <v>38</v>
      </c>
      <c r="AF77" s="17">
        <v>0</v>
      </c>
      <c r="AG77" s="17">
        <v>4</v>
      </c>
      <c r="AH77" s="20">
        <f>Z77+AD77+AG77</f>
        <v>8</v>
      </c>
      <c r="AI77" s="20">
        <v>0</v>
      </c>
      <c r="AJ77" s="17">
        <v>0</v>
      </c>
      <c r="AK77" s="17">
        <v>0</v>
      </c>
      <c r="AL77" s="17" t="s">
        <v>29</v>
      </c>
      <c r="AM77" s="17" t="s">
        <v>29</v>
      </c>
      <c r="AN77" s="17" t="s">
        <v>29</v>
      </c>
      <c r="AO77" s="17" t="s">
        <v>29</v>
      </c>
      <c r="AP77" s="17">
        <v>0</v>
      </c>
      <c r="AQ77" s="17">
        <v>5</v>
      </c>
      <c r="AR77" s="17">
        <v>1</v>
      </c>
      <c r="AS77" s="17">
        <v>1</v>
      </c>
      <c r="AT77" s="17">
        <v>1</v>
      </c>
      <c r="AU77" s="17">
        <f>AP77+AT77</f>
        <v>1</v>
      </c>
      <c r="AV77" s="17">
        <f>X77+AH77+AU77</f>
        <v>13</v>
      </c>
      <c r="AW77" s="17">
        <f t="shared" si="1"/>
        <v>13</v>
      </c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</row>
    <row r="78" spans="1:73" ht="15.75" customHeight="1">
      <c r="A78" s="47" t="s">
        <v>208</v>
      </c>
      <c r="B78" s="16" t="s">
        <v>209</v>
      </c>
      <c r="C78" s="17" t="s">
        <v>26</v>
      </c>
      <c r="D78" s="17" t="s">
        <v>401</v>
      </c>
      <c r="E78" s="17" t="s">
        <v>27</v>
      </c>
      <c r="F78" s="18" t="s">
        <v>27</v>
      </c>
      <c r="G78" s="19" t="s">
        <v>28</v>
      </c>
      <c r="H78" s="19" t="s">
        <v>27</v>
      </c>
      <c r="I78" s="19">
        <v>3</v>
      </c>
      <c r="J78" s="19">
        <v>3</v>
      </c>
      <c r="K78" s="19">
        <v>3</v>
      </c>
      <c r="L78" s="19">
        <v>3</v>
      </c>
      <c r="M78" s="17">
        <f>SUM(I78:L78)</f>
        <v>12</v>
      </c>
      <c r="N78" s="19">
        <v>2</v>
      </c>
      <c r="O78" s="17">
        <v>0</v>
      </c>
      <c r="P78" s="17">
        <v>0</v>
      </c>
      <c r="Q78" s="17">
        <v>0</v>
      </c>
      <c r="R78" s="17">
        <v>1</v>
      </c>
      <c r="S78" s="17">
        <v>1</v>
      </c>
      <c r="T78" s="17">
        <v>1</v>
      </c>
      <c r="U78" s="17">
        <v>1</v>
      </c>
      <c r="V78" s="17">
        <v>0</v>
      </c>
      <c r="W78" s="17">
        <v>4</v>
      </c>
      <c r="X78" s="17">
        <f>(R78+W78)</f>
        <v>5</v>
      </c>
      <c r="Y78" s="17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3</v>
      </c>
      <c r="AE78" s="17">
        <v>0</v>
      </c>
      <c r="AF78" s="17">
        <v>0</v>
      </c>
      <c r="AG78" s="17">
        <v>0</v>
      </c>
      <c r="AH78" s="20">
        <f>Z78+AD78+AG78</f>
        <v>3</v>
      </c>
      <c r="AI78" s="22">
        <v>0</v>
      </c>
      <c r="AJ78" s="17">
        <v>0</v>
      </c>
      <c r="AK78" s="17">
        <v>0</v>
      </c>
      <c r="AL78" s="22">
        <v>0</v>
      </c>
      <c r="AM78" s="22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31">
        <f>AP78+AT78</f>
        <v>0</v>
      </c>
      <c r="AV78" s="31">
        <f>X78+AH78+AU78</f>
        <v>8</v>
      </c>
      <c r="AW78" s="17">
        <f t="shared" si="1"/>
        <v>8</v>
      </c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</row>
    <row r="79" spans="1:73" ht="15.75" customHeight="1">
      <c r="A79" s="43" t="s">
        <v>210</v>
      </c>
      <c r="B79" s="16" t="s">
        <v>211</v>
      </c>
      <c r="C79" s="17" t="s">
        <v>26</v>
      </c>
      <c r="D79" s="17" t="s">
        <v>401</v>
      </c>
      <c r="E79" s="17" t="s">
        <v>27</v>
      </c>
      <c r="F79" s="18" t="s">
        <v>27</v>
      </c>
      <c r="G79" s="19" t="s">
        <v>28</v>
      </c>
      <c r="H79" s="19" t="s">
        <v>28</v>
      </c>
      <c r="I79" s="19">
        <v>3</v>
      </c>
      <c r="J79" s="19">
        <v>3</v>
      </c>
      <c r="K79" s="19">
        <v>1</v>
      </c>
      <c r="L79" s="19">
        <v>3</v>
      </c>
      <c r="M79" s="17">
        <f>SUM(I79:L79)</f>
        <v>10</v>
      </c>
      <c r="N79" s="19">
        <v>0</v>
      </c>
      <c r="O79" s="17">
        <v>1</v>
      </c>
      <c r="P79" s="17">
        <v>0</v>
      </c>
      <c r="Q79" s="17">
        <v>0</v>
      </c>
      <c r="R79" s="17">
        <v>0</v>
      </c>
      <c r="S79" s="20">
        <v>1</v>
      </c>
      <c r="T79" s="20">
        <v>1</v>
      </c>
      <c r="U79" s="20">
        <v>0</v>
      </c>
      <c r="V79" s="20">
        <v>1</v>
      </c>
      <c r="W79" s="20">
        <v>4</v>
      </c>
      <c r="X79" s="17">
        <v>1</v>
      </c>
      <c r="Y79" s="17">
        <v>459</v>
      </c>
      <c r="Z79" s="17">
        <v>0</v>
      </c>
      <c r="AA79" s="17">
        <v>0</v>
      </c>
      <c r="AB79" s="17">
        <v>1</v>
      </c>
      <c r="AC79" s="17">
        <v>1</v>
      </c>
      <c r="AD79" s="17">
        <v>4</v>
      </c>
      <c r="AE79" s="17" t="s">
        <v>29</v>
      </c>
      <c r="AF79" s="17">
        <v>1</v>
      </c>
      <c r="AG79" s="17">
        <v>1</v>
      </c>
      <c r="AH79" s="17">
        <v>5</v>
      </c>
      <c r="AI79" s="17" t="s">
        <v>29</v>
      </c>
      <c r="AJ79" s="17">
        <v>0</v>
      </c>
      <c r="AK79" s="17">
        <v>1</v>
      </c>
      <c r="AL79" s="17" t="s">
        <v>29</v>
      </c>
      <c r="AM79" s="17" t="s">
        <v>29</v>
      </c>
      <c r="AN79" s="17" t="s">
        <v>29</v>
      </c>
      <c r="AO79" s="17">
        <v>0</v>
      </c>
      <c r="AP79" s="17">
        <v>1</v>
      </c>
      <c r="AQ79" s="17">
        <v>459</v>
      </c>
      <c r="AR79" s="17">
        <v>1</v>
      </c>
      <c r="AS79" s="17">
        <v>1</v>
      </c>
      <c r="AT79" s="17">
        <v>5</v>
      </c>
      <c r="AU79" s="17">
        <v>6</v>
      </c>
      <c r="AV79" s="17">
        <v>12</v>
      </c>
      <c r="AW79" s="17">
        <f t="shared" si="1"/>
        <v>12</v>
      </c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</row>
    <row r="80" spans="1:73" ht="15.75" customHeight="1">
      <c r="A80" s="15" t="s">
        <v>212</v>
      </c>
      <c r="B80" s="16" t="s">
        <v>213</v>
      </c>
      <c r="C80" s="17" t="s">
        <v>26</v>
      </c>
      <c r="D80" s="17" t="s">
        <v>401</v>
      </c>
      <c r="E80" s="17" t="s">
        <v>27</v>
      </c>
      <c r="F80" s="18" t="s">
        <v>28</v>
      </c>
      <c r="G80" s="19" t="s">
        <v>28</v>
      </c>
      <c r="H80" s="19" t="s">
        <v>28</v>
      </c>
      <c r="I80" s="19">
        <v>3</v>
      </c>
      <c r="J80" s="19">
        <v>3</v>
      </c>
      <c r="K80" s="19">
        <v>1</v>
      </c>
      <c r="L80" s="19">
        <v>3</v>
      </c>
      <c r="M80" s="17">
        <f>SUM(I80:L80)</f>
        <v>10</v>
      </c>
      <c r="N80" s="19">
        <v>0</v>
      </c>
      <c r="O80" s="17">
        <v>1</v>
      </c>
      <c r="P80" s="17">
        <v>0</v>
      </c>
      <c r="Q80" s="17">
        <v>0</v>
      </c>
      <c r="R80" s="17">
        <v>0</v>
      </c>
      <c r="S80" s="20">
        <v>1</v>
      </c>
      <c r="T80" s="20">
        <v>1</v>
      </c>
      <c r="U80" s="20">
        <v>1</v>
      </c>
      <c r="V80" s="20">
        <v>1</v>
      </c>
      <c r="W80" s="20">
        <v>5</v>
      </c>
      <c r="X80" s="17">
        <v>6</v>
      </c>
      <c r="Y80" s="17">
        <v>493</v>
      </c>
      <c r="Z80" s="17">
        <v>0</v>
      </c>
      <c r="AA80" s="17">
        <v>1</v>
      </c>
      <c r="AB80" s="17">
        <v>1</v>
      </c>
      <c r="AC80" s="17">
        <v>1</v>
      </c>
      <c r="AD80" s="17">
        <v>5</v>
      </c>
      <c r="AE80" s="17">
        <v>2</v>
      </c>
      <c r="AF80" s="17">
        <v>0</v>
      </c>
      <c r="AG80" s="17">
        <v>0</v>
      </c>
      <c r="AH80" s="17">
        <v>5</v>
      </c>
      <c r="AI80" s="17">
        <v>0</v>
      </c>
      <c r="AJ80" s="17">
        <v>0</v>
      </c>
      <c r="AK80" s="17">
        <v>1</v>
      </c>
      <c r="AL80" s="17" t="s">
        <v>29</v>
      </c>
      <c r="AM80" s="17" t="s">
        <v>29</v>
      </c>
      <c r="AN80" s="17" t="s">
        <v>29</v>
      </c>
      <c r="AO80" s="17">
        <v>1</v>
      </c>
      <c r="AP80" s="17">
        <v>1</v>
      </c>
      <c r="AQ80" s="17">
        <v>493</v>
      </c>
      <c r="AR80" s="17">
        <v>1</v>
      </c>
      <c r="AS80" s="17">
        <v>1</v>
      </c>
      <c r="AT80" s="17">
        <v>5</v>
      </c>
      <c r="AU80" s="17">
        <v>6</v>
      </c>
      <c r="AV80" s="17">
        <v>17</v>
      </c>
      <c r="AW80" s="17">
        <f t="shared" si="1"/>
        <v>17</v>
      </c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</row>
    <row r="81" spans="1:73" ht="15.75" customHeight="1">
      <c r="A81" s="23" t="s">
        <v>214</v>
      </c>
      <c r="B81" s="28" t="s">
        <v>215</v>
      </c>
      <c r="C81" s="17" t="s">
        <v>26</v>
      </c>
      <c r="D81" s="17" t="s">
        <v>401</v>
      </c>
      <c r="E81" s="17" t="s">
        <v>27</v>
      </c>
      <c r="F81" s="27" t="s">
        <v>27</v>
      </c>
      <c r="G81" s="17" t="s">
        <v>27</v>
      </c>
      <c r="H81" s="17" t="s">
        <v>27</v>
      </c>
      <c r="I81" s="17">
        <v>3</v>
      </c>
      <c r="J81" s="17">
        <v>3</v>
      </c>
      <c r="K81" s="17">
        <v>3</v>
      </c>
      <c r="L81" s="17">
        <v>3</v>
      </c>
      <c r="M81" s="17">
        <f>SUM(I81:L81)</f>
        <v>12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1</v>
      </c>
      <c r="T81" s="17">
        <v>1</v>
      </c>
      <c r="U81" s="17">
        <v>1</v>
      </c>
      <c r="V81" s="17">
        <v>0</v>
      </c>
      <c r="W81" s="17">
        <v>4</v>
      </c>
      <c r="X81" s="17">
        <f>(R81+W81)</f>
        <v>4</v>
      </c>
      <c r="Y81" s="20">
        <v>66</v>
      </c>
      <c r="Z81" s="20">
        <v>0</v>
      </c>
      <c r="AA81" s="20">
        <v>1</v>
      </c>
      <c r="AB81" s="20">
        <v>0</v>
      </c>
      <c r="AC81" s="20">
        <v>1</v>
      </c>
      <c r="AD81" s="17">
        <v>5</v>
      </c>
      <c r="AE81" s="17">
        <v>13</v>
      </c>
      <c r="AF81" s="17">
        <v>1</v>
      </c>
      <c r="AG81" s="17">
        <v>5</v>
      </c>
      <c r="AH81" s="20">
        <f>Z81+AD81+AG81</f>
        <v>10</v>
      </c>
      <c r="AI81" s="17">
        <v>0</v>
      </c>
      <c r="AJ81" s="17">
        <v>0</v>
      </c>
      <c r="AK81" s="17">
        <v>1</v>
      </c>
      <c r="AL81" s="17">
        <v>0</v>
      </c>
      <c r="AM81" s="22">
        <v>0.4</v>
      </c>
      <c r="AN81" s="17">
        <v>0</v>
      </c>
      <c r="AO81" s="17">
        <v>1</v>
      </c>
      <c r="AP81" s="17">
        <v>1</v>
      </c>
      <c r="AQ81" s="17">
        <v>158</v>
      </c>
      <c r="AR81" s="17">
        <v>1</v>
      </c>
      <c r="AS81" s="17">
        <v>0</v>
      </c>
      <c r="AT81" s="17">
        <v>5</v>
      </c>
      <c r="AU81" s="31">
        <f>AP81+AT81</f>
        <v>6</v>
      </c>
      <c r="AV81" s="31">
        <f>X81+AH81+AU81</f>
        <v>20</v>
      </c>
      <c r="AW81" s="17">
        <f t="shared" si="1"/>
        <v>20</v>
      </c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</row>
    <row r="82" spans="1:73" ht="15.75" customHeight="1">
      <c r="A82" s="23" t="s">
        <v>216</v>
      </c>
      <c r="B82" s="24" t="s">
        <v>217</v>
      </c>
      <c r="C82" s="17" t="s">
        <v>97</v>
      </c>
      <c r="D82" s="17" t="s">
        <v>401</v>
      </c>
      <c r="E82" s="17" t="s">
        <v>27</v>
      </c>
      <c r="F82" s="17" t="s">
        <v>27</v>
      </c>
      <c r="G82" s="17" t="s">
        <v>27</v>
      </c>
      <c r="H82" s="17" t="s">
        <v>27</v>
      </c>
      <c r="I82" s="17">
        <v>3</v>
      </c>
      <c r="J82" s="17">
        <v>3</v>
      </c>
      <c r="K82" s="17">
        <v>3</v>
      </c>
      <c r="L82" s="17">
        <v>2</v>
      </c>
      <c r="M82" s="17">
        <f>SUM(I82:L82)</f>
        <v>11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1</v>
      </c>
      <c r="T82" s="17">
        <v>1</v>
      </c>
      <c r="U82" s="17">
        <v>1</v>
      </c>
      <c r="V82" s="17">
        <v>0</v>
      </c>
      <c r="W82" s="20">
        <v>4</v>
      </c>
      <c r="X82" s="20">
        <v>4</v>
      </c>
      <c r="Y82" s="20">
        <v>0</v>
      </c>
      <c r="Z82" s="20">
        <v>0</v>
      </c>
      <c r="AA82" s="20">
        <v>1</v>
      </c>
      <c r="AB82" s="17">
        <v>1</v>
      </c>
      <c r="AC82" s="17">
        <v>1</v>
      </c>
      <c r="AD82" s="17">
        <v>5</v>
      </c>
      <c r="AE82" s="17">
        <v>8</v>
      </c>
      <c r="AF82" s="17">
        <v>0</v>
      </c>
      <c r="AG82" s="17">
        <v>2</v>
      </c>
      <c r="AH82" s="17">
        <v>7</v>
      </c>
      <c r="AI82" s="17"/>
      <c r="AJ82" s="17">
        <v>0</v>
      </c>
      <c r="AK82" s="17">
        <v>1</v>
      </c>
      <c r="AL82" s="22">
        <v>0.13</v>
      </c>
      <c r="AM82" s="17"/>
      <c r="AN82" s="17"/>
      <c r="AO82" s="17">
        <v>0</v>
      </c>
      <c r="AP82" s="17">
        <v>2</v>
      </c>
      <c r="AQ82" s="17">
        <v>290</v>
      </c>
      <c r="AR82" s="17">
        <v>1</v>
      </c>
      <c r="AS82" s="17">
        <v>0</v>
      </c>
      <c r="AT82" s="17">
        <v>5</v>
      </c>
      <c r="AU82" s="17">
        <v>7</v>
      </c>
      <c r="AV82" s="17">
        <v>18</v>
      </c>
      <c r="AW82" s="17">
        <f t="shared" si="1"/>
        <v>18</v>
      </c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</row>
    <row r="83" spans="1:73" ht="15.75" customHeight="1">
      <c r="A83" s="34" t="s">
        <v>218</v>
      </c>
      <c r="B83" s="28" t="s">
        <v>219</v>
      </c>
      <c r="C83" s="17" t="s">
        <v>141</v>
      </c>
      <c r="D83" s="17" t="s">
        <v>401</v>
      </c>
      <c r="E83" s="17" t="s">
        <v>142</v>
      </c>
      <c r="F83" s="17" t="s">
        <v>27</v>
      </c>
      <c r="G83" s="17" t="s">
        <v>27</v>
      </c>
      <c r="H83" s="17" t="s">
        <v>27</v>
      </c>
      <c r="I83" s="17">
        <v>3</v>
      </c>
      <c r="J83" s="17">
        <v>3</v>
      </c>
      <c r="K83" s="17">
        <v>3</v>
      </c>
      <c r="L83" s="17">
        <v>3</v>
      </c>
      <c r="M83" s="17">
        <f>SUM(I83:L83)</f>
        <v>12</v>
      </c>
      <c r="N83" s="17">
        <v>10</v>
      </c>
      <c r="O83" s="17">
        <v>1</v>
      </c>
      <c r="P83" s="17">
        <v>1</v>
      </c>
      <c r="Q83" s="17">
        <v>1</v>
      </c>
      <c r="R83" s="17">
        <v>5</v>
      </c>
      <c r="S83" s="17">
        <v>1</v>
      </c>
      <c r="T83" s="17">
        <v>1</v>
      </c>
      <c r="U83" s="17">
        <v>1</v>
      </c>
      <c r="V83" s="17">
        <v>1</v>
      </c>
      <c r="W83" s="17">
        <v>5</v>
      </c>
      <c r="X83" s="17">
        <v>10</v>
      </c>
      <c r="Y83" s="17">
        <v>3441</v>
      </c>
      <c r="Z83" s="17">
        <v>2</v>
      </c>
      <c r="AA83" s="17">
        <v>1</v>
      </c>
      <c r="AB83" s="17">
        <v>1</v>
      </c>
      <c r="AC83" s="17">
        <v>1</v>
      </c>
      <c r="AD83" s="17">
        <v>5</v>
      </c>
      <c r="AE83" s="17">
        <v>14</v>
      </c>
      <c r="AF83" s="17">
        <v>1</v>
      </c>
      <c r="AG83" s="17">
        <v>2</v>
      </c>
      <c r="AH83" s="17">
        <v>9</v>
      </c>
      <c r="AI83" s="17" t="s">
        <v>29</v>
      </c>
      <c r="AJ83" s="17">
        <v>1</v>
      </c>
      <c r="AK83" s="17">
        <v>1</v>
      </c>
      <c r="AL83" s="22">
        <v>0.3</v>
      </c>
      <c r="AM83" s="22">
        <v>0.4</v>
      </c>
      <c r="AN83" s="37" t="s">
        <v>29</v>
      </c>
      <c r="AO83" s="17">
        <v>1</v>
      </c>
      <c r="AP83" s="17">
        <v>4</v>
      </c>
      <c r="AQ83" s="17" t="s">
        <v>220</v>
      </c>
      <c r="AR83" s="17">
        <v>1</v>
      </c>
      <c r="AS83" s="17">
        <v>1</v>
      </c>
      <c r="AT83" s="17">
        <v>5</v>
      </c>
      <c r="AU83" s="17">
        <v>9</v>
      </c>
      <c r="AV83" s="17">
        <v>28</v>
      </c>
      <c r="AW83" s="17">
        <f t="shared" si="1"/>
        <v>28</v>
      </c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</row>
    <row r="84" spans="1:73" ht="15.75" customHeight="1">
      <c r="A84" s="23" t="s">
        <v>221</v>
      </c>
      <c r="B84" s="26" t="s">
        <v>222</v>
      </c>
      <c r="C84" s="17" t="s">
        <v>38</v>
      </c>
      <c r="D84" s="27" t="s">
        <v>401</v>
      </c>
      <c r="E84" s="17" t="s">
        <v>28</v>
      </c>
      <c r="F84" s="17" t="s">
        <v>28</v>
      </c>
      <c r="G84" s="17" t="s">
        <v>28</v>
      </c>
      <c r="H84" s="17" t="s">
        <v>27</v>
      </c>
      <c r="I84" s="17">
        <v>3</v>
      </c>
      <c r="J84" s="17">
        <v>3</v>
      </c>
      <c r="K84" s="17">
        <v>3</v>
      </c>
      <c r="L84" s="17">
        <v>2</v>
      </c>
      <c r="M84" s="17">
        <f>SUM(I84:L84)</f>
        <v>11</v>
      </c>
      <c r="N84" s="20">
        <v>2</v>
      </c>
      <c r="O84" s="20">
        <v>1</v>
      </c>
      <c r="P84" s="20">
        <v>0</v>
      </c>
      <c r="Q84" s="20">
        <v>0</v>
      </c>
      <c r="R84" s="20">
        <v>1</v>
      </c>
      <c r="S84" s="17">
        <v>1</v>
      </c>
      <c r="T84" s="17">
        <v>0</v>
      </c>
      <c r="U84" s="17">
        <v>1</v>
      </c>
      <c r="V84" s="17">
        <v>0</v>
      </c>
      <c r="W84" s="17">
        <v>3</v>
      </c>
      <c r="X84" s="17">
        <v>4</v>
      </c>
      <c r="Y84" s="17">
        <v>11</v>
      </c>
      <c r="Z84" s="17">
        <v>0</v>
      </c>
      <c r="AA84" s="17">
        <v>1</v>
      </c>
      <c r="AB84" s="17">
        <v>1</v>
      </c>
      <c r="AC84" s="17" t="s">
        <v>29</v>
      </c>
      <c r="AD84" s="17">
        <v>5</v>
      </c>
      <c r="AE84" s="17">
        <v>15</v>
      </c>
      <c r="AF84" s="17">
        <v>0</v>
      </c>
      <c r="AG84" s="17">
        <v>3</v>
      </c>
      <c r="AH84" s="17">
        <v>9</v>
      </c>
      <c r="AI84" s="17" t="s">
        <v>29</v>
      </c>
      <c r="AJ84" s="17">
        <v>0</v>
      </c>
      <c r="AK84" s="17">
        <v>0</v>
      </c>
      <c r="AL84" s="17" t="s">
        <v>29</v>
      </c>
      <c r="AM84" s="17" t="s">
        <v>29</v>
      </c>
      <c r="AN84" s="17" t="s">
        <v>29</v>
      </c>
      <c r="AO84" s="17">
        <v>0</v>
      </c>
      <c r="AP84" s="17">
        <v>0</v>
      </c>
      <c r="AQ84" s="17">
        <v>11</v>
      </c>
      <c r="AR84" s="17">
        <v>1</v>
      </c>
      <c r="AS84" s="17">
        <v>1</v>
      </c>
      <c r="AT84" s="17">
        <v>1</v>
      </c>
      <c r="AU84" s="17">
        <v>1</v>
      </c>
      <c r="AV84" s="17">
        <f>AU84+AH84+X84</f>
        <v>14</v>
      </c>
      <c r="AW84" s="17">
        <f t="shared" si="1"/>
        <v>14</v>
      </c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</row>
    <row r="85" spans="1:73" ht="15.75" customHeight="1">
      <c r="A85" s="23" t="s">
        <v>223</v>
      </c>
      <c r="B85" s="21" t="s">
        <v>224</v>
      </c>
      <c r="C85" s="17" t="s">
        <v>71</v>
      </c>
      <c r="D85" s="17" t="s">
        <v>89</v>
      </c>
      <c r="E85" s="17" t="s">
        <v>27</v>
      </c>
      <c r="F85" s="17" t="s">
        <v>28</v>
      </c>
      <c r="G85" s="17" t="s">
        <v>28</v>
      </c>
      <c r="H85" s="17" t="s">
        <v>28</v>
      </c>
      <c r="I85" s="17">
        <v>3</v>
      </c>
      <c r="J85" s="17">
        <v>2</v>
      </c>
      <c r="K85" s="17">
        <v>3</v>
      </c>
      <c r="L85" s="17">
        <v>2</v>
      </c>
      <c r="M85" s="17">
        <f>SUM(I85:L85)</f>
        <v>10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20">
        <v>0</v>
      </c>
      <c r="T85" s="20">
        <v>1</v>
      </c>
      <c r="U85" s="20">
        <v>1</v>
      </c>
      <c r="V85" s="20">
        <v>1</v>
      </c>
      <c r="W85" s="20">
        <v>4</v>
      </c>
      <c r="X85" s="17">
        <v>0</v>
      </c>
      <c r="Y85" s="17">
        <v>234</v>
      </c>
      <c r="Z85" s="17">
        <v>0</v>
      </c>
      <c r="AA85" s="17">
        <v>0</v>
      </c>
      <c r="AB85" s="17">
        <v>1</v>
      </c>
      <c r="AC85" s="17">
        <v>1</v>
      </c>
      <c r="AD85" s="17">
        <v>4</v>
      </c>
      <c r="AE85" s="17">
        <v>20</v>
      </c>
      <c r="AF85" s="17">
        <v>1</v>
      </c>
      <c r="AG85" s="17">
        <v>4</v>
      </c>
      <c r="AH85" s="17">
        <v>8</v>
      </c>
      <c r="AI85" s="17" t="s">
        <v>29</v>
      </c>
      <c r="AJ85" s="17">
        <v>0</v>
      </c>
      <c r="AK85" s="17">
        <v>0</v>
      </c>
      <c r="AL85" s="17" t="s">
        <v>29</v>
      </c>
      <c r="AM85" s="17" t="s">
        <v>29</v>
      </c>
      <c r="AN85" s="17" t="s">
        <v>29</v>
      </c>
      <c r="AO85" s="17">
        <v>0</v>
      </c>
      <c r="AP85" s="17">
        <v>0</v>
      </c>
      <c r="AQ85" s="17">
        <v>100</v>
      </c>
      <c r="AR85" s="17">
        <v>1</v>
      </c>
      <c r="AS85" s="17">
        <v>0</v>
      </c>
      <c r="AT85" s="17">
        <v>4</v>
      </c>
      <c r="AU85" s="17">
        <v>4</v>
      </c>
      <c r="AV85" s="17">
        <v>16</v>
      </c>
      <c r="AW85" s="17">
        <f t="shared" si="1"/>
        <v>12</v>
      </c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</row>
    <row r="86" spans="1:73" ht="15.75" customHeight="1">
      <c r="A86" s="45" t="s">
        <v>225</v>
      </c>
      <c r="B86" s="28" t="s">
        <v>226</v>
      </c>
      <c r="C86" s="17" t="s">
        <v>141</v>
      </c>
      <c r="D86" s="17" t="s">
        <v>227</v>
      </c>
      <c r="E86" s="17" t="s">
        <v>27</v>
      </c>
      <c r="F86" s="17" t="s">
        <v>28</v>
      </c>
      <c r="G86" s="17" t="s">
        <v>28</v>
      </c>
      <c r="H86" s="17" t="s">
        <v>28</v>
      </c>
      <c r="I86" s="17">
        <v>2</v>
      </c>
      <c r="J86" s="17">
        <v>2</v>
      </c>
      <c r="K86" s="17">
        <v>3</v>
      </c>
      <c r="L86" s="17">
        <v>3</v>
      </c>
      <c r="M86" s="17">
        <f>SUM(I86:L86)</f>
        <v>10</v>
      </c>
      <c r="N86" s="20">
        <v>3</v>
      </c>
      <c r="O86" s="20">
        <v>1</v>
      </c>
      <c r="P86" s="20">
        <v>0</v>
      </c>
      <c r="Q86" s="20">
        <v>0</v>
      </c>
      <c r="R86" s="20">
        <v>3</v>
      </c>
      <c r="S86" s="17">
        <v>1</v>
      </c>
      <c r="T86" s="17">
        <v>1</v>
      </c>
      <c r="U86" s="17">
        <v>1</v>
      </c>
      <c r="V86" s="17">
        <v>1</v>
      </c>
      <c r="W86" s="17">
        <v>5</v>
      </c>
      <c r="X86" s="17">
        <v>8</v>
      </c>
      <c r="Y86" s="17">
        <v>156</v>
      </c>
      <c r="Z86" s="17">
        <v>0</v>
      </c>
      <c r="AA86" s="17">
        <v>1</v>
      </c>
      <c r="AB86" s="17">
        <v>1</v>
      </c>
      <c r="AC86" s="17">
        <v>1</v>
      </c>
      <c r="AD86" s="17">
        <v>5</v>
      </c>
      <c r="AE86" s="17">
        <v>9</v>
      </c>
      <c r="AF86" s="17">
        <v>1</v>
      </c>
      <c r="AG86" s="17">
        <v>2</v>
      </c>
      <c r="AH86" s="17">
        <v>7</v>
      </c>
      <c r="AI86" s="17" t="s">
        <v>29</v>
      </c>
      <c r="AJ86" s="17">
        <v>0</v>
      </c>
      <c r="AK86" s="17">
        <v>1</v>
      </c>
      <c r="AL86" s="17" t="s">
        <v>29</v>
      </c>
      <c r="AM86" s="22">
        <v>0.5</v>
      </c>
      <c r="AN86" s="17" t="s">
        <v>29</v>
      </c>
      <c r="AO86" s="17">
        <v>0</v>
      </c>
      <c r="AP86" s="17">
        <v>2</v>
      </c>
      <c r="AQ86" s="17">
        <v>536</v>
      </c>
      <c r="AR86" s="17">
        <v>1</v>
      </c>
      <c r="AS86" s="17">
        <v>1</v>
      </c>
      <c r="AT86" s="17">
        <v>5</v>
      </c>
      <c r="AU86" s="17">
        <v>7</v>
      </c>
      <c r="AV86" s="17">
        <v>22</v>
      </c>
      <c r="AW86" s="17">
        <f t="shared" si="1"/>
        <v>22</v>
      </c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</row>
    <row r="87" spans="1:73" ht="15.75" customHeight="1">
      <c r="A87" s="23" t="s">
        <v>228</v>
      </c>
      <c r="B87" s="21" t="s">
        <v>229</v>
      </c>
      <c r="C87" s="17" t="s">
        <v>32</v>
      </c>
      <c r="D87" s="17" t="s">
        <v>118</v>
      </c>
      <c r="E87" s="17" t="s">
        <v>27</v>
      </c>
      <c r="F87" s="17" t="s">
        <v>27</v>
      </c>
      <c r="G87" s="17" t="s">
        <v>28</v>
      </c>
      <c r="H87" s="17" t="s">
        <v>28</v>
      </c>
      <c r="I87" s="17">
        <v>3</v>
      </c>
      <c r="J87" s="17">
        <v>3</v>
      </c>
      <c r="K87" s="17">
        <v>1</v>
      </c>
      <c r="L87" s="17">
        <v>3</v>
      </c>
      <c r="M87" s="17">
        <f>SUM(I87:L87)</f>
        <v>10</v>
      </c>
      <c r="N87" s="17">
        <v>1</v>
      </c>
      <c r="O87" s="17">
        <v>0</v>
      </c>
      <c r="P87" s="17">
        <v>0</v>
      </c>
      <c r="Q87" s="17">
        <v>0</v>
      </c>
      <c r="R87" s="17">
        <v>1</v>
      </c>
      <c r="S87" s="17">
        <v>0</v>
      </c>
      <c r="T87" s="20">
        <v>0</v>
      </c>
      <c r="U87" s="20">
        <v>1</v>
      </c>
      <c r="V87" s="20">
        <v>0</v>
      </c>
      <c r="W87" s="20">
        <v>2</v>
      </c>
      <c r="X87" s="20">
        <v>3</v>
      </c>
      <c r="Y87" s="17">
        <v>7</v>
      </c>
      <c r="Z87" s="17">
        <v>0</v>
      </c>
      <c r="AA87" s="17">
        <v>1</v>
      </c>
      <c r="AB87" s="17">
        <v>1</v>
      </c>
      <c r="AC87" s="17">
        <v>0</v>
      </c>
      <c r="AD87" s="17">
        <v>3</v>
      </c>
      <c r="AE87" s="17">
        <v>12</v>
      </c>
      <c r="AF87" s="17">
        <v>1</v>
      </c>
      <c r="AG87" s="17">
        <v>1</v>
      </c>
      <c r="AH87" s="17">
        <v>4</v>
      </c>
      <c r="AI87" s="17" t="s">
        <v>33</v>
      </c>
      <c r="AJ87" s="17">
        <v>0</v>
      </c>
      <c r="AK87" s="17">
        <v>0</v>
      </c>
      <c r="AL87" s="17" t="s">
        <v>33</v>
      </c>
      <c r="AM87" s="17" t="s">
        <v>33</v>
      </c>
      <c r="AN87" s="17" t="s">
        <v>33</v>
      </c>
      <c r="AO87" s="17">
        <v>0</v>
      </c>
      <c r="AP87" s="17">
        <v>1</v>
      </c>
      <c r="AQ87" s="17">
        <v>51</v>
      </c>
      <c r="AR87" s="17">
        <v>1</v>
      </c>
      <c r="AS87" s="17">
        <v>1</v>
      </c>
      <c r="AT87" s="17">
        <v>2</v>
      </c>
      <c r="AU87" s="17">
        <v>3</v>
      </c>
      <c r="AV87" s="17">
        <f>AU87+AH87+X87</f>
        <v>10</v>
      </c>
      <c r="AW87" s="17">
        <f t="shared" si="1"/>
        <v>10</v>
      </c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</row>
    <row r="88" spans="1:73" ht="15.75" customHeight="1">
      <c r="A88" s="23" t="s">
        <v>230</v>
      </c>
      <c r="B88" s="28" t="s">
        <v>231</v>
      </c>
      <c r="C88" s="17" t="s">
        <v>43</v>
      </c>
      <c r="D88" s="17" t="s">
        <v>401</v>
      </c>
      <c r="E88" s="17" t="s">
        <v>27</v>
      </c>
      <c r="F88" s="17" t="s">
        <v>27</v>
      </c>
      <c r="G88" s="17" t="s">
        <v>27</v>
      </c>
      <c r="H88" s="17" t="s">
        <v>27</v>
      </c>
      <c r="I88" s="37">
        <v>3</v>
      </c>
      <c r="J88" s="37">
        <v>2</v>
      </c>
      <c r="K88" s="37">
        <v>3</v>
      </c>
      <c r="L88" s="37">
        <v>2</v>
      </c>
      <c r="M88" s="17">
        <f>SUM(I88:L88)</f>
        <v>10</v>
      </c>
      <c r="N88" s="37">
        <v>23</v>
      </c>
      <c r="O88" s="37">
        <v>0</v>
      </c>
      <c r="P88" s="38">
        <v>0</v>
      </c>
      <c r="Q88" s="38">
        <v>0</v>
      </c>
      <c r="R88" s="38">
        <v>4</v>
      </c>
      <c r="S88" s="38">
        <v>1</v>
      </c>
      <c r="T88" s="38">
        <v>1</v>
      </c>
      <c r="U88" s="37">
        <v>1</v>
      </c>
      <c r="V88" s="37">
        <v>0</v>
      </c>
      <c r="W88" s="37">
        <v>4</v>
      </c>
      <c r="X88" s="37">
        <v>8</v>
      </c>
      <c r="Y88" s="37">
        <v>20</v>
      </c>
      <c r="Z88" s="37">
        <v>0</v>
      </c>
      <c r="AA88" s="37">
        <v>0</v>
      </c>
      <c r="AB88" s="37">
        <v>0</v>
      </c>
      <c r="AC88" s="37">
        <v>0</v>
      </c>
      <c r="AD88" s="37">
        <v>3</v>
      </c>
      <c r="AE88" s="37">
        <v>21</v>
      </c>
      <c r="AF88" s="37">
        <v>0</v>
      </c>
      <c r="AG88" s="37">
        <v>4</v>
      </c>
      <c r="AH88" s="37">
        <v>7</v>
      </c>
      <c r="AI88" s="37">
        <v>0</v>
      </c>
      <c r="AJ88" s="37">
        <v>0</v>
      </c>
      <c r="AK88" s="37">
        <v>1</v>
      </c>
      <c r="AL88" s="37">
        <v>0</v>
      </c>
      <c r="AM88" s="37">
        <v>0</v>
      </c>
      <c r="AN88" s="48">
        <v>0.32650000000000001</v>
      </c>
      <c r="AO88" s="37">
        <v>0</v>
      </c>
      <c r="AP88" s="37">
        <v>4</v>
      </c>
      <c r="AQ88" s="37">
        <v>161</v>
      </c>
      <c r="AR88" s="37">
        <v>1</v>
      </c>
      <c r="AS88" s="37">
        <v>0</v>
      </c>
      <c r="AT88" s="37">
        <v>5</v>
      </c>
      <c r="AU88" s="37">
        <v>9</v>
      </c>
      <c r="AV88" s="37">
        <f>AU88+AH88+X88</f>
        <v>24</v>
      </c>
      <c r="AW88" s="17">
        <f t="shared" si="1"/>
        <v>24</v>
      </c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</row>
    <row r="89" spans="1:73" ht="15.75" customHeight="1">
      <c r="A89" s="23" t="s">
        <v>232</v>
      </c>
      <c r="B89" s="21" t="s">
        <v>233</v>
      </c>
      <c r="C89" s="17" t="s">
        <v>59</v>
      </c>
      <c r="D89" s="17" t="s">
        <v>401</v>
      </c>
      <c r="E89" s="17" t="s">
        <v>27</v>
      </c>
      <c r="F89" s="17"/>
      <c r="G89" s="17" t="s">
        <v>28</v>
      </c>
      <c r="H89" s="17" t="s">
        <v>28</v>
      </c>
      <c r="I89" s="17">
        <v>2</v>
      </c>
      <c r="J89" s="17">
        <v>3</v>
      </c>
      <c r="K89" s="17">
        <v>3</v>
      </c>
      <c r="L89" s="17">
        <v>3</v>
      </c>
      <c r="M89" s="17">
        <f>SUM(I89:L89)</f>
        <v>11</v>
      </c>
      <c r="N89" s="17">
        <v>1</v>
      </c>
      <c r="O89" s="17">
        <v>0</v>
      </c>
      <c r="P89" s="17">
        <v>0</v>
      </c>
      <c r="Q89" s="20">
        <v>0</v>
      </c>
      <c r="R89" s="20">
        <v>1</v>
      </c>
      <c r="S89" s="20">
        <v>1</v>
      </c>
      <c r="T89" s="20">
        <v>1</v>
      </c>
      <c r="U89" s="20">
        <v>0</v>
      </c>
      <c r="V89" s="17">
        <v>0</v>
      </c>
      <c r="W89" s="17">
        <v>3</v>
      </c>
      <c r="X89" s="17">
        <v>4</v>
      </c>
      <c r="Y89" s="17">
        <v>1493</v>
      </c>
      <c r="Z89" s="17">
        <v>1</v>
      </c>
      <c r="AA89" s="17">
        <v>1</v>
      </c>
      <c r="AB89" s="17">
        <v>1</v>
      </c>
      <c r="AC89" s="17">
        <v>1</v>
      </c>
      <c r="AD89" s="17">
        <v>5</v>
      </c>
      <c r="AE89" s="17">
        <v>1</v>
      </c>
      <c r="AF89" s="17">
        <v>1</v>
      </c>
      <c r="AG89" s="17">
        <v>2</v>
      </c>
      <c r="AH89" s="17">
        <v>8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1</v>
      </c>
      <c r="AQ89" s="17">
        <v>95</v>
      </c>
      <c r="AR89" s="17">
        <v>1</v>
      </c>
      <c r="AS89" s="17">
        <v>1</v>
      </c>
      <c r="AT89" s="17">
        <v>3</v>
      </c>
      <c r="AU89" s="17">
        <v>4</v>
      </c>
      <c r="AV89" s="17">
        <v>16</v>
      </c>
      <c r="AW89" s="17">
        <f t="shared" si="1"/>
        <v>16</v>
      </c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</row>
    <row r="90" spans="1:73" ht="15.75" customHeight="1">
      <c r="A90" s="23" t="s">
        <v>234</v>
      </c>
      <c r="B90" s="21" t="s">
        <v>235</v>
      </c>
      <c r="C90" s="17" t="s">
        <v>97</v>
      </c>
      <c r="D90" s="17" t="s">
        <v>401</v>
      </c>
      <c r="E90" s="17" t="s">
        <v>27</v>
      </c>
      <c r="F90" s="17" t="s">
        <v>27</v>
      </c>
      <c r="G90" s="17" t="s">
        <v>27</v>
      </c>
      <c r="H90" s="17" t="s">
        <v>28</v>
      </c>
      <c r="I90" s="17">
        <v>2</v>
      </c>
      <c r="J90" s="17">
        <v>2</v>
      </c>
      <c r="K90" s="17">
        <v>3</v>
      </c>
      <c r="L90" s="17">
        <v>3</v>
      </c>
      <c r="M90" s="17">
        <f>SUM(I90:L90)</f>
        <v>10</v>
      </c>
      <c r="N90" s="17">
        <v>2</v>
      </c>
      <c r="O90" s="17">
        <v>1</v>
      </c>
      <c r="P90" s="17">
        <v>0</v>
      </c>
      <c r="Q90" s="17">
        <v>0</v>
      </c>
      <c r="R90" s="17">
        <v>3</v>
      </c>
      <c r="S90" s="20">
        <v>1</v>
      </c>
      <c r="T90" s="20">
        <v>1</v>
      </c>
      <c r="U90" s="20">
        <v>1</v>
      </c>
      <c r="V90" s="20">
        <v>1</v>
      </c>
      <c r="W90" s="20">
        <v>5</v>
      </c>
      <c r="X90" s="17">
        <v>8</v>
      </c>
      <c r="Y90" s="17">
        <v>130</v>
      </c>
      <c r="Z90" s="17">
        <v>0</v>
      </c>
      <c r="AA90" s="17">
        <v>1</v>
      </c>
      <c r="AB90" s="17">
        <v>1</v>
      </c>
      <c r="AC90" s="17">
        <v>1</v>
      </c>
      <c r="AD90" s="17">
        <v>5</v>
      </c>
      <c r="AE90" s="17">
        <v>17</v>
      </c>
      <c r="AF90" s="17">
        <v>1</v>
      </c>
      <c r="AG90" s="17">
        <v>3</v>
      </c>
      <c r="AH90" s="17">
        <v>8</v>
      </c>
      <c r="AI90" s="17"/>
      <c r="AJ90" s="17">
        <v>0</v>
      </c>
      <c r="AK90" s="17">
        <v>1</v>
      </c>
      <c r="AL90" s="17"/>
      <c r="AM90" s="17"/>
      <c r="AN90" s="17"/>
      <c r="AO90" s="17">
        <v>0</v>
      </c>
      <c r="AP90" s="17">
        <v>1</v>
      </c>
      <c r="AQ90" s="17" t="s">
        <v>236</v>
      </c>
      <c r="AR90" s="17">
        <v>1</v>
      </c>
      <c r="AS90" s="17">
        <v>1</v>
      </c>
      <c r="AT90" s="17">
        <v>5</v>
      </c>
      <c r="AU90" s="17">
        <v>6</v>
      </c>
      <c r="AV90" s="17">
        <v>22</v>
      </c>
      <c r="AW90" s="17">
        <f t="shared" si="1"/>
        <v>22</v>
      </c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</row>
    <row r="91" spans="1:73" ht="15.75" customHeight="1">
      <c r="A91" s="23" t="s">
        <v>237</v>
      </c>
      <c r="B91" s="21" t="s">
        <v>238</v>
      </c>
      <c r="C91" s="17" t="s">
        <v>184</v>
      </c>
      <c r="D91" s="17" t="s">
        <v>401</v>
      </c>
      <c r="E91" s="17" t="s">
        <v>27</v>
      </c>
      <c r="F91" s="17" t="s">
        <v>28</v>
      </c>
      <c r="G91" s="17" t="s">
        <v>27</v>
      </c>
      <c r="H91" s="17" t="s">
        <v>27</v>
      </c>
      <c r="I91" s="17">
        <v>3</v>
      </c>
      <c r="J91" s="17">
        <v>3</v>
      </c>
      <c r="K91" s="17">
        <v>3</v>
      </c>
      <c r="L91" s="17">
        <v>3</v>
      </c>
      <c r="M91" s="17">
        <f>SUM(I91:L91)</f>
        <v>12</v>
      </c>
      <c r="N91" s="17">
        <v>1</v>
      </c>
      <c r="O91" s="17">
        <v>0</v>
      </c>
      <c r="P91" s="17">
        <v>0</v>
      </c>
      <c r="Q91" s="17">
        <v>0</v>
      </c>
      <c r="R91" s="17">
        <v>1</v>
      </c>
      <c r="S91" s="20">
        <v>1</v>
      </c>
      <c r="T91" s="20">
        <v>1</v>
      </c>
      <c r="U91" s="20">
        <v>1</v>
      </c>
      <c r="V91" s="20">
        <v>0</v>
      </c>
      <c r="W91" s="20">
        <v>4</v>
      </c>
      <c r="X91" s="17">
        <f>R91+W91</f>
        <v>5</v>
      </c>
      <c r="Y91" s="17">
        <v>162</v>
      </c>
      <c r="Z91" s="17">
        <v>0</v>
      </c>
      <c r="AA91" s="17">
        <v>1</v>
      </c>
      <c r="AB91" s="17">
        <v>1</v>
      </c>
      <c r="AC91" s="17">
        <v>1</v>
      </c>
      <c r="AD91" s="17">
        <v>5</v>
      </c>
      <c r="AE91" s="17">
        <v>1</v>
      </c>
      <c r="AF91" s="17" t="s">
        <v>29</v>
      </c>
      <c r="AG91" s="17">
        <v>1</v>
      </c>
      <c r="AH91" s="17">
        <f>Z91+AD91+AG91</f>
        <v>6</v>
      </c>
      <c r="AI91" s="23">
        <v>0</v>
      </c>
      <c r="AJ91" s="17">
        <v>1</v>
      </c>
      <c r="AK91" s="17">
        <v>1</v>
      </c>
      <c r="AL91" s="22">
        <v>0</v>
      </c>
      <c r="AM91" s="17">
        <v>0</v>
      </c>
      <c r="AN91" s="17">
        <v>0</v>
      </c>
      <c r="AO91" s="17">
        <v>0</v>
      </c>
      <c r="AP91" s="17">
        <v>1</v>
      </c>
      <c r="AQ91" s="17">
        <v>2</v>
      </c>
      <c r="AR91" s="17">
        <v>1</v>
      </c>
      <c r="AS91" s="17">
        <v>0</v>
      </c>
      <c r="AT91" s="17">
        <v>1</v>
      </c>
      <c r="AU91" s="17">
        <f>AP91+AT91</f>
        <v>2</v>
      </c>
      <c r="AV91" s="17">
        <f>X91+AH91+AU91</f>
        <v>13</v>
      </c>
      <c r="AW91" s="17">
        <f t="shared" si="1"/>
        <v>13</v>
      </c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</row>
    <row r="92" spans="1:73" ht="15.75" customHeight="1">
      <c r="A92" s="23" t="s">
        <v>239</v>
      </c>
      <c r="B92" s="21" t="s">
        <v>240</v>
      </c>
      <c r="C92" s="17" t="s">
        <v>62</v>
      </c>
      <c r="D92" s="17" t="s">
        <v>118</v>
      </c>
      <c r="E92" s="17" t="s">
        <v>27</v>
      </c>
      <c r="F92" s="17" t="s">
        <v>28</v>
      </c>
      <c r="G92" s="17" t="s">
        <v>28</v>
      </c>
      <c r="H92" s="17" t="s">
        <v>28</v>
      </c>
      <c r="I92" s="17">
        <v>3</v>
      </c>
      <c r="J92" s="17">
        <v>3</v>
      </c>
      <c r="K92" s="17">
        <v>3</v>
      </c>
      <c r="L92" s="17">
        <v>1</v>
      </c>
      <c r="M92" s="17">
        <f>SUM(I92:L92)</f>
        <v>10</v>
      </c>
      <c r="N92" s="17">
        <v>0</v>
      </c>
      <c r="O92" s="17">
        <v>0</v>
      </c>
      <c r="P92" s="20">
        <v>0</v>
      </c>
      <c r="Q92" s="20">
        <v>0</v>
      </c>
      <c r="R92" s="20">
        <v>0</v>
      </c>
      <c r="S92" s="20">
        <v>1</v>
      </c>
      <c r="T92" s="20">
        <v>0</v>
      </c>
      <c r="U92" s="17">
        <v>0</v>
      </c>
      <c r="V92" s="17">
        <v>1</v>
      </c>
      <c r="W92" s="17">
        <v>1</v>
      </c>
      <c r="X92" s="17">
        <f>R92+W92</f>
        <v>1</v>
      </c>
      <c r="Y92" s="17">
        <v>49267</v>
      </c>
      <c r="Z92" s="17">
        <v>1</v>
      </c>
      <c r="AA92" s="17">
        <v>0</v>
      </c>
      <c r="AB92" s="17">
        <v>0</v>
      </c>
      <c r="AC92" s="17">
        <v>0</v>
      </c>
      <c r="AD92" s="17">
        <v>3</v>
      </c>
      <c r="AE92" s="17">
        <v>8</v>
      </c>
      <c r="AF92" s="17">
        <v>1</v>
      </c>
      <c r="AG92" s="17">
        <v>3</v>
      </c>
      <c r="AH92" s="17">
        <f>Z92+AD92+AG92</f>
        <v>7</v>
      </c>
      <c r="AI92" s="17" t="s">
        <v>29</v>
      </c>
      <c r="AJ92" s="17">
        <v>0</v>
      </c>
      <c r="AK92" s="17">
        <v>0</v>
      </c>
      <c r="AL92" s="17" t="s">
        <v>29</v>
      </c>
      <c r="AM92" s="17">
        <v>0</v>
      </c>
      <c r="AN92" s="17" t="s">
        <v>29</v>
      </c>
      <c r="AO92" s="17">
        <v>0</v>
      </c>
      <c r="AP92" s="17">
        <v>1</v>
      </c>
      <c r="AQ92" s="31">
        <v>33900</v>
      </c>
      <c r="AR92" s="17">
        <v>1</v>
      </c>
      <c r="AS92" s="17">
        <v>0</v>
      </c>
      <c r="AT92" s="17">
        <v>5</v>
      </c>
      <c r="AU92" s="17">
        <f>AP92+AT92</f>
        <v>6</v>
      </c>
      <c r="AV92" s="17">
        <f>X92+AH92+AU92</f>
        <v>14</v>
      </c>
      <c r="AW92" s="17">
        <f t="shared" si="1"/>
        <v>14</v>
      </c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</row>
    <row r="93" spans="1:73" ht="15.75" customHeight="1">
      <c r="A93" s="23" t="s">
        <v>241</v>
      </c>
      <c r="B93" s="21" t="s">
        <v>242</v>
      </c>
      <c r="C93" s="17" t="s">
        <v>59</v>
      </c>
      <c r="D93" s="17" t="s">
        <v>118</v>
      </c>
      <c r="E93" s="17" t="s">
        <v>27</v>
      </c>
      <c r="F93" s="17"/>
      <c r="G93" s="17" t="s">
        <v>28</v>
      </c>
      <c r="H93" s="17" t="s">
        <v>28</v>
      </c>
      <c r="I93" s="17">
        <v>3</v>
      </c>
      <c r="J93" s="17">
        <v>3</v>
      </c>
      <c r="K93" s="17">
        <v>1</v>
      </c>
      <c r="L93" s="17">
        <v>3</v>
      </c>
      <c r="M93" s="17">
        <f>SUM(I93:L93)</f>
        <v>10</v>
      </c>
      <c r="N93" s="17">
        <v>0</v>
      </c>
      <c r="O93" s="17">
        <v>1</v>
      </c>
      <c r="P93" s="17">
        <v>0</v>
      </c>
      <c r="Q93" s="20">
        <v>0</v>
      </c>
      <c r="R93" s="20">
        <v>0</v>
      </c>
      <c r="S93" s="20">
        <v>1</v>
      </c>
      <c r="T93" s="20">
        <v>0</v>
      </c>
      <c r="U93" s="20">
        <v>0</v>
      </c>
      <c r="V93" s="17">
        <v>1</v>
      </c>
      <c r="W93" s="17">
        <v>5</v>
      </c>
      <c r="X93" s="17">
        <v>5</v>
      </c>
      <c r="Y93" s="17">
        <v>67</v>
      </c>
      <c r="Z93" s="17">
        <v>0</v>
      </c>
      <c r="AA93" s="17">
        <v>0</v>
      </c>
      <c r="AB93" s="17">
        <v>0</v>
      </c>
      <c r="AC93" s="17">
        <v>1</v>
      </c>
      <c r="AD93" s="17">
        <v>5</v>
      </c>
      <c r="AE93" s="17">
        <v>0</v>
      </c>
      <c r="AF93" s="17">
        <v>1</v>
      </c>
      <c r="AG93" s="17">
        <v>0</v>
      </c>
      <c r="AH93" s="17">
        <v>5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2268</v>
      </c>
      <c r="AR93" s="17">
        <v>1</v>
      </c>
      <c r="AS93" s="17">
        <v>1</v>
      </c>
      <c r="AT93" s="17">
        <v>5</v>
      </c>
      <c r="AU93" s="17">
        <v>5</v>
      </c>
      <c r="AV93" s="17">
        <v>15</v>
      </c>
      <c r="AW93" s="17">
        <f t="shared" si="1"/>
        <v>15</v>
      </c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</row>
    <row r="94" spans="1:73" ht="15.75" customHeight="1">
      <c r="A94" s="23" t="s">
        <v>243</v>
      </c>
      <c r="B94" s="21" t="s">
        <v>244</v>
      </c>
      <c r="C94" s="17" t="s">
        <v>245</v>
      </c>
      <c r="D94" s="17" t="s">
        <v>401</v>
      </c>
      <c r="E94" s="17" t="s">
        <v>27</v>
      </c>
      <c r="F94" s="17" t="s">
        <v>27</v>
      </c>
      <c r="G94" s="17" t="s">
        <v>27</v>
      </c>
      <c r="H94" s="17" t="s">
        <v>27</v>
      </c>
      <c r="I94" s="17">
        <v>3</v>
      </c>
      <c r="J94" s="17">
        <v>3</v>
      </c>
      <c r="K94" s="17">
        <v>3</v>
      </c>
      <c r="L94" s="17">
        <v>2</v>
      </c>
      <c r="M94" s="17">
        <f>SUM(I94:L94)</f>
        <v>11</v>
      </c>
      <c r="N94" s="17">
        <v>1</v>
      </c>
      <c r="O94" s="17">
        <v>0</v>
      </c>
      <c r="P94" s="17">
        <v>0</v>
      </c>
      <c r="Q94" s="17">
        <v>0</v>
      </c>
      <c r="R94" s="17">
        <v>1</v>
      </c>
      <c r="S94" s="17">
        <v>1</v>
      </c>
      <c r="T94" s="17">
        <v>1</v>
      </c>
      <c r="U94" s="17">
        <v>1</v>
      </c>
      <c r="V94" s="17">
        <v>1</v>
      </c>
      <c r="W94" s="17">
        <v>5</v>
      </c>
      <c r="X94" s="20">
        <v>5</v>
      </c>
      <c r="Y94" s="20">
        <v>113</v>
      </c>
      <c r="Z94" s="20">
        <v>0</v>
      </c>
      <c r="AA94" s="20">
        <v>0</v>
      </c>
      <c r="AB94" s="20">
        <v>1</v>
      </c>
      <c r="AC94" s="20">
        <v>0</v>
      </c>
      <c r="AD94" s="17">
        <v>4</v>
      </c>
      <c r="AE94" s="17">
        <v>13</v>
      </c>
      <c r="AF94" s="17">
        <v>1</v>
      </c>
      <c r="AG94" s="17">
        <v>2</v>
      </c>
      <c r="AH94" s="17">
        <v>6</v>
      </c>
      <c r="AI94" s="17" t="s">
        <v>33</v>
      </c>
      <c r="AJ94" s="17">
        <v>0</v>
      </c>
      <c r="AK94" s="17">
        <v>1</v>
      </c>
      <c r="AL94" s="17" t="s">
        <v>33</v>
      </c>
      <c r="AM94" s="17" t="s">
        <v>33</v>
      </c>
      <c r="AN94" s="17" t="s">
        <v>33</v>
      </c>
      <c r="AO94" s="17">
        <v>0</v>
      </c>
      <c r="AP94" s="17">
        <v>1</v>
      </c>
      <c r="AQ94" s="17">
        <v>13000</v>
      </c>
      <c r="AR94" s="17">
        <v>1</v>
      </c>
      <c r="AS94" s="17">
        <v>0</v>
      </c>
      <c r="AT94" s="17">
        <v>5</v>
      </c>
      <c r="AU94" s="17">
        <v>6</v>
      </c>
      <c r="AV94" s="17">
        <v>17</v>
      </c>
      <c r="AW94" s="17">
        <f t="shared" si="1"/>
        <v>17</v>
      </c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</row>
    <row r="95" spans="1:73" ht="15.75" customHeight="1">
      <c r="A95" s="15" t="s">
        <v>246</v>
      </c>
      <c r="B95" s="16" t="s">
        <v>247</v>
      </c>
      <c r="C95" s="17" t="s">
        <v>26</v>
      </c>
      <c r="D95" s="17" t="s">
        <v>118</v>
      </c>
      <c r="E95" s="17" t="s">
        <v>27</v>
      </c>
      <c r="F95" s="18" t="s">
        <v>28</v>
      </c>
      <c r="G95" s="19" t="s">
        <v>28</v>
      </c>
      <c r="H95" s="19" t="s">
        <v>28</v>
      </c>
      <c r="I95" s="19">
        <v>3</v>
      </c>
      <c r="J95" s="19">
        <v>3</v>
      </c>
      <c r="K95" s="19">
        <v>1</v>
      </c>
      <c r="L95" s="19">
        <v>3</v>
      </c>
      <c r="M95" s="17">
        <f>SUM(I95:L95)</f>
        <v>10</v>
      </c>
      <c r="N95" s="19">
        <v>4</v>
      </c>
      <c r="O95" s="17">
        <v>0</v>
      </c>
      <c r="P95" s="17">
        <v>0</v>
      </c>
      <c r="Q95" s="17">
        <v>0</v>
      </c>
      <c r="R95" s="17">
        <v>1</v>
      </c>
      <c r="S95" s="20">
        <v>0</v>
      </c>
      <c r="T95" s="20">
        <v>0</v>
      </c>
      <c r="U95" s="20">
        <v>0</v>
      </c>
      <c r="V95" s="20">
        <v>0</v>
      </c>
      <c r="W95" s="20">
        <v>1</v>
      </c>
      <c r="X95" s="17">
        <v>2</v>
      </c>
      <c r="Y95" s="17">
        <v>6</v>
      </c>
      <c r="Z95" s="17">
        <v>0</v>
      </c>
      <c r="AA95" s="17">
        <v>0</v>
      </c>
      <c r="AB95" s="17">
        <v>0</v>
      </c>
      <c r="AC95" s="17">
        <v>1</v>
      </c>
      <c r="AD95" s="17">
        <v>3</v>
      </c>
      <c r="AE95" s="17">
        <v>6</v>
      </c>
      <c r="AF95" s="17" t="s">
        <v>29</v>
      </c>
      <c r="AG95" s="17">
        <v>1</v>
      </c>
      <c r="AH95" s="17">
        <v>2</v>
      </c>
      <c r="AI95" s="17" t="s">
        <v>29</v>
      </c>
      <c r="AJ95" s="17">
        <v>0</v>
      </c>
      <c r="AK95" s="17">
        <v>0</v>
      </c>
      <c r="AL95" s="22">
        <v>0.14000000000000001</v>
      </c>
      <c r="AM95" s="22">
        <v>0.16</v>
      </c>
      <c r="AN95" s="49">
        <v>0.1388888888888889</v>
      </c>
      <c r="AO95" s="17">
        <v>0</v>
      </c>
      <c r="AP95" s="17">
        <v>2</v>
      </c>
      <c r="AQ95" s="17">
        <v>13</v>
      </c>
      <c r="AR95" s="17" t="s">
        <v>29</v>
      </c>
      <c r="AS95" s="17" t="s">
        <v>29</v>
      </c>
      <c r="AT95" s="17">
        <v>1</v>
      </c>
      <c r="AU95" s="17">
        <v>3</v>
      </c>
      <c r="AV95" s="17">
        <v>7</v>
      </c>
      <c r="AW95" s="17">
        <f t="shared" si="1"/>
        <v>7</v>
      </c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</row>
    <row r="96" spans="1:73" ht="15.75" customHeight="1">
      <c r="A96" s="23" t="s">
        <v>248</v>
      </c>
      <c r="B96" s="21" t="s">
        <v>249</v>
      </c>
      <c r="C96" s="17" t="s">
        <v>62</v>
      </c>
      <c r="D96" s="17" t="s">
        <v>401</v>
      </c>
      <c r="E96" s="17" t="s">
        <v>27</v>
      </c>
      <c r="F96" s="17" t="s">
        <v>27</v>
      </c>
      <c r="G96" s="17" t="s">
        <v>27</v>
      </c>
      <c r="H96" s="17" t="s">
        <v>27</v>
      </c>
      <c r="I96" s="17">
        <v>3</v>
      </c>
      <c r="J96" s="17">
        <v>3</v>
      </c>
      <c r="K96" s="17">
        <v>3</v>
      </c>
      <c r="L96" s="17">
        <v>1</v>
      </c>
      <c r="M96" s="17">
        <f>SUM(I96:L96)</f>
        <v>10</v>
      </c>
      <c r="N96" s="17">
        <v>0</v>
      </c>
      <c r="O96" s="17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17">
        <v>1</v>
      </c>
      <c r="V96" s="17">
        <v>0</v>
      </c>
      <c r="W96" s="17">
        <v>4</v>
      </c>
      <c r="X96" s="17">
        <f>R96+W96</f>
        <v>4</v>
      </c>
      <c r="Y96" s="17">
        <v>143</v>
      </c>
      <c r="Z96" s="17">
        <v>0</v>
      </c>
      <c r="AA96" s="17">
        <v>1</v>
      </c>
      <c r="AB96" s="17" t="s">
        <v>29</v>
      </c>
      <c r="AC96" s="17">
        <v>0</v>
      </c>
      <c r="AD96" s="17">
        <v>3</v>
      </c>
      <c r="AE96" s="17">
        <v>5</v>
      </c>
      <c r="AF96" s="17" t="s">
        <v>29</v>
      </c>
      <c r="AG96" s="17">
        <v>2</v>
      </c>
      <c r="AH96" s="17">
        <f>Z96+AD96+AG96</f>
        <v>5</v>
      </c>
      <c r="AI96" s="17" t="s">
        <v>29</v>
      </c>
      <c r="AJ96" s="17">
        <v>0</v>
      </c>
      <c r="AK96" s="17">
        <v>0</v>
      </c>
      <c r="AL96" s="17" t="s">
        <v>29</v>
      </c>
      <c r="AM96" s="17">
        <v>10</v>
      </c>
      <c r="AN96" s="17" t="s">
        <v>29</v>
      </c>
      <c r="AO96" s="17">
        <v>0</v>
      </c>
      <c r="AP96" s="17">
        <v>1</v>
      </c>
      <c r="AQ96" s="17">
        <v>34</v>
      </c>
      <c r="AR96" s="17">
        <v>0</v>
      </c>
      <c r="AS96" s="17">
        <v>0</v>
      </c>
      <c r="AT96" s="17">
        <v>2</v>
      </c>
      <c r="AU96" s="17">
        <f>AP96+AT96</f>
        <v>3</v>
      </c>
      <c r="AV96" s="17">
        <f>X96+AH96+AU96</f>
        <v>12</v>
      </c>
      <c r="AW96" s="17">
        <f t="shared" si="1"/>
        <v>12</v>
      </c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</row>
    <row r="97" spans="1:73" ht="15.75" customHeight="1">
      <c r="A97" s="23" t="s">
        <v>250</v>
      </c>
      <c r="B97" s="21" t="s">
        <v>251</v>
      </c>
      <c r="C97" s="17" t="s">
        <v>59</v>
      </c>
      <c r="D97" s="17" t="s">
        <v>401</v>
      </c>
      <c r="E97" s="17" t="s">
        <v>27</v>
      </c>
      <c r="F97" s="17"/>
      <c r="G97" s="17" t="s">
        <v>27</v>
      </c>
      <c r="H97" s="17" t="s">
        <v>27</v>
      </c>
      <c r="I97" s="17">
        <v>2</v>
      </c>
      <c r="J97" s="17">
        <v>3</v>
      </c>
      <c r="K97" s="17">
        <v>3</v>
      </c>
      <c r="L97" s="17">
        <v>3</v>
      </c>
      <c r="M97" s="17">
        <f>SUM(I97:L97)</f>
        <v>11</v>
      </c>
      <c r="N97" s="17">
        <v>0</v>
      </c>
      <c r="O97" s="17">
        <v>0</v>
      </c>
      <c r="P97" s="17">
        <v>0</v>
      </c>
      <c r="Q97" s="20">
        <v>0</v>
      </c>
      <c r="R97" s="20">
        <v>0</v>
      </c>
      <c r="S97" s="20">
        <v>1</v>
      </c>
      <c r="T97" s="20">
        <v>1</v>
      </c>
      <c r="U97" s="20">
        <v>1</v>
      </c>
      <c r="V97" s="17">
        <v>0</v>
      </c>
      <c r="W97" s="17">
        <v>4</v>
      </c>
      <c r="X97" s="17">
        <v>4</v>
      </c>
      <c r="Y97" s="17">
        <v>338</v>
      </c>
      <c r="Z97" s="17">
        <v>0</v>
      </c>
      <c r="AA97" s="17">
        <v>1</v>
      </c>
      <c r="AB97" s="17">
        <v>1</v>
      </c>
      <c r="AC97" s="17">
        <v>1</v>
      </c>
      <c r="AD97" s="17">
        <v>5</v>
      </c>
      <c r="AE97" s="17">
        <v>1</v>
      </c>
      <c r="AF97" s="17">
        <v>0</v>
      </c>
      <c r="AG97" s="17">
        <v>1</v>
      </c>
      <c r="AH97" s="17">
        <v>6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1</v>
      </c>
      <c r="AQ97" s="17">
        <v>13</v>
      </c>
      <c r="AR97" s="17">
        <v>1</v>
      </c>
      <c r="AS97" s="17">
        <v>0</v>
      </c>
      <c r="AT97" s="17">
        <v>1</v>
      </c>
      <c r="AU97" s="17">
        <v>2</v>
      </c>
      <c r="AV97" s="17">
        <v>12</v>
      </c>
      <c r="AW97" s="17">
        <f t="shared" si="1"/>
        <v>12</v>
      </c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</row>
    <row r="98" spans="1:73" ht="15.75" customHeight="1">
      <c r="A98" s="34" t="s">
        <v>252</v>
      </c>
      <c r="B98" s="28" t="s">
        <v>253</v>
      </c>
      <c r="C98" s="17" t="s">
        <v>38</v>
      </c>
      <c r="D98" s="27" t="s">
        <v>401</v>
      </c>
      <c r="E98" s="17" t="s">
        <v>27</v>
      </c>
      <c r="F98" s="17" t="s">
        <v>27</v>
      </c>
      <c r="G98" s="17" t="s">
        <v>28</v>
      </c>
      <c r="H98" s="17" t="s">
        <v>27</v>
      </c>
      <c r="I98" s="17">
        <v>3</v>
      </c>
      <c r="J98" s="17">
        <v>3</v>
      </c>
      <c r="K98" s="17">
        <v>3</v>
      </c>
      <c r="L98" s="17">
        <v>2</v>
      </c>
      <c r="M98" s="17">
        <f>SUM(I98:L98)</f>
        <v>11</v>
      </c>
      <c r="N98" s="20">
        <v>1994</v>
      </c>
      <c r="O98" s="20">
        <v>1</v>
      </c>
      <c r="P98" s="20">
        <v>0</v>
      </c>
      <c r="Q98" s="20">
        <v>0</v>
      </c>
      <c r="R98" s="20">
        <v>5</v>
      </c>
      <c r="S98" s="17">
        <v>1</v>
      </c>
      <c r="T98" s="17">
        <v>1</v>
      </c>
      <c r="U98" s="17">
        <v>1</v>
      </c>
      <c r="V98" s="17">
        <v>1</v>
      </c>
      <c r="W98" s="17">
        <v>5</v>
      </c>
      <c r="X98" s="17">
        <v>10</v>
      </c>
      <c r="Y98" s="17">
        <v>5</v>
      </c>
      <c r="Z98" s="17">
        <v>0</v>
      </c>
      <c r="AA98" s="17">
        <v>1</v>
      </c>
      <c r="AB98" s="17">
        <v>1</v>
      </c>
      <c r="AC98" s="17">
        <v>1</v>
      </c>
      <c r="AD98" s="17">
        <v>5</v>
      </c>
      <c r="AE98" s="17">
        <v>86</v>
      </c>
      <c r="AF98" s="17">
        <v>1</v>
      </c>
      <c r="AG98" s="17">
        <v>5</v>
      </c>
      <c r="AH98" s="17">
        <v>10</v>
      </c>
      <c r="AI98" s="37" t="s">
        <v>29</v>
      </c>
      <c r="AJ98" s="17">
        <v>0</v>
      </c>
      <c r="AK98" s="17">
        <v>1</v>
      </c>
      <c r="AL98" s="37" t="s">
        <v>29</v>
      </c>
      <c r="AM98" s="17">
        <v>0</v>
      </c>
      <c r="AN98" s="17">
        <v>0</v>
      </c>
      <c r="AO98" s="17">
        <v>1</v>
      </c>
      <c r="AP98" s="17">
        <v>1</v>
      </c>
      <c r="AQ98" s="17">
        <v>10</v>
      </c>
      <c r="AR98" s="17">
        <v>1</v>
      </c>
      <c r="AS98" s="17">
        <v>1</v>
      </c>
      <c r="AT98" s="17">
        <v>1</v>
      </c>
      <c r="AU98" s="17">
        <v>2</v>
      </c>
      <c r="AV98" s="17">
        <f>AU98+AH98+X98</f>
        <v>22</v>
      </c>
      <c r="AW98" s="17">
        <f t="shared" si="1"/>
        <v>22</v>
      </c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</row>
    <row r="99" spans="1:73" ht="15.75" customHeight="1">
      <c r="A99" s="23" t="s">
        <v>254</v>
      </c>
      <c r="B99" s="21" t="s">
        <v>255</v>
      </c>
      <c r="C99" s="17"/>
      <c r="D99" s="17" t="s">
        <v>118</v>
      </c>
      <c r="E99" s="17" t="s">
        <v>27</v>
      </c>
      <c r="F99" s="17" t="s">
        <v>28</v>
      </c>
      <c r="G99" s="17" t="s">
        <v>28</v>
      </c>
      <c r="H99" s="17" t="s">
        <v>28</v>
      </c>
      <c r="I99" s="17">
        <v>3</v>
      </c>
      <c r="J99" s="17">
        <v>2</v>
      </c>
      <c r="K99" s="17">
        <v>3</v>
      </c>
      <c r="L99" s="17">
        <v>3</v>
      </c>
      <c r="M99" s="17">
        <f>SUM(I99:L99)</f>
        <v>11</v>
      </c>
      <c r="N99" s="17">
        <v>26</v>
      </c>
      <c r="O99" s="17">
        <v>1</v>
      </c>
      <c r="P99" s="20">
        <v>0</v>
      </c>
      <c r="Q99" s="20">
        <v>0</v>
      </c>
      <c r="R99" s="20">
        <v>4</v>
      </c>
      <c r="S99" s="20">
        <v>1</v>
      </c>
      <c r="T99" s="20">
        <v>1</v>
      </c>
      <c r="U99" s="17">
        <v>1</v>
      </c>
      <c r="V99" s="17">
        <v>1</v>
      </c>
      <c r="W99" s="17">
        <v>5</v>
      </c>
      <c r="X99" s="17">
        <v>9</v>
      </c>
      <c r="Y99" s="17">
        <v>426</v>
      </c>
      <c r="Z99" s="17">
        <v>0</v>
      </c>
      <c r="AA99" s="17">
        <v>1</v>
      </c>
      <c r="AB99" s="17">
        <v>1</v>
      </c>
      <c r="AC99" s="17">
        <v>0</v>
      </c>
      <c r="AD99" s="17">
        <v>4</v>
      </c>
      <c r="AE99" s="17">
        <v>45</v>
      </c>
      <c r="AF99" s="17">
        <v>1</v>
      </c>
      <c r="AG99" s="17">
        <v>5</v>
      </c>
      <c r="AH99" s="17">
        <v>9</v>
      </c>
      <c r="AI99" s="17" t="s">
        <v>33</v>
      </c>
      <c r="AJ99" s="17">
        <v>0</v>
      </c>
      <c r="AK99" s="17">
        <v>0</v>
      </c>
      <c r="AL99" s="17" t="s">
        <v>33</v>
      </c>
      <c r="AM99" s="17" t="s">
        <v>33</v>
      </c>
      <c r="AN99" s="17" t="s">
        <v>33</v>
      </c>
      <c r="AO99" s="17">
        <v>0</v>
      </c>
      <c r="AP99" s="17">
        <v>0</v>
      </c>
      <c r="AQ99" s="17">
        <v>17360</v>
      </c>
      <c r="AR99" s="17">
        <v>1</v>
      </c>
      <c r="AS99" s="17">
        <v>1</v>
      </c>
      <c r="AT99" s="17">
        <v>5</v>
      </c>
      <c r="AU99" s="17">
        <v>5</v>
      </c>
      <c r="AV99" s="17">
        <v>23</v>
      </c>
      <c r="AW99" s="17">
        <f t="shared" si="1"/>
        <v>23</v>
      </c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</row>
    <row r="100" spans="1:73" ht="15.75" customHeight="1">
      <c r="A100" s="23" t="s">
        <v>256</v>
      </c>
      <c r="B100" s="21" t="s">
        <v>257</v>
      </c>
      <c r="C100" s="17" t="s">
        <v>62</v>
      </c>
      <c r="D100" s="17" t="s">
        <v>401</v>
      </c>
      <c r="E100" s="17" t="s">
        <v>27</v>
      </c>
      <c r="F100" s="17" t="s">
        <v>28</v>
      </c>
      <c r="G100" s="17" t="s">
        <v>28</v>
      </c>
      <c r="H100" s="17" t="s">
        <v>27</v>
      </c>
      <c r="I100" s="17">
        <v>3</v>
      </c>
      <c r="J100" s="17">
        <v>3</v>
      </c>
      <c r="K100" s="17">
        <v>2</v>
      </c>
      <c r="L100" s="17">
        <v>2</v>
      </c>
      <c r="M100" s="17">
        <f>SUM(I100:L100)</f>
        <v>10</v>
      </c>
      <c r="N100" s="17">
        <v>0</v>
      </c>
      <c r="O100" s="17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17">
        <v>1</v>
      </c>
      <c r="V100" s="17">
        <v>0</v>
      </c>
      <c r="W100" s="17">
        <v>4</v>
      </c>
      <c r="X100" s="17">
        <f>R100+W100</f>
        <v>4</v>
      </c>
      <c r="Y100" s="17">
        <v>3207</v>
      </c>
      <c r="Z100" s="17">
        <v>2</v>
      </c>
      <c r="AA100" s="17">
        <v>0</v>
      </c>
      <c r="AB100" s="17">
        <v>0</v>
      </c>
      <c r="AC100" s="17">
        <v>0</v>
      </c>
      <c r="AD100" s="17">
        <v>3</v>
      </c>
      <c r="AE100" s="17">
        <v>2</v>
      </c>
      <c r="AF100" s="17" t="s">
        <v>29</v>
      </c>
      <c r="AG100" s="17">
        <v>2</v>
      </c>
      <c r="AH100" s="17">
        <f>Z100+AD100+AG100</f>
        <v>7</v>
      </c>
      <c r="AI100" s="17" t="s">
        <v>29</v>
      </c>
      <c r="AJ100" s="17">
        <v>0</v>
      </c>
      <c r="AK100" s="17">
        <v>0</v>
      </c>
      <c r="AL100" s="17" t="s">
        <v>29</v>
      </c>
      <c r="AM100" s="17">
        <v>10</v>
      </c>
      <c r="AN100" s="17" t="s">
        <v>29</v>
      </c>
      <c r="AO100" s="17">
        <v>0</v>
      </c>
      <c r="AP100" s="17">
        <v>1</v>
      </c>
      <c r="AQ100" s="17">
        <v>769</v>
      </c>
      <c r="AR100" s="17">
        <v>0</v>
      </c>
      <c r="AS100" s="17">
        <v>0</v>
      </c>
      <c r="AT100" s="17">
        <v>5</v>
      </c>
      <c r="AU100" s="17">
        <f>AP100+AT100</f>
        <v>6</v>
      </c>
      <c r="AV100" s="17">
        <f>X100+AH100+AU100</f>
        <v>17</v>
      </c>
      <c r="AW100" s="17">
        <f t="shared" si="1"/>
        <v>17</v>
      </c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</row>
    <row r="101" spans="1:73" ht="15.75" customHeight="1">
      <c r="A101" s="23" t="s">
        <v>258</v>
      </c>
      <c r="B101" s="21" t="s">
        <v>259</v>
      </c>
      <c r="C101" s="17" t="s">
        <v>50</v>
      </c>
      <c r="D101" s="17" t="s">
        <v>401</v>
      </c>
      <c r="E101" s="17" t="s">
        <v>27</v>
      </c>
      <c r="F101" s="17" t="s">
        <v>27</v>
      </c>
      <c r="G101" s="17" t="s">
        <v>27</v>
      </c>
      <c r="H101" s="17"/>
      <c r="I101" s="17">
        <v>3</v>
      </c>
      <c r="J101" s="17">
        <v>3</v>
      </c>
      <c r="K101" s="17">
        <v>2</v>
      </c>
      <c r="L101" s="17">
        <v>2</v>
      </c>
      <c r="M101" s="17">
        <f>SUM(I101:L101)</f>
        <v>10</v>
      </c>
      <c r="N101" s="17">
        <v>22</v>
      </c>
      <c r="O101" s="17">
        <v>0</v>
      </c>
      <c r="P101" s="20">
        <v>0</v>
      </c>
      <c r="Q101" s="20">
        <v>0</v>
      </c>
      <c r="R101" s="20">
        <v>5</v>
      </c>
      <c r="S101" s="20">
        <v>0</v>
      </c>
      <c r="T101" s="20">
        <v>1</v>
      </c>
      <c r="U101" s="17">
        <v>1</v>
      </c>
      <c r="V101" s="17">
        <v>1</v>
      </c>
      <c r="W101" s="17">
        <v>5</v>
      </c>
      <c r="X101" s="17">
        <v>10</v>
      </c>
      <c r="Y101" s="17">
        <v>9</v>
      </c>
      <c r="Z101" s="17">
        <v>0</v>
      </c>
      <c r="AA101" s="17">
        <v>1</v>
      </c>
      <c r="AB101" s="17">
        <v>1</v>
      </c>
      <c r="AC101" s="17">
        <v>1</v>
      </c>
      <c r="AD101" s="17">
        <v>5</v>
      </c>
      <c r="AE101" s="17">
        <v>3</v>
      </c>
      <c r="AF101" s="17" t="s">
        <v>29</v>
      </c>
      <c r="AG101" s="17">
        <v>1</v>
      </c>
      <c r="AH101" s="17">
        <v>12</v>
      </c>
      <c r="AI101" s="17" t="s">
        <v>29</v>
      </c>
      <c r="AJ101" s="17">
        <v>0</v>
      </c>
      <c r="AK101" s="17">
        <v>0</v>
      </c>
      <c r="AL101" s="17" t="s">
        <v>29</v>
      </c>
      <c r="AM101" s="17" t="s">
        <v>29</v>
      </c>
      <c r="AN101" s="17" t="s">
        <v>29</v>
      </c>
      <c r="AO101" s="17">
        <v>0</v>
      </c>
      <c r="AP101" s="17">
        <v>0</v>
      </c>
      <c r="AQ101" s="17">
        <v>14</v>
      </c>
      <c r="AR101" s="17">
        <v>0</v>
      </c>
      <c r="AS101" s="17">
        <v>0</v>
      </c>
      <c r="AT101" s="17">
        <v>1</v>
      </c>
      <c r="AU101" s="17">
        <v>1</v>
      </c>
      <c r="AV101" s="17">
        <v>22</v>
      </c>
      <c r="AW101" s="17">
        <f t="shared" si="1"/>
        <v>23</v>
      </c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</row>
    <row r="102" spans="1:73" ht="15.75" customHeight="1">
      <c r="A102" s="15" t="s">
        <v>260</v>
      </c>
      <c r="B102" s="16" t="s">
        <v>261</v>
      </c>
      <c r="C102" s="17" t="s">
        <v>26</v>
      </c>
      <c r="D102" s="17" t="s">
        <v>401</v>
      </c>
      <c r="E102" s="17" t="s">
        <v>27</v>
      </c>
      <c r="F102" s="18" t="s">
        <v>27</v>
      </c>
      <c r="G102" s="19" t="s">
        <v>28</v>
      </c>
      <c r="H102" s="19" t="s">
        <v>28</v>
      </c>
      <c r="I102" s="19">
        <v>3</v>
      </c>
      <c r="J102" s="19">
        <v>3</v>
      </c>
      <c r="K102" s="19">
        <v>1</v>
      </c>
      <c r="L102" s="19">
        <v>3</v>
      </c>
      <c r="M102" s="17">
        <f>SUM(I102:L102)</f>
        <v>10</v>
      </c>
      <c r="N102" s="19">
        <v>9</v>
      </c>
      <c r="O102" s="17">
        <v>0</v>
      </c>
      <c r="P102" s="17">
        <v>0</v>
      </c>
      <c r="Q102" s="17">
        <v>0</v>
      </c>
      <c r="R102" s="17">
        <v>1</v>
      </c>
      <c r="S102" s="20">
        <v>0</v>
      </c>
      <c r="T102" s="20">
        <v>0</v>
      </c>
      <c r="U102" s="20">
        <v>0</v>
      </c>
      <c r="V102" s="20">
        <v>0</v>
      </c>
      <c r="W102" s="20">
        <v>1</v>
      </c>
      <c r="X102" s="17">
        <v>2</v>
      </c>
      <c r="Y102" s="17">
        <v>1</v>
      </c>
      <c r="Z102" s="17">
        <v>0</v>
      </c>
      <c r="AA102" s="17">
        <v>0</v>
      </c>
      <c r="AB102" s="17">
        <v>0</v>
      </c>
      <c r="AC102" s="17">
        <v>0</v>
      </c>
      <c r="AD102" s="17">
        <v>3</v>
      </c>
      <c r="AE102" s="17">
        <v>0</v>
      </c>
      <c r="AF102" s="17" t="s">
        <v>29</v>
      </c>
      <c r="AG102" s="17">
        <v>0</v>
      </c>
      <c r="AH102" s="17">
        <v>0</v>
      </c>
      <c r="AI102" s="17" t="s">
        <v>29</v>
      </c>
      <c r="AJ102" s="17">
        <v>0</v>
      </c>
      <c r="AK102" s="17">
        <v>0</v>
      </c>
      <c r="AL102" s="22">
        <v>0.3</v>
      </c>
      <c r="AM102" s="22">
        <v>0.38</v>
      </c>
      <c r="AN102" s="49">
        <v>0.81319444444444444</v>
      </c>
      <c r="AO102" s="17">
        <v>0</v>
      </c>
      <c r="AP102" s="17">
        <v>4</v>
      </c>
      <c r="AQ102" s="17">
        <v>99</v>
      </c>
      <c r="AR102" s="17" t="s">
        <v>29</v>
      </c>
      <c r="AS102" s="17" t="s">
        <v>29</v>
      </c>
      <c r="AT102" s="17">
        <v>0</v>
      </c>
      <c r="AU102" s="17">
        <v>4</v>
      </c>
      <c r="AV102" s="17">
        <v>6</v>
      </c>
      <c r="AW102" s="17">
        <f t="shared" si="1"/>
        <v>6</v>
      </c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</row>
    <row r="103" spans="1:73" ht="15.75" customHeight="1">
      <c r="A103" s="39" t="s">
        <v>262</v>
      </c>
      <c r="B103" s="26" t="s">
        <v>263</v>
      </c>
      <c r="C103" s="17" t="s">
        <v>38</v>
      </c>
      <c r="D103" s="27" t="s">
        <v>401</v>
      </c>
      <c r="E103" s="27" t="s">
        <v>27</v>
      </c>
      <c r="F103" s="17" t="s">
        <v>28</v>
      </c>
      <c r="G103" s="27" t="s">
        <v>27</v>
      </c>
      <c r="H103" s="27" t="s">
        <v>27</v>
      </c>
      <c r="I103" s="17">
        <v>3</v>
      </c>
      <c r="J103" s="17">
        <v>3</v>
      </c>
      <c r="K103" s="17">
        <v>3</v>
      </c>
      <c r="L103" s="17">
        <v>2</v>
      </c>
      <c r="M103" s="17">
        <f>SUM(I103:L103)</f>
        <v>11</v>
      </c>
      <c r="N103" s="17">
        <v>19</v>
      </c>
      <c r="O103" s="17">
        <v>1</v>
      </c>
      <c r="P103" s="20">
        <v>0</v>
      </c>
      <c r="Q103" s="20">
        <v>0</v>
      </c>
      <c r="R103" s="20">
        <v>4</v>
      </c>
      <c r="S103" s="20">
        <v>1</v>
      </c>
      <c r="T103" s="20">
        <v>1</v>
      </c>
      <c r="U103" s="17">
        <v>1</v>
      </c>
      <c r="V103" s="17">
        <v>1</v>
      </c>
      <c r="W103" s="17">
        <v>5</v>
      </c>
      <c r="X103" s="17">
        <v>9</v>
      </c>
      <c r="Y103" s="17">
        <v>13661</v>
      </c>
      <c r="Z103" s="17">
        <v>5</v>
      </c>
      <c r="AA103" s="17">
        <v>1</v>
      </c>
      <c r="AB103" s="17">
        <v>1</v>
      </c>
      <c r="AC103" s="17">
        <v>1</v>
      </c>
      <c r="AD103" s="17">
        <v>5</v>
      </c>
      <c r="AE103" s="17">
        <v>31</v>
      </c>
      <c r="AF103" s="17">
        <v>1</v>
      </c>
      <c r="AG103" s="17">
        <v>5</v>
      </c>
      <c r="AH103" s="17">
        <v>15</v>
      </c>
      <c r="AI103" s="17" t="s">
        <v>29</v>
      </c>
      <c r="AJ103" s="17">
        <v>0</v>
      </c>
      <c r="AK103" s="17">
        <v>1</v>
      </c>
      <c r="AL103" s="17" t="s">
        <v>29</v>
      </c>
      <c r="AM103" s="17" t="s">
        <v>29</v>
      </c>
      <c r="AN103" s="17" t="s">
        <v>264</v>
      </c>
      <c r="AO103" s="17">
        <v>1</v>
      </c>
      <c r="AP103" s="17">
        <v>3</v>
      </c>
      <c r="AQ103" s="17">
        <v>31</v>
      </c>
      <c r="AR103" s="17">
        <v>1</v>
      </c>
      <c r="AS103" s="17">
        <v>0</v>
      </c>
      <c r="AT103" s="17">
        <v>3</v>
      </c>
      <c r="AU103" s="17">
        <v>6</v>
      </c>
      <c r="AV103" s="17">
        <v>30</v>
      </c>
      <c r="AW103" s="17">
        <f t="shared" si="1"/>
        <v>30</v>
      </c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</row>
    <row r="104" spans="1:73" ht="15.75" customHeight="1">
      <c r="A104" s="23" t="s">
        <v>265</v>
      </c>
      <c r="B104" s="21" t="s">
        <v>266</v>
      </c>
      <c r="C104" s="17" t="s">
        <v>50</v>
      </c>
      <c r="D104" s="17" t="s">
        <v>401</v>
      </c>
      <c r="E104" s="17" t="s">
        <v>27</v>
      </c>
      <c r="F104" s="17" t="s">
        <v>27</v>
      </c>
      <c r="G104" s="17" t="s">
        <v>27</v>
      </c>
      <c r="H104" s="17"/>
      <c r="I104" s="17">
        <v>2</v>
      </c>
      <c r="J104" s="17">
        <v>3</v>
      </c>
      <c r="K104" s="17">
        <v>2</v>
      </c>
      <c r="L104" s="17">
        <v>3</v>
      </c>
      <c r="M104" s="17">
        <f>SUM(I104:L104)</f>
        <v>10</v>
      </c>
      <c r="N104" s="17">
        <v>0</v>
      </c>
      <c r="O104" s="17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1</v>
      </c>
      <c r="U104" s="17">
        <v>1</v>
      </c>
      <c r="V104" s="17">
        <v>0</v>
      </c>
      <c r="W104" s="17">
        <v>3</v>
      </c>
      <c r="X104" s="17">
        <v>3</v>
      </c>
      <c r="Y104" s="17">
        <v>0</v>
      </c>
      <c r="Z104" s="17">
        <v>0</v>
      </c>
      <c r="AA104" s="17">
        <v>0</v>
      </c>
      <c r="AB104" s="17">
        <v>0</v>
      </c>
      <c r="AC104" s="17">
        <v>1</v>
      </c>
      <c r="AD104" s="17">
        <v>3</v>
      </c>
      <c r="AE104" s="17">
        <v>2</v>
      </c>
      <c r="AF104" s="17" t="s">
        <v>29</v>
      </c>
      <c r="AG104" s="17">
        <v>1</v>
      </c>
      <c r="AH104" s="17">
        <v>4</v>
      </c>
      <c r="AI104" s="17" t="s">
        <v>29</v>
      </c>
      <c r="AJ104" s="17">
        <v>0</v>
      </c>
      <c r="AK104" s="17">
        <v>0</v>
      </c>
      <c r="AL104" s="17" t="s">
        <v>29</v>
      </c>
      <c r="AM104" s="17" t="s">
        <v>29</v>
      </c>
      <c r="AN104" s="17" t="s">
        <v>29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6</v>
      </c>
      <c r="AW104" s="17">
        <f t="shared" si="1"/>
        <v>7</v>
      </c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</row>
    <row r="105" spans="1:73" ht="15.75" customHeight="1">
      <c r="A105" s="23" t="s">
        <v>267</v>
      </c>
      <c r="B105" s="21" t="s">
        <v>268</v>
      </c>
      <c r="C105" s="17" t="s">
        <v>50</v>
      </c>
      <c r="D105" s="17" t="s">
        <v>401</v>
      </c>
      <c r="E105" s="17" t="s">
        <v>28</v>
      </c>
      <c r="F105" s="17" t="s">
        <v>28</v>
      </c>
      <c r="G105" s="17" t="s">
        <v>27</v>
      </c>
      <c r="H105" s="17"/>
      <c r="I105" s="17">
        <v>2</v>
      </c>
      <c r="J105" s="17">
        <v>3</v>
      </c>
      <c r="K105" s="17">
        <v>3</v>
      </c>
      <c r="L105" s="17">
        <v>3</v>
      </c>
      <c r="M105" s="17">
        <f>SUM(I105:L105)</f>
        <v>11</v>
      </c>
      <c r="N105" s="17">
        <v>17</v>
      </c>
      <c r="O105" s="17">
        <v>0</v>
      </c>
      <c r="P105" s="20">
        <v>0</v>
      </c>
      <c r="Q105" s="20">
        <v>0</v>
      </c>
      <c r="R105" s="20">
        <v>2</v>
      </c>
      <c r="S105" s="20">
        <v>1</v>
      </c>
      <c r="T105" s="20">
        <v>1</v>
      </c>
      <c r="U105" s="17">
        <v>1</v>
      </c>
      <c r="V105" s="17">
        <v>0</v>
      </c>
      <c r="W105" s="17">
        <v>4</v>
      </c>
      <c r="X105" s="17">
        <v>6</v>
      </c>
      <c r="Y105" s="17">
        <v>13</v>
      </c>
      <c r="Z105" s="17">
        <v>0</v>
      </c>
      <c r="AA105" s="17">
        <v>1</v>
      </c>
      <c r="AB105" s="17">
        <v>1</v>
      </c>
      <c r="AC105" s="17">
        <v>0</v>
      </c>
      <c r="AD105" s="17">
        <v>4</v>
      </c>
      <c r="AE105" s="17">
        <v>18</v>
      </c>
      <c r="AF105" s="17" t="s">
        <v>33</v>
      </c>
      <c r="AG105" s="17">
        <v>3</v>
      </c>
      <c r="AH105" s="17">
        <v>7</v>
      </c>
      <c r="AI105" s="17" t="s">
        <v>33</v>
      </c>
      <c r="AJ105" s="17">
        <v>0</v>
      </c>
      <c r="AK105" s="17">
        <v>0</v>
      </c>
      <c r="AL105" s="17" t="s">
        <v>33</v>
      </c>
      <c r="AM105" s="17" t="s">
        <v>33</v>
      </c>
      <c r="AN105" s="17" t="s">
        <v>33</v>
      </c>
      <c r="AO105" s="17">
        <v>0</v>
      </c>
      <c r="AP105" s="17">
        <v>0</v>
      </c>
      <c r="AQ105" s="17">
        <v>482</v>
      </c>
      <c r="AR105" s="17">
        <v>1</v>
      </c>
      <c r="AS105" s="17">
        <v>0</v>
      </c>
      <c r="AT105" s="17">
        <v>4</v>
      </c>
      <c r="AU105" s="17">
        <v>4</v>
      </c>
      <c r="AV105" s="17">
        <v>17</v>
      </c>
      <c r="AW105" s="17">
        <f t="shared" si="1"/>
        <v>17</v>
      </c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</row>
    <row r="106" spans="1:73" ht="15.75" customHeight="1">
      <c r="A106" s="23" t="s">
        <v>269</v>
      </c>
      <c r="B106" s="21" t="s">
        <v>270</v>
      </c>
      <c r="C106" s="17" t="s">
        <v>104</v>
      </c>
      <c r="D106" s="17" t="s">
        <v>401</v>
      </c>
      <c r="E106" s="17" t="s">
        <v>28</v>
      </c>
      <c r="F106" s="17" t="s">
        <v>28</v>
      </c>
      <c r="G106" s="17" t="s">
        <v>28</v>
      </c>
      <c r="H106" s="17"/>
      <c r="I106" s="17">
        <v>3</v>
      </c>
      <c r="J106" s="17">
        <v>3</v>
      </c>
      <c r="K106" s="17">
        <v>2</v>
      </c>
      <c r="L106" s="17">
        <v>3</v>
      </c>
      <c r="M106" s="17">
        <f>SUM(I106:L106)</f>
        <v>11</v>
      </c>
      <c r="N106" s="17">
        <v>10</v>
      </c>
      <c r="O106" s="17">
        <v>1</v>
      </c>
      <c r="P106" s="17">
        <v>0</v>
      </c>
      <c r="Q106" s="17">
        <v>0</v>
      </c>
      <c r="R106" s="17">
        <v>2</v>
      </c>
      <c r="S106" s="17">
        <v>1</v>
      </c>
      <c r="T106" s="17">
        <v>1</v>
      </c>
      <c r="U106" s="20">
        <v>1</v>
      </c>
      <c r="V106" s="20">
        <v>1</v>
      </c>
      <c r="W106" s="20">
        <v>5</v>
      </c>
      <c r="X106" s="17">
        <f>W106+R106</f>
        <v>7</v>
      </c>
      <c r="Y106" s="20">
        <v>89331</v>
      </c>
      <c r="Z106" s="17">
        <v>5</v>
      </c>
      <c r="AA106" s="17">
        <v>1</v>
      </c>
      <c r="AB106" s="17">
        <v>0</v>
      </c>
      <c r="AC106" s="17">
        <v>1</v>
      </c>
      <c r="AD106" s="17">
        <v>4</v>
      </c>
      <c r="AE106" s="17">
        <v>5025</v>
      </c>
      <c r="AF106" s="17">
        <v>1</v>
      </c>
      <c r="AG106" s="17">
        <v>5</v>
      </c>
      <c r="AH106" s="20">
        <f>AA106+AG106</f>
        <v>6</v>
      </c>
      <c r="AI106" s="17" t="s">
        <v>29</v>
      </c>
      <c r="AJ106" s="17">
        <v>0</v>
      </c>
      <c r="AK106" s="17">
        <v>0</v>
      </c>
      <c r="AL106" s="17" t="s">
        <v>29</v>
      </c>
      <c r="AM106" s="17"/>
      <c r="AN106" s="17" t="s">
        <v>29</v>
      </c>
      <c r="AO106" s="17">
        <v>0</v>
      </c>
      <c r="AP106" s="17">
        <v>1</v>
      </c>
      <c r="AQ106" s="17">
        <v>944</v>
      </c>
      <c r="AR106" s="17">
        <v>1</v>
      </c>
      <c r="AS106" s="17">
        <v>1</v>
      </c>
      <c r="AT106" s="17">
        <v>5</v>
      </c>
      <c r="AU106" s="17">
        <f>AP106+AS106</f>
        <v>2</v>
      </c>
      <c r="AV106" s="17">
        <f>SUM(AU106,AH106,X106)</f>
        <v>15</v>
      </c>
      <c r="AW106" s="17">
        <f t="shared" si="1"/>
        <v>15</v>
      </c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</row>
    <row r="107" spans="1:73" ht="15.75" customHeight="1">
      <c r="A107" s="23" t="s">
        <v>271</v>
      </c>
      <c r="B107" s="21" t="s">
        <v>272</v>
      </c>
      <c r="C107" s="17" t="s">
        <v>115</v>
      </c>
      <c r="D107" s="17" t="s">
        <v>401</v>
      </c>
      <c r="E107" s="17" t="s">
        <v>27</v>
      </c>
      <c r="F107" s="17" t="s">
        <v>28</v>
      </c>
      <c r="G107" s="17" t="s">
        <v>28</v>
      </c>
      <c r="H107" s="17" t="s">
        <v>28</v>
      </c>
      <c r="I107" s="17">
        <v>3</v>
      </c>
      <c r="J107" s="17">
        <v>3</v>
      </c>
      <c r="K107" s="17">
        <v>3</v>
      </c>
      <c r="L107" s="17">
        <v>3</v>
      </c>
      <c r="M107" s="17">
        <f>SUM(I107:L107)</f>
        <v>12</v>
      </c>
      <c r="N107" s="17">
        <v>126</v>
      </c>
      <c r="O107" s="17">
        <v>0</v>
      </c>
      <c r="P107" s="20">
        <v>0</v>
      </c>
      <c r="Q107" s="20">
        <v>0</v>
      </c>
      <c r="R107" s="20">
        <v>5</v>
      </c>
      <c r="S107" s="20">
        <v>0</v>
      </c>
      <c r="T107" s="20">
        <v>0</v>
      </c>
      <c r="U107" s="17">
        <v>1</v>
      </c>
      <c r="V107" s="17">
        <v>0</v>
      </c>
      <c r="W107" s="17">
        <v>1</v>
      </c>
      <c r="X107" s="17">
        <v>0</v>
      </c>
      <c r="Y107" s="17">
        <v>0</v>
      </c>
      <c r="Z107" s="17">
        <v>0</v>
      </c>
      <c r="AA107" s="17" t="s">
        <v>29</v>
      </c>
      <c r="AB107" s="17" t="s">
        <v>29</v>
      </c>
      <c r="AC107" s="17" t="s">
        <v>29</v>
      </c>
      <c r="AD107" s="17">
        <v>3</v>
      </c>
      <c r="AE107" s="17">
        <v>0</v>
      </c>
      <c r="AF107" s="17" t="s">
        <v>29</v>
      </c>
      <c r="AG107" s="17">
        <v>0</v>
      </c>
      <c r="AH107" s="17">
        <v>0</v>
      </c>
      <c r="AI107" s="46" t="s">
        <v>29</v>
      </c>
      <c r="AJ107" s="17">
        <v>0</v>
      </c>
      <c r="AK107" s="17">
        <v>0</v>
      </c>
      <c r="AL107" s="17" t="s">
        <v>29</v>
      </c>
      <c r="AM107" s="22">
        <v>0.5</v>
      </c>
      <c r="AN107" s="17" t="s">
        <v>273</v>
      </c>
      <c r="AO107" s="17" t="s">
        <v>29</v>
      </c>
      <c r="AP107" s="17">
        <v>5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12</v>
      </c>
      <c r="AW107" s="17">
        <f t="shared" si="1"/>
        <v>0</v>
      </c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</row>
    <row r="108" spans="1:73" ht="15.75" customHeight="1">
      <c r="A108" s="39" t="s">
        <v>274</v>
      </c>
      <c r="B108" s="26" t="s">
        <v>275</v>
      </c>
      <c r="C108" s="17" t="s">
        <v>38</v>
      </c>
      <c r="D108" s="27" t="s">
        <v>401</v>
      </c>
      <c r="E108" s="27" t="s">
        <v>27</v>
      </c>
      <c r="F108" s="17" t="s">
        <v>28</v>
      </c>
      <c r="G108" s="27" t="s">
        <v>28</v>
      </c>
      <c r="H108" s="17" t="s">
        <v>28</v>
      </c>
      <c r="I108" s="17">
        <v>3</v>
      </c>
      <c r="J108" s="17">
        <v>3</v>
      </c>
      <c r="K108" s="17">
        <v>3</v>
      </c>
      <c r="L108" s="17">
        <v>2</v>
      </c>
      <c r="M108" s="17">
        <f>SUM(I108:L108)</f>
        <v>11</v>
      </c>
      <c r="N108" s="20">
        <v>25</v>
      </c>
      <c r="O108" s="20">
        <v>0</v>
      </c>
      <c r="P108" s="20">
        <v>0</v>
      </c>
      <c r="Q108" s="20">
        <v>0</v>
      </c>
      <c r="R108" s="20">
        <v>1</v>
      </c>
      <c r="S108" s="17">
        <v>1</v>
      </c>
      <c r="T108" s="17">
        <v>1</v>
      </c>
      <c r="U108" s="17">
        <v>1</v>
      </c>
      <c r="V108" s="17">
        <v>1</v>
      </c>
      <c r="W108" s="17">
        <v>5</v>
      </c>
      <c r="X108" s="17">
        <v>6</v>
      </c>
      <c r="Y108" s="17">
        <v>519</v>
      </c>
      <c r="Z108" s="17">
        <v>0</v>
      </c>
      <c r="AA108" s="17">
        <v>1</v>
      </c>
      <c r="AB108" s="17">
        <v>1</v>
      </c>
      <c r="AC108" s="17">
        <v>1</v>
      </c>
      <c r="AD108" s="17">
        <v>5</v>
      </c>
      <c r="AE108" s="17">
        <v>8</v>
      </c>
      <c r="AF108" s="17">
        <v>0</v>
      </c>
      <c r="AG108" s="17">
        <v>2</v>
      </c>
      <c r="AH108" s="17">
        <v>7</v>
      </c>
      <c r="AI108" s="17" t="s">
        <v>29</v>
      </c>
      <c r="AJ108" s="17">
        <v>0</v>
      </c>
      <c r="AK108" s="17">
        <v>1</v>
      </c>
      <c r="AL108" s="17" t="s">
        <v>29</v>
      </c>
      <c r="AM108" s="17" t="s">
        <v>29</v>
      </c>
      <c r="AN108" s="17" t="s">
        <v>29</v>
      </c>
      <c r="AO108" s="17">
        <v>0</v>
      </c>
      <c r="AP108" s="17">
        <v>1</v>
      </c>
      <c r="AQ108" s="17">
        <v>10</v>
      </c>
      <c r="AR108" s="17">
        <v>1</v>
      </c>
      <c r="AS108" s="17">
        <v>0</v>
      </c>
      <c r="AT108" s="17">
        <v>3</v>
      </c>
      <c r="AU108" s="17">
        <v>4</v>
      </c>
      <c r="AV108" s="17">
        <v>17</v>
      </c>
      <c r="AW108" s="17">
        <f t="shared" si="1"/>
        <v>17</v>
      </c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</row>
    <row r="109" spans="1:73" ht="15.75" customHeight="1">
      <c r="A109" s="28" t="s">
        <v>276</v>
      </c>
      <c r="B109" s="21" t="s">
        <v>277</v>
      </c>
      <c r="C109" s="17" t="s">
        <v>59</v>
      </c>
      <c r="D109" s="17" t="s">
        <v>401</v>
      </c>
      <c r="E109" s="17" t="s">
        <v>28</v>
      </c>
      <c r="F109" s="17"/>
      <c r="G109" s="17" t="s">
        <v>27</v>
      </c>
      <c r="H109" s="17" t="s">
        <v>27</v>
      </c>
      <c r="I109" s="17">
        <v>3</v>
      </c>
      <c r="J109" s="17">
        <v>3</v>
      </c>
      <c r="K109" s="17">
        <v>3</v>
      </c>
      <c r="L109" s="17">
        <v>3</v>
      </c>
      <c r="M109" s="17">
        <f>SUM(I109:L109)</f>
        <v>12</v>
      </c>
      <c r="N109" s="17">
        <v>87</v>
      </c>
      <c r="O109" s="17">
        <v>1</v>
      </c>
      <c r="P109" s="17">
        <v>0</v>
      </c>
      <c r="Q109" s="20">
        <v>0</v>
      </c>
      <c r="R109" s="20">
        <v>4</v>
      </c>
      <c r="S109" s="20">
        <v>1</v>
      </c>
      <c r="T109" s="20">
        <v>1</v>
      </c>
      <c r="U109" s="20">
        <v>0</v>
      </c>
      <c r="V109" s="17">
        <v>0</v>
      </c>
      <c r="W109" s="17">
        <v>3</v>
      </c>
      <c r="X109" s="17">
        <v>7</v>
      </c>
      <c r="Y109" s="17">
        <v>460</v>
      </c>
      <c r="Z109" s="17">
        <v>0</v>
      </c>
      <c r="AA109" s="17">
        <v>1</v>
      </c>
      <c r="AB109" s="17">
        <v>1</v>
      </c>
      <c r="AC109" s="17">
        <v>1</v>
      </c>
      <c r="AD109" s="17">
        <v>5</v>
      </c>
      <c r="AE109" s="17">
        <v>16</v>
      </c>
      <c r="AF109" s="17">
        <v>0</v>
      </c>
      <c r="AG109" s="17">
        <v>3</v>
      </c>
      <c r="AH109" s="17">
        <v>8</v>
      </c>
      <c r="AI109" s="17">
        <v>0</v>
      </c>
      <c r="AJ109" s="17">
        <v>0</v>
      </c>
      <c r="AK109" s="17">
        <v>1</v>
      </c>
      <c r="AL109" s="22">
        <v>0.05</v>
      </c>
      <c r="AM109" s="22">
        <v>0.14000000000000001</v>
      </c>
      <c r="AN109" s="17">
        <v>0</v>
      </c>
      <c r="AO109" s="17">
        <v>1</v>
      </c>
      <c r="AP109" s="17">
        <v>2</v>
      </c>
      <c r="AQ109" s="17">
        <v>0</v>
      </c>
      <c r="AR109" s="17">
        <v>1</v>
      </c>
      <c r="AS109" s="17">
        <v>1</v>
      </c>
      <c r="AT109" s="17">
        <v>1</v>
      </c>
      <c r="AU109" s="17">
        <v>3</v>
      </c>
      <c r="AV109" s="17">
        <v>18</v>
      </c>
      <c r="AW109" s="17">
        <f t="shared" si="1"/>
        <v>18</v>
      </c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</row>
    <row r="110" spans="1:73" ht="15.75" customHeight="1">
      <c r="A110" s="28" t="s">
        <v>278</v>
      </c>
      <c r="B110" s="21" t="s">
        <v>279</v>
      </c>
      <c r="C110" s="17" t="s">
        <v>121</v>
      </c>
      <c r="D110" s="17" t="s">
        <v>401</v>
      </c>
      <c r="E110" s="17" t="s">
        <v>27</v>
      </c>
      <c r="F110" s="17" t="s">
        <v>28</v>
      </c>
      <c r="G110" s="17" t="s">
        <v>27</v>
      </c>
      <c r="H110" s="17" t="s">
        <v>27</v>
      </c>
      <c r="I110" s="17">
        <v>2</v>
      </c>
      <c r="J110" s="17">
        <v>3</v>
      </c>
      <c r="K110" s="17">
        <v>3</v>
      </c>
      <c r="L110" s="17">
        <v>2</v>
      </c>
      <c r="M110" s="17">
        <f>SUM(I110:L110)</f>
        <v>10</v>
      </c>
      <c r="N110" s="17">
        <v>4</v>
      </c>
      <c r="O110" s="17">
        <v>1</v>
      </c>
      <c r="P110" s="20">
        <v>0</v>
      </c>
      <c r="Q110" s="20">
        <v>0</v>
      </c>
      <c r="R110" s="20">
        <v>1</v>
      </c>
      <c r="S110" s="20">
        <v>1</v>
      </c>
      <c r="T110" s="38">
        <v>0</v>
      </c>
      <c r="U110" s="37">
        <v>1</v>
      </c>
      <c r="V110" s="17">
        <v>1</v>
      </c>
      <c r="W110" s="17">
        <v>2</v>
      </c>
      <c r="X110" s="17">
        <v>3</v>
      </c>
      <c r="Y110" s="17">
        <v>10</v>
      </c>
      <c r="Z110" s="17">
        <v>0</v>
      </c>
      <c r="AA110" s="17">
        <v>1</v>
      </c>
      <c r="AB110" s="37">
        <v>0</v>
      </c>
      <c r="AC110" s="17">
        <v>0</v>
      </c>
      <c r="AD110" s="17">
        <v>4</v>
      </c>
      <c r="AE110" s="17">
        <v>0</v>
      </c>
      <c r="AF110" s="37" t="s">
        <v>29</v>
      </c>
      <c r="AG110" s="17">
        <v>0</v>
      </c>
      <c r="AH110" s="17">
        <v>4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37">
        <v>0</v>
      </c>
      <c r="AO110" s="17">
        <v>0</v>
      </c>
      <c r="AP110" s="17">
        <v>1</v>
      </c>
      <c r="AQ110" s="17">
        <v>0</v>
      </c>
      <c r="AR110" s="17">
        <v>1</v>
      </c>
      <c r="AS110" s="17">
        <v>1</v>
      </c>
      <c r="AT110" s="17">
        <v>0</v>
      </c>
      <c r="AU110" s="17">
        <v>1</v>
      </c>
      <c r="AV110" s="17">
        <v>8</v>
      </c>
      <c r="AW110" s="17">
        <f t="shared" si="1"/>
        <v>8</v>
      </c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</row>
    <row r="111" spans="1:73" ht="15.75" customHeight="1">
      <c r="A111" s="28" t="s">
        <v>280</v>
      </c>
      <c r="B111" s="21" t="s">
        <v>281</v>
      </c>
      <c r="C111" s="17" t="s">
        <v>59</v>
      </c>
      <c r="D111" s="17" t="s">
        <v>401</v>
      </c>
      <c r="E111" s="17" t="s">
        <v>27</v>
      </c>
      <c r="F111" s="17"/>
      <c r="G111" s="17" t="s">
        <v>28</v>
      </c>
      <c r="H111" s="17" t="s">
        <v>28</v>
      </c>
      <c r="I111" s="17">
        <v>2</v>
      </c>
      <c r="J111" s="17">
        <v>3</v>
      </c>
      <c r="K111" s="17">
        <v>3</v>
      </c>
      <c r="L111" s="17">
        <v>2</v>
      </c>
      <c r="M111" s="17">
        <f>SUM(I111:L111)</f>
        <v>10</v>
      </c>
      <c r="N111" s="17">
        <v>0</v>
      </c>
      <c r="O111" s="17">
        <v>1</v>
      </c>
      <c r="P111" s="17">
        <v>0</v>
      </c>
      <c r="Q111" s="20">
        <v>0</v>
      </c>
      <c r="R111" s="20">
        <v>1</v>
      </c>
      <c r="S111" s="20">
        <v>1</v>
      </c>
      <c r="T111" s="20">
        <v>1</v>
      </c>
      <c r="U111" s="20">
        <v>1</v>
      </c>
      <c r="V111" s="17">
        <v>1</v>
      </c>
      <c r="W111" s="17">
        <v>5</v>
      </c>
      <c r="X111" s="17">
        <v>6</v>
      </c>
      <c r="Y111" s="17">
        <v>1</v>
      </c>
      <c r="Z111" s="17">
        <v>0</v>
      </c>
      <c r="AA111" s="17">
        <v>0</v>
      </c>
      <c r="AB111" s="17">
        <v>0</v>
      </c>
      <c r="AC111" s="17">
        <v>1</v>
      </c>
      <c r="AD111" s="17">
        <v>4</v>
      </c>
      <c r="AE111" s="17">
        <v>8</v>
      </c>
      <c r="AF111" s="17">
        <v>0</v>
      </c>
      <c r="AG111" s="17">
        <v>2</v>
      </c>
      <c r="AH111" s="17">
        <v>6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1</v>
      </c>
      <c r="AR111" s="17">
        <v>1</v>
      </c>
      <c r="AS111" s="17">
        <v>0</v>
      </c>
      <c r="AT111" s="17">
        <v>1</v>
      </c>
      <c r="AU111" s="17">
        <v>1</v>
      </c>
      <c r="AV111" s="17">
        <v>13</v>
      </c>
      <c r="AW111" s="17">
        <f t="shared" si="1"/>
        <v>13</v>
      </c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</row>
    <row r="112" spans="1:73" ht="15.75" customHeight="1">
      <c r="A112" s="28" t="s">
        <v>282</v>
      </c>
      <c r="B112" s="21" t="s">
        <v>283</v>
      </c>
      <c r="C112" s="17" t="s">
        <v>62</v>
      </c>
      <c r="D112" s="17" t="s">
        <v>401</v>
      </c>
      <c r="E112" s="17" t="s">
        <v>27</v>
      </c>
      <c r="F112" s="17" t="s">
        <v>28</v>
      </c>
      <c r="G112" s="17" t="s">
        <v>27</v>
      </c>
      <c r="H112" s="17" t="s">
        <v>27</v>
      </c>
      <c r="I112" s="17">
        <v>3</v>
      </c>
      <c r="J112" s="17">
        <v>3</v>
      </c>
      <c r="K112" s="17">
        <v>2</v>
      </c>
      <c r="L112" s="17">
        <v>2</v>
      </c>
      <c r="M112" s="17">
        <f>SUM(I112:L112)</f>
        <v>10</v>
      </c>
      <c r="N112" s="17">
        <v>3</v>
      </c>
      <c r="O112" s="17">
        <v>1</v>
      </c>
      <c r="P112" s="20">
        <v>0</v>
      </c>
      <c r="Q112" s="20">
        <v>0</v>
      </c>
      <c r="R112" s="20">
        <v>0</v>
      </c>
      <c r="S112" s="20">
        <v>1</v>
      </c>
      <c r="T112" s="20">
        <v>1</v>
      </c>
      <c r="U112" s="17">
        <v>1</v>
      </c>
      <c r="V112" s="17">
        <v>0</v>
      </c>
      <c r="W112" s="17">
        <v>5</v>
      </c>
      <c r="X112" s="17">
        <f>R112+W112</f>
        <v>5</v>
      </c>
      <c r="Y112" s="17">
        <v>723</v>
      </c>
      <c r="Z112" s="17">
        <v>0</v>
      </c>
      <c r="AA112" s="17">
        <v>1</v>
      </c>
      <c r="AB112" s="17">
        <v>1</v>
      </c>
      <c r="AC112" s="17">
        <v>0</v>
      </c>
      <c r="AD112" s="17">
        <v>4</v>
      </c>
      <c r="AE112" s="17">
        <v>10</v>
      </c>
      <c r="AF112" s="17" t="s">
        <v>29</v>
      </c>
      <c r="AG112" s="17">
        <v>2</v>
      </c>
      <c r="AH112" s="17">
        <f>Z112+AD112+AG112</f>
        <v>6</v>
      </c>
      <c r="AI112" s="17" t="s">
        <v>29</v>
      </c>
      <c r="AJ112" s="17">
        <v>0</v>
      </c>
      <c r="AK112" s="17">
        <v>0</v>
      </c>
      <c r="AL112" s="17" t="s">
        <v>29</v>
      </c>
      <c r="AM112" s="17">
        <v>15</v>
      </c>
      <c r="AN112" s="17" t="s">
        <v>29</v>
      </c>
      <c r="AO112" s="17">
        <v>0</v>
      </c>
      <c r="AP112" s="17">
        <v>1</v>
      </c>
      <c r="AQ112" s="17">
        <v>3510</v>
      </c>
      <c r="AR112" s="17">
        <v>1</v>
      </c>
      <c r="AS112" s="17">
        <v>0</v>
      </c>
      <c r="AT112" s="17">
        <v>4</v>
      </c>
      <c r="AU112" s="17">
        <f>AP112+AT112</f>
        <v>5</v>
      </c>
      <c r="AV112" s="17">
        <f>X112+AH112+AU112</f>
        <v>16</v>
      </c>
      <c r="AW112" s="17">
        <f t="shared" si="1"/>
        <v>16</v>
      </c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</row>
    <row r="113" spans="1:73" ht="15.75" customHeight="1">
      <c r="A113" s="28" t="s">
        <v>284</v>
      </c>
      <c r="B113" s="21" t="s">
        <v>285</v>
      </c>
      <c r="C113" s="17" t="s">
        <v>59</v>
      </c>
      <c r="D113" s="17" t="s">
        <v>118</v>
      </c>
      <c r="E113" s="17" t="s">
        <v>27</v>
      </c>
      <c r="F113" s="17"/>
      <c r="G113" s="17" t="s">
        <v>28</v>
      </c>
      <c r="H113" s="17" t="s">
        <v>28</v>
      </c>
      <c r="I113" s="17">
        <v>3</v>
      </c>
      <c r="J113" s="17">
        <v>3</v>
      </c>
      <c r="K113" s="17">
        <v>1</v>
      </c>
      <c r="L113" s="17">
        <v>3</v>
      </c>
      <c r="M113" s="17">
        <f>SUM(I113:L113)</f>
        <v>10</v>
      </c>
      <c r="N113" s="17">
        <v>0</v>
      </c>
      <c r="O113" s="17">
        <v>0</v>
      </c>
      <c r="P113" s="17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1</v>
      </c>
      <c r="V113" s="17">
        <v>1</v>
      </c>
      <c r="W113" s="17">
        <v>5</v>
      </c>
      <c r="X113" s="17">
        <v>5</v>
      </c>
      <c r="Y113" s="17">
        <v>1</v>
      </c>
      <c r="Z113" s="17">
        <v>0</v>
      </c>
      <c r="AA113" s="17">
        <v>0</v>
      </c>
      <c r="AB113" s="17">
        <v>1</v>
      </c>
      <c r="AC113" s="17">
        <v>1</v>
      </c>
      <c r="AD113" s="17">
        <v>4</v>
      </c>
      <c r="AE113" s="17">
        <v>1</v>
      </c>
      <c r="AF113" s="17">
        <v>1</v>
      </c>
      <c r="AG113" s="17">
        <v>1</v>
      </c>
      <c r="AH113" s="17">
        <v>5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5</v>
      </c>
      <c r="AR113" s="17">
        <v>1</v>
      </c>
      <c r="AS113" s="17">
        <v>1</v>
      </c>
      <c r="AT113" s="17">
        <v>2</v>
      </c>
      <c r="AU113" s="17">
        <v>2</v>
      </c>
      <c r="AV113" s="17">
        <v>12</v>
      </c>
      <c r="AW113" s="17">
        <f t="shared" si="1"/>
        <v>12</v>
      </c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</row>
    <row r="114" spans="1:73" ht="15.75" customHeight="1">
      <c r="A114" s="28" t="s">
        <v>286</v>
      </c>
      <c r="B114" s="17"/>
      <c r="C114" s="17" t="s">
        <v>59</v>
      </c>
      <c r="D114" s="17" t="s">
        <v>118</v>
      </c>
      <c r="E114" s="17" t="s">
        <v>27</v>
      </c>
      <c r="F114" s="17"/>
      <c r="G114" s="17" t="s">
        <v>28</v>
      </c>
      <c r="H114" s="17" t="s">
        <v>28</v>
      </c>
      <c r="I114" s="17">
        <v>3</v>
      </c>
      <c r="J114" s="17">
        <v>3</v>
      </c>
      <c r="K114" s="17">
        <v>1</v>
      </c>
      <c r="L114" s="17">
        <v>3</v>
      </c>
      <c r="M114" s="17">
        <f>SUM(I114:L114)</f>
        <v>10</v>
      </c>
      <c r="N114" s="17">
        <v>0</v>
      </c>
      <c r="O114" s="17">
        <v>0</v>
      </c>
      <c r="P114" s="17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17">
        <v>1</v>
      </c>
      <c r="W114" s="17">
        <v>2</v>
      </c>
      <c r="X114" s="17">
        <v>2</v>
      </c>
      <c r="Y114" s="17">
        <v>11</v>
      </c>
      <c r="Z114" s="17">
        <v>0</v>
      </c>
      <c r="AA114" s="17">
        <v>1</v>
      </c>
      <c r="AB114" s="17">
        <v>1</v>
      </c>
      <c r="AC114" s="17">
        <v>1</v>
      </c>
      <c r="AD114" s="17">
        <v>5</v>
      </c>
      <c r="AE114" s="17">
        <v>2</v>
      </c>
      <c r="AF114" s="17">
        <v>1</v>
      </c>
      <c r="AG114" s="17">
        <v>0</v>
      </c>
      <c r="AH114" s="17">
        <v>5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1</v>
      </c>
      <c r="AP114" s="17">
        <v>0</v>
      </c>
      <c r="AQ114" s="17">
        <v>10</v>
      </c>
      <c r="AR114" s="17">
        <v>1</v>
      </c>
      <c r="AS114" s="17">
        <v>1</v>
      </c>
      <c r="AT114" s="17">
        <v>1</v>
      </c>
      <c r="AU114" s="17">
        <v>1</v>
      </c>
      <c r="AV114" s="17">
        <v>8</v>
      </c>
      <c r="AW114" s="17">
        <f t="shared" si="1"/>
        <v>8</v>
      </c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</row>
    <row r="115" spans="1:73" ht="15.75" customHeight="1">
      <c r="A115" s="28" t="s">
        <v>287</v>
      </c>
      <c r="B115" s="21" t="s">
        <v>288</v>
      </c>
      <c r="C115" s="17" t="s">
        <v>121</v>
      </c>
      <c r="D115" s="17" t="s">
        <v>402</v>
      </c>
      <c r="E115" s="17" t="s">
        <v>27</v>
      </c>
      <c r="F115" s="17"/>
      <c r="G115" s="17" t="s">
        <v>28</v>
      </c>
      <c r="H115" s="17" t="s">
        <v>28</v>
      </c>
      <c r="I115" s="17">
        <v>3</v>
      </c>
      <c r="J115" s="17">
        <v>2</v>
      </c>
      <c r="K115" s="17">
        <v>3</v>
      </c>
      <c r="L115" s="17">
        <v>3</v>
      </c>
      <c r="M115" s="17">
        <f>SUM(I115:L115)</f>
        <v>11</v>
      </c>
      <c r="N115" s="17">
        <v>2</v>
      </c>
      <c r="O115" s="17">
        <v>1</v>
      </c>
      <c r="P115" s="17">
        <v>1</v>
      </c>
      <c r="Q115" s="17">
        <v>0</v>
      </c>
      <c r="R115" s="17">
        <v>1</v>
      </c>
      <c r="S115" s="17">
        <v>1</v>
      </c>
      <c r="T115" s="17">
        <v>1</v>
      </c>
      <c r="U115" s="17">
        <v>1</v>
      </c>
      <c r="V115" s="17">
        <v>1</v>
      </c>
      <c r="W115" s="17">
        <v>5</v>
      </c>
      <c r="X115" s="17">
        <v>6</v>
      </c>
      <c r="Y115" s="17">
        <v>47</v>
      </c>
      <c r="Z115" s="17">
        <v>0</v>
      </c>
      <c r="AA115" s="17">
        <v>1</v>
      </c>
      <c r="AB115" s="17">
        <v>1</v>
      </c>
      <c r="AC115" s="17">
        <v>1</v>
      </c>
      <c r="AD115" s="17">
        <v>5</v>
      </c>
      <c r="AE115" s="17">
        <v>13</v>
      </c>
      <c r="AF115" s="17">
        <v>1</v>
      </c>
      <c r="AG115" s="17">
        <v>2</v>
      </c>
      <c r="AH115" s="17">
        <v>7</v>
      </c>
      <c r="AI115" s="23">
        <v>0.2752</v>
      </c>
      <c r="AJ115" s="17">
        <v>1</v>
      </c>
      <c r="AK115" s="17">
        <v>1</v>
      </c>
      <c r="AL115" s="17">
        <v>0</v>
      </c>
      <c r="AM115" s="17">
        <v>1</v>
      </c>
      <c r="AN115" s="37">
        <v>0</v>
      </c>
      <c r="AO115" s="17">
        <v>0</v>
      </c>
      <c r="AP115" s="17">
        <v>3</v>
      </c>
      <c r="AQ115" s="17">
        <v>37</v>
      </c>
      <c r="AR115" s="17">
        <v>1</v>
      </c>
      <c r="AS115" s="17">
        <v>1</v>
      </c>
      <c r="AT115" s="17">
        <v>1</v>
      </c>
      <c r="AU115" s="17">
        <v>4</v>
      </c>
      <c r="AV115" s="17">
        <v>17</v>
      </c>
      <c r="AW115" s="17">
        <f t="shared" si="1"/>
        <v>17</v>
      </c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</row>
    <row r="116" spans="1:73" ht="15.75" customHeight="1">
      <c r="A116" s="23" t="s">
        <v>289</v>
      </c>
      <c r="B116" s="21" t="s">
        <v>290</v>
      </c>
      <c r="C116" s="17" t="s">
        <v>97</v>
      </c>
      <c r="D116" s="17" t="s">
        <v>401</v>
      </c>
      <c r="E116" s="17" t="s">
        <v>27</v>
      </c>
      <c r="F116" s="17" t="s">
        <v>27</v>
      </c>
      <c r="G116" s="17" t="s">
        <v>28</v>
      </c>
      <c r="H116" s="17" t="s">
        <v>27</v>
      </c>
      <c r="I116" s="17">
        <v>2</v>
      </c>
      <c r="J116" s="17">
        <v>3</v>
      </c>
      <c r="K116" s="17">
        <v>3</v>
      </c>
      <c r="L116" s="17">
        <v>3</v>
      </c>
      <c r="M116" s="17">
        <f>SUM(I116:L116)</f>
        <v>11</v>
      </c>
      <c r="N116" s="17">
        <v>2</v>
      </c>
      <c r="O116" s="17">
        <v>0</v>
      </c>
      <c r="P116" s="17">
        <v>0</v>
      </c>
      <c r="Q116" s="17">
        <v>0</v>
      </c>
      <c r="R116" s="17">
        <v>1</v>
      </c>
      <c r="S116" s="17">
        <v>1</v>
      </c>
      <c r="T116" s="20">
        <v>1</v>
      </c>
      <c r="U116" s="20">
        <v>1</v>
      </c>
      <c r="V116" s="20">
        <v>1</v>
      </c>
      <c r="W116" s="20">
        <v>5</v>
      </c>
      <c r="X116" s="20">
        <v>6</v>
      </c>
      <c r="Y116" s="17">
        <v>0</v>
      </c>
      <c r="Z116" s="17">
        <v>0</v>
      </c>
      <c r="AA116" s="17">
        <v>1</v>
      </c>
      <c r="AB116" s="17">
        <v>0</v>
      </c>
      <c r="AC116" s="17">
        <v>0</v>
      </c>
      <c r="AD116" s="17">
        <v>4</v>
      </c>
      <c r="AE116" s="17">
        <v>20</v>
      </c>
      <c r="AF116" s="17">
        <v>0</v>
      </c>
      <c r="AG116" s="17">
        <v>4</v>
      </c>
      <c r="AH116" s="17">
        <v>8</v>
      </c>
      <c r="AI116" s="17"/>
      <c r="AJ116" s="17">
        <v>0</v>
      </c>
      <c r="AK116" s="17">
        <v>0</v>
      </c>
      <c r="AL116" s="17"/>
      <c r="AM116" s="17"/>
      <c r="AN116" s="17"/>
      <c r="AO116" s="17"/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14</v>
      </c>
      <c r="AW116" s="17">
        <f t="shared" si="1"/>
        <v>14</v>
      </c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</row>
    <row r="117" spans="1:73" ht="15.75" customHeight="1">
      <c r="A117" s="39" t="s">
        <v>291</v>
      </c>
      <c r="B117" s="28" t="s">
        <v>292</v>
      </c>
      <c r="C117" s="17" t="s">
        <v>293</v>
      </c>
      <c r="D117" s="17" t="s">
        <v>401</v>
      </c>
      <c r="E117" s="17" t="s">
        <v>27</v>
      </c>
      <c r="F117" s="17" t="s">
        <v>28</v>
      </c>
      <c r="G117" s="17" t="s">
        <v>27</v>
      </c>
      <c r="H117" s="17" t="s">
        <v>27</v>
      </c>
      <c r="I117" s="50">
        <v>3</v>
      </c>
      <c r="J117" s="50">
        <v>2</v>
      </c>
      <c r="K117" s="50">
        <v>2</v>
      </c>
      <c r="L117" s="50">
        <v>3</v>
      </c>
      <c r="M117" s="17">
        <f>SUM(I117:L117)</f>
        <v>10</v>
      </c>
      <c r="N117" s="37">
        <v>0</v>
      </c>
      <c r="O117" s="37">
        <v>1</v>
      </c>
      <c r="P117" s="37">
        <v>0</v>
      </c>
      <c r="Q117" s="37">
        <v>0</v>
      </c>
      <c r="R117" s="51">
        <v>4</v>
      </c>
      <c r="S117" s="37">
        <v>1</v>
      </c>
      <c r="T117" s="37">
        <v>1</v>
      </c>
      <c r="U117" s="38">
        <v>1</v>
      </c>
      <c r="V117" s="38">
        <v>1</v>
      </c>
      <c r="W117" s="51">
        <v>5</v>
      </c>
      <c r="X117" s="52">
        <f>W117+R117</f>
        <v>9</v>
      </c>
      <c r="Y117" s="38">
        <v>23</v>
      </c>
      <c r="Z117" s="51">
        <v>0</v>
      </c>
      <c r="AA117" s="37">
        <v>1</v>
      </c>
      <c r="AB117" s="37">
        <v>1</v>
      </c>
      <c r="AC117" s="17" t="s">
        <v>29</v>
      </c>
      <c r="AD117" s="53">
        <v>4</v>
      </c>
      <c r="AE117" s="37">
        <v>1</v>
      </c>
      <c r="AF117" s="37">
        <v>0</v>
      </c>
      <c r="AG117" s="37">
        <v>1</v>
      </c>
      <c r="AH117" s="37">
        <f>AG117+AD117+Z117</f>
        <v>5</v>
      </c>
      <c r="AI117" s="17" t="s">
        <v>29</v>
      </c>
      <c r="AJ117" s="37">
        <v>0</v>
      </c>
      <c r="AK117" s="37">
        <v>0</v>
      </c>
      <c r="AL117" s="17" t="s">
        <v>29</v>
      </c>
      <c r="AM117" s="17" t="s">
        <v>29</v>
      </c>
      <c r="AN117" s="17" t="s">
        <v>29</v>
      </c>
      <c r="AO117" s="17" t="s">
        <v>29</v>
      </c>
      <c r="AP117" s="51">
        <v>1</v>
      </c>
      <c r="AQ117" s="37">
        <v>0</v>
      </c>
      <c r="AR117" s="37">
        <v>0</v>
      </c>
      <c r="AS117" s="17" t="s">
        <v>29</v>
      </c>
      <c r="AT117" s="37">
        <v>0</v>
      </c>
      <c r="AU117" s="37">
        <f>AT117+AP117</f>
        <v>1</v>
      </c>
      <c r="AV117" s="37">
        <f>X117+AH117+AU117</f>
        <v>15</v>
      </c>
      <c r="AW117" s="17">
        <f t="shared" si="1"/>
        <v>15</v>
      </c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</row>
    <row r="118" spans="1:73" ht="15.75" customHeight="1">
      <c r="A118" s="39" t="s">
        <v>294</v>
      </c>
      <c r="B118" s="28" t="s">
        <v>295</v>
      </c>
      <c r="C118" s="17" t="s">
        <v>293</v>
      </c>
      <c r="D118" s="17" t="s">
        <v>401</v>
      </c>
      <c r="E118" s="17" t="s">
        <v>27</v>
      </c>
      <c r="F118" s="17" t="s">
        <v>27</v>
      </c>
      <c r="G118" s="17" t="s">
        <v>27</v>
      </c>
      <c r="H118" s="17" t="s">
        <v>27</v>
      </c>
      <c r="I118" s="50">
        <v>3</v>
      </c>
      <c r="J118" s="50">
        <v>3</v>
      </c>
      <c r="K118" s="50">
        <v>2</v>
      </c>
      <c r="L118" s="50">
        <v>3</v>
      </c>
      <c r="M118" s="17">
        <f>SUM(I118:L118)</f>
        <v>11</v>
      </c>
      <c r="N118" s="37">
        <v>1</v>
      </c>
      <c r="O118" s="37">
        <v>1</v>
      </c>
      <c r="P118" s="37">
        <v>0</v>
      </c>
      <c r="Q118" s="37">
        <v>0</v>
      </c>
      <c r="R118" s="51">
        <v>4</v>
      </c>
      <c r="S118" s="37">
        <v>1</v>
      </c>
      <c r="T118" s="38">
        <v>1</v>
      </c>
      <c r="U118" s="38">
        <v>1</v>
      </c>
      <c r="V118" s="38">
        <v>1</v>
      </c>
      <c r="W118" s="51">
        <v>5</v>
      </c>
      <c r="X118" s="52">
        <f>W118+R118</f>
        <v>9</v>
      </c>
      <c r="Y118" s="37">
        <v>206</v>
      </c>
      <c r="Z118" s="51">
        <v>0</v>
      </c>
      <c r="AA118" s="37">
        <v>1</v>
      </c>
      <c r="AB118" s="17" t="s">
        <v>29</v>
      </c>
      <c r="AC118" s="37">
        <v>1</v>
      </c>
      <c r="AD118" s="53">
        <v>5</v>
      </c>
      <c r="AE118" s="37">
        <v>3</v>
      </c>
      <c r="AF118" s="37">
        <v>1</v>
      </c>
      <c r="AG118" s="37">
        <v>1</v>
      </c>
      <c r="AH118" s="37">
        <f>AG118+AD118+Z118</f>
        <v>6</v>
      </c>
      <c r="AI118" s="17" t="s">
        <v>29</v>
      </c>
      <c r="AJ118" s="17" t="s">
        <v>29</v>
      </c>
      <c r="AK118" s="37">
        <v>1</v>
      </c>
      <c r="AL118" s="17" t="s">
        <v>29</v>
      </c>
      <c r="AM118" s="17" t="s">
        <v>29</v>
      </c>
      <c r="AN118" s="17" t="s">
        <v>29</v>
      </c>
      <c r="AO118" s="37">
        <v>1</v>
      </c>
      <c r="AP118" s="51">
        <v>5</v>
      </c>
      <c r="AQ118" s="37">
        <v>39</v>
      </c>
      <c r="AR118" s="37">
        <v>1</v>
      </c>
      <c r="AS118" s="37">
        <v>1</v>
      </c>
      <c r="AT118" s="37">
        <v>4</v>
      </c>
      <c r="AU118" s="37">
        <f>AT118+AP118</f>
        <v>9</v>
      </c>
      <c r="AV118" s="37">
        <f>X118+AH118+AU118</f>
        <v>24</v>
      </c>
      <c r="AW118" s="17">
        <f t="shared" si="1"/>
        <v>24</v>
      </c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</row>
    <row r="119" spans="1:73" ht="15.75" customHeight="1">
      <c r="A119" s="39" t="s">
        <v>296</v>
      </c>
      <c r="B119" s="28" t="s">
        <v>297</v>
      </c>
      <c r="C119" s="17" t="s">
        <v>293</v>
      </c>
      <c r="D119" s="17" t="s">
        <v>401</v>
      </c>
      <c r="E119" s="17" t="s">
        <v>27</v>
      </c>
      <c r="F119" s="17" t="s">
        <v>28</v>
      </c>
      <c r="G119" s="17" t="s">
        <v>27</v>
      </c>
      <c r="H119" s="17" t="s">
        <v>27</v>
      </c>
      <c r="I119" s="50">
        <v>3</v>
      </c>
      <c r="J119" s="50">
        <v>3</v>
      </c>
      <c r="K119" s="50">
        <v>2</v>
      </c>
      <c r="L119" s="50">
        <v>3</v>
      </c>
      <c r="M119" s="17">
        <f>SUM(I119:L119)</f>
        <v>11</v>
      </c>
      <c r="N119" s="37">
        <v>4</v>
      </c>
      <c r="O119" s="37">
        <v>1</v>
      </c>
      <c r="P119" s="37">
        <v>0</v>
      </c>
      <c r="Q119" s="37">
        <v>0</v>
      </c>
      <c r="R119" s="51">
        <v>0</v>
      </c>
      <c r="S119" s="38">
        <v>1</v>
      </c>
      <c r="T119" s="38">
        <v>1</v>
      </c>
      <c r="U119" s="38">
        <v>1</v>
      </c>
      <c r="V119" s="38">
        <v>1</v>
      </c>
      <c r="W119" s="51">
        <v>5</v>
      </c>
      <c r="X119" s="52">
        <f>W119+R119</f>
        <v>5</v>
      </c>
      <c r="Y119" s="37">
        <v>15</v>
      </c>
      <c r="Z119" s="51">
        <v>0</v>
      </c>
      <c r="AA119" s="37">
        <v>1</v>
      </c>
      <c r="AB119" s="17" t="s">
        <v>29</v>
      </c>
      <c r="AC119" s="37">
        <v>0</v>
      </c>
      <c r="AD119" s="53">
        <v>4</v>
      </c>
      <c r="AE119" s="37">
        <v>11</v>
      </c>
      <c r="AF119" s="37">
        <v>0</v>
      </c>
      <c r="AG119" s="37">
        <v>2</v>
      </c>
      <c r="AH119" s="37">
        <f>AG119+AD119+Z119</f>
        <v>6</v>
      </c>
      <c r="AI119" s="17" t="s">
        <v>29</v>
      </c>
      <c r="AJ119" s="17" t="s">
        <v>29</v>
      </c>
      <c r="AK119" s="37">
        <v>1</v>
      </c>
      <c r="AL119" s="17" t="s">
        <v>29</v>
      </c>
      <c r="AM119" s="17" t="s">
        <v>29</v>
      </c>
      <c r="AN119" s="17" t="s">
        <v>29</v>
      </c>
      <c r="AO119" s="37">
        <v>0</v>
      </c>
      <c r="AP119" s="51">
        <v>4</v>
      </c>
      <c r="AQ119" s="37">
        <v>8</v>
      </c>
      <c r="AR119" s="37">
        <v>0</v>
      </c>
      <c r="AS119" s="37">
        <v>0</v>
      </c>
      <c r="AT119" s="37">
        <v>1</v>
      </c>
      <c r="AU119" s="37">
        <f>AT119+AP119</f>
        <v>5</v>
      </c>
      <c r="AV119" s="37">
        <f>X119+AH119+AU119</f>
        <v>16</v>
      </c>
      <c r="AW119" s="17">
        <f t="shared" si="1"/>
        <v>16</v>
      </c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</row>
    <row r="120" spans="1:73" ht="15.75" customHeight="1">
      <c r="A120" s="23" t="s">
        <v>298</v>
      </c>
      <c r="B120" s="21" t="s">
        <v>299</v>
      </c>
      <c r="C120" s="17" t="s">
        <v>300</v>
      </c>
      <c r="D120" s="17" t="s">
        <v>401</v>
      </c>
      <c r="E120" s="17" t="s">
        <v>28</v>
      </c>
      <c r="F120" s="17" t="s">
        <v>27</v>
      </c>
      <c r="G120" s="17" t="s">
        <v>27</v>
      </c>
      <c r="H120" s="17" t="s">
        <v>27</v>
      </c>
      <c r="I120" s="17">
        <v>3</v>
      </c>
      <c r="J120" s="17">
        <v>3</v>
      </c>
      <c r="K120" s="17">
        <v>3</v>
      </c>
      <c r="L120" s="17">
        <v>2</v>
      </c>
      <c r="M120" s="17">
        <f>SUM(I120:L120)</f>
        <v>11</v>
      </c>
      <c r="N120" s="17">
        <v>0</v>
      </c>
      <c r="O120" s="17">
        <v>1</v>
      </c>
      <c r="P120" s="17">
        <v>0</v>
      </c>
      <c r="Q120" s="17">
        <v>0</v>
      </c>
      <c r="R120" s="17">
        <v>0</v>
      </c>
      <c r="S120" s="17">
        <v>1</v>
      </c>
      <c r="T120" s="17">
        <v>1</v>
      </c>
      <c r="U120" s="17">
        <v>1</v>
      </c>
      <c r="V120" s="17">
        <v>1</v>
      </c>
      <c r="W120" s="17">
        <v>5</v>
      </c>
      <c r="X120" s="17">
        <f>R120+W120</f>
        <v>5</v>
      </c>
      <c r="Y120" s="17">
        <v>256</v>
      </c>
      <c r="Z120" s="20">
        <v>0</v>
      </c>
      <c r="AA120" s="20">
        <v>1</v>
      </c>
      <c r="AB120" s="20">
        <v>1</v>
      </c>
      <c r="AC120" s="20">
        <v>1</v>
      </c>
      <c r="AD120" s="20">
        <v>5</v>
      </c>
      <c r="AE120" s="17">
        <v>2</v>
      </c>
      <c r="AF120">
        <v>1</v>
      </c>
      <c r="AG120" s="17">
        <v>1</v>
      </c>
      <c r="AH120" s="17">
        <f>Z120+AD120+AG120</f>
        <v>6</v>
      </c>
      <c r="AI120" s="17">
        <v>0</v>
      </c>
      <c r="AJ120" s="17">
        <v>0</v>
      </c>
      <c r="AK120" s="17" t="s">
        <v>29</v>
      </c>
      <c r="AL120" s="17" t="s">
        <v>29</v>
      </c>
      <c r="AM120" s="17" t="s">
        <v>29</v>
      </c>
      <c r="AN120" s="17" t="s">
        <v>29</v>
      </c>
      <c r="AO120" s="17" t="s">
        <v>29</v>
      </c>
      <c r="AP120" s="17">
        <v>0</v>
      </c>
      <c r="AQ120" s="17">
        <v>2</v>
      </c>
      <c r="AR120" s="17">
        <v>0</v>
      </c>
      <c r="AS120" s="17">
        <v>0</v>
      </c>
      <c r="AT120" s="17">
        <v>1</v>
      </c>
      <c r="AU120" s="17">
        <f>AT120+AP120</f>
        <v>1</v>
      </c>
      <c r="AV120" s="17">
        <f>AU120+X120+AH120</f>
        <v>12</v>
      </c>
      <c r="AW120" s="17">
        <f t="shared" si="1"/>
        <v>12</v>
      </c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</row>
    <row r="121" spans="1:73" ht="15.75" customHeight="1">
      <c r="A121" s="23" t="s">
        <v>301</v>
      </c>
      <c r="B121" s="54" t="s">
        <v>302</v>
      </c>
      <c r="C121" s="17" t="s">
        <v>300</v>
      </c>
      <c r="D121" s="17" t="s">
        <v>401</v>
      </c>
      <c r="E121" s="17" t="s">
        <v>27</v>
      </c>
      <c r="F121" s="17" t="s">
        <v>27</v>
      </c>
      <c r="G121" s="17" t="s">
        <v>27</v>
      </c>
      <c r="H121" s="17" t="s">
        <v>27</v>
      </c>
      <c r="I121" s="17">
        <v>3</v>
      </c>
      <c r="J121" s="17">
        <v>3</v>
      </c>
      <c r="K121" s="17">
        <v>3</v>
      </c>
      <c r="L121" s="17">
        <v>2</v>
      </c>
      <c r="M121" s="17">
        <f>SUM(I121:L121)</f>
        <v>11</v>
      </c>
      <c r="N121" s="17">
        <v>0</v>
      </c>
      <c r="O121" s="17">
        <v>1</v>
      </c>
      <c r="P121" s="17">
        <v>0</v>
      </c>
      <c r="Q121" s="17">
        <v>0</v>
      </c>
      <c r="R121" s="17">
        <v>0</v>
      </c>
      <c r="S121" s="17">
        <v>0</v>
      </c>
      <c r="T121" s="17">
        <v>1</v>
      </c>
      <c r="U121" s="17">
        <v>0</v>
      </c>
      <c r="V121" s="17">
        <v>0</v>
      </c>
      <c r="W121" s="17">
        <v>3</v>
      </c>
      <c r="X121" s="17">
        <f>R121+W121</f>
        <v>3</v>
      </c>
      <c r="Y121" s="20">
        <v>8</v>
      </c>
      <c r="Z121" s="20">
        <v>0</v>
      </c>
      <c r="AA121" s="20">
        <v>0</v>
      </c>
      <c r="AB121" s="20">
        <v>0</v>
      </c>
      <c r="AC121" s="20">
        <v>1</v>
      </c>
      <c r="AD121" s="17">
        <v>3</v>
      </c>
      <c r="AE121" s="17">
        <v>0</v>
      </c>
      <c r="AF121" s="17">
        <v>1</v>
      </c>
      <c r="AG121" s="17">
        <v>0</v>
      </c>
      <c r="AH121" s="17">
        <f>Z121+AD121+AG121</f>
        <v>3</v>
      </c>
      <c r="AI121" s="17">
        <v>0</v>
      </c>
      <c r="AJ121" s="17">
        <v>0</v>
      </c>
      <c r="AK121" s="17" t="s">
        <v>29</v>
      </c>
      <c r="AL121" s="17" t="s">
        <v>29</v>
      </c>
      <c r="AM121" s="17" t="s">
        <v>29</v>
      </c>
      <c r="AN121" s="17" t="s">
        <v>29</v>
      </c>
      <c r="AO121" s="17" t="s">
        <v>29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f>AT121+AP121</f>
        <v>0</v>
      </c>
      <c r="AV121" s="17">
        <f>AU121+X121+AH121</f>
        <v>6</v>
      </c>
      <c r="AW121" s="17">
        <f t="shared" si="1"/>
        <v>6</v>
      </c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</row>
    <row r="122" spans="1:73" ht="18.75" customHeight="1">
      <c r="A122" s="23" t="s">
        <v>303</v>
      </c>
      <c r="B122" s="21" t="s">
        <v>304</v>
      </c>
      <c r="C122" s="17" t="s">
        <v>300</v>
      </c>
      <c r="D122" s="17" t="s">
        <v>401</v>
      </c>
      <c r="E122" s="17" t="s">
        <v>27</v>
      </c>
      <c r="F122" s="17" t="s">
        <v>27</v>
      </c>
      <c r="G122" s="17" t="s">
        <v>27</v>
      </c>
      <c r="H122" s="17" t="s">
        <v>27</v>
      </c>
      <c r="I122" s="17">
        <v>3</v>
      </c>
      <c r="J122" s="17">
        <v>3</v>
      </c>
      <c r="K122" s="17">
        <v>3</v>
      </c>
      <c r="L122" s="17">
        <v>2</v>
      </c>
      <c r="M122" s="17">
        <f>SUM(I122:L122)</f>
        <v>11</v>
      </c>
      <c r="N122" s="17">
        <v>0</v>
      </c>
      <c r="O122" s="17">
        <v>1</v>
      </c>
      <c r="P122" s="17">
        <v>0</v>
      </c>
      <c r="Q122" s="17">
        <v>0</v>
      </c>
      <c r="R122" s="17">
        <v>0</v>
      </c>
      <c r="S122" s="17">
        <v>1</v>
      </c>
      <c r="T122" s="17">
        <v>1</v>
      </c>
      <c r="U122" s="17">
        <v>1</v>
      </c>
      <c r="V122" s="17">
        <v>1</v>
      </c>
      <c r="W122" s="20">
        <v>4</v>
      </c>
      <c r="X122" s="17">
        <f>R122+W122</f>
        <v>4</v>
      </c>
      <c r="Y122" s="20">
        <v>42</v>
      </c>
      <c r="Z122" s="20">
        <v>0</v>
      </c>
      <c r="AA122" s="20">
        <v>1</v>
      </c>
      <c r="AB122" s="17">
        <v>0</v>
      </c>
      <c r="AC122" s="17">
        <v>1</v>
      </c>
      <c r="AD122" s="17">
        <v>4</v>
      </c>
      <c r="AE122" s="17">
        <v>1</v>
      </c>
      <c r="AF122" s="17">
        <v>1</v>
      </c>
      <c r="AG122" s="17">
        <v>1</v>
      </c>
      <c r="AH122" s="17">
        <f>Z122+AD122+AG122</f>
        <v>5</v>
      </c>
      <c r="AI122" s="17">
        <v>0</v>
      </c>
      <c r="AJ122" s="17">
        <v>0</v>
      </c>
      <c r="AK122" s="17" t="s">
        <v>29</v>
      </c>
      <c r="AL122" s="17" t="s">
        <v>29</v>
      </c>
      <c r="AM122" s="17" t="s">
        <v>29</v>
      </c>
      <c r="AN122" s="17" t="s">
        <v>29</v>
      </c>
      <c r="AO122" s="17" t="s">
        <v>29</v>
      </c>
      <c r="AP122" s="17">
        <v>0</v>
      </c>
      <c r="AQ122" s="17">
        <v>0</v>
      </c>
      <c r="AR122" s="17">
        <v>1</v>
      </c>
      <c r="AS122" s="17">
        <v>0</v>
      </c>
      <c r="AT122" s="17">
        <v>0</v>
      </c>
      <c r="AU122" s="17">
        <f>AT122+AP122</f>
        <v>0</v>
      </c>
      <c r="AV122" s="17">
        <f>AU122+X122+AH122</f>
        <v>9</v>
      </c>
      <c r="AW122" s="17">
        <f t="shared" si="1"/>
        <v>9</v>
      </c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</row>
    <row r="123" spans="1:73" ht="15.75" customHeight="1">
      <c r="A123" s="23" t="s">
        <v>305</v>
      </c>
      <c r="B123" s="28" t="s">
        <v>306</v>
      </c>
      <c r="C123" s="17" t="s">
        <v>88</v>
      </c>
      <c r="D123" s="17" t="s">
        <v>401</v>
      </c>
      <c r="E123" s="17" t="s">
        <v>27</v>
      </c>
      <c r="F123" s="17" t="s">
        <v>28</v>
      </c>
      <c r="G123" s="17" t="s">
        <v>28</v>
      </c>
      <c r="H123" s="17" t="s">
        <v>27</v>
      </c>
      <c r="I123" s="17">
        <v>3</v>
      </c>
      <c r="J123" s="20">
        <v>2</v>
      </c>
      <c r="K123" s="20">
        <v>2</v>
      </c>
      <c r="L123" s="20">
        <v>3</v>
      </c>
      <c r="M123" s="17">
        <f>SUM(I123:L123)</f>
        <v>10</v>
      </c>
      <c r="N123" s="17">
        <v>2</v>
      </c>
      <c r="O123" s="17">
        <v>1</v>
      </c>
      <c r="P123" s="17">
        <v>0</v>
      </c>
      <c r="Q123" s="17">
        <v>0</v>
      </c>
      <c r="R123" s="20">
        <v>1</v>
      </c>
      <c r="S123" s="20">
        <v>1</v>
      </c>
      <c r="T123" s="20">
        <v>1</v>
      </c>
      <c r="U123" s="20">
        <v>1</v>
      </c>
      <c r="V123" s="20">
        <v>1</v>
      </c>
      <c r="W123" s="17">
        <v>5</v>
      </c>
      <c r="X123" s="17">
        <f>Q123+V123</f>
        <v>1</v>
      </c>
      <c r="Y123" s="17">
        <v>0</v>
      </c>
      <c r="Z123" s="17">
        <v>2</v>
      </c>
      <c r="AA123" s="17">
        <v>1</v>
      </c>
      <c r="AB123" s="17">
        <v>1</v>
      </c>
      <c r="AC123" s="17">
        <v>0</v>
      </c>
      <c r="AD123" s="17">
        <v>1</v>
      </c>
      <c r="AE123" s="17">
        <v>14</v>
      </c>
      <c r="AF123" s="17">
        <v>1</v>
      </c>
      <c r="AG123" s="17">
        <v>0</v>
      </c>
      <c r="AH123" s="35">
        <f>Y123+AC123+AE123</f>
        <v>14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681</v>
      </c>
      <c r="AR123" s="31">
        <v>1</v>
      </c>
      <c r="AS123" s="17">
        <v>0</v>
      </c>
      <c r="AT123" s="17">
        <v>5</v>
      </c>
      <c r="AU123" s="31">
        <f>AO123+AR123</f>
        <v>1</v>
      </c>
      <c r="AV123" s="31">
        <f>AU123+X123+AH123</f>
        <v>16</v>
      </c>
      <c r="AW123" s="17">
        <f t="shared" si="1"/>
        <v>16</v>
      </c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</row>
    <row r="124" spans="1:73" ht="15.75" customHeight="1">
      <c r="A124" s="23" t="s">
        <v>307</v>
      </c>
      <c r="B124" s="24" t="s">
        <v>308</v>
      </c>
      <c r="C124" s="17" t="s">
        <v>309</v>
      </c>
      <c r="D124" s="17" t="s">
        <v>401</v>
      </c>
      <c r="E124" s="17" t="s">
        <v>27</v>
      </c>
      <c r="F124" s="17" t="s">
        <v>28</v>
      </c>
      <c r="G124" s="17" t="s">
        <v>28</v>
      </c>
      <c r="H124" s="17" t="s">
        <v>27</v>
      </c>
      <c r="I124" s="17">
        <v>3</v>
      </c>
      <c r="J124" s="17">
        <v>3</v>
      </c>
      <c r="K124" s="17">
        <v>3</v>
      </c>
      <c r="L124" s="17">
        <v>3</v>
      </c>
      <c r="M124" s="17">
        <f>SUM(I124:L124)</f>
        <v>12</v>
      </c>
      <c r="N124" s="17">
        <v>0</v>
      </c>
      <c r="O124" s="17">
        <v>1</v>
      </c>
      <c r="P124" s="17">
        <v>0</v>
      </c>
      <c r="Q124" s="17">
        <v>0</v>
      </c>
      <c r="R124" s="17">
        <v>1</v>
      </c>
      <c r="S124" s="17">
        <v>1</v>
      </c>
      <c r="T124" s="17">
        <v>1</v>
      </c>
      <c r="U124" s="20">
        <v>0</v>
      </c>
      <c r="V124" s="20">
        <v>1</v>
      </c>
      <c r="W124" s="20">
        <v>4</v>
      </c>
      <c r="X124" s="20">
        <v>5</v>
      </c>
      <c r="Y124" s="20">
        <v>25</v>
      </c>
      <c r="Z124" s="17">
        <v>0</v>
      </c>
      <c r="AA124" s="17">
        <v>1</v>
      </c>
      <c r="AB124" s="17">
        <v>1</v>
      </c>
      <c r="AC124" s="17">
        <v>0</v>
      </c>
      <c r="AD124" s="17">
        <v>4</v>
      </c>
      <c r="AE124" s="17">
        <v>20</v>
      </c>
      <c r="AF124" s="17">
        <v>0</v>
      </c>
      <c r="AG124" s="17">
        <v>4</v>
      </c>
      <c r="AH124" s="17">
        <v>8</v>
      </c>
      <c r="AI124" s="17" t="s">
        <v>33</v>
      </c>
      <c r="AJ124" s="17">
        <v>0</v>
      </c>
      <c r="AK124" s="17">
        <v>0</v>
      </c>
      <c r="AL124" s="17" t="s">
        <v>33</v>
      </c>
      <c r="AM124" s="17" t="s">
        <v>33</v>
      </c>
      <c r="AN124" s="17" t="s">
        <v>33</v>
      </c>
      <c r="AO124" s="17">
        <v>0</v>
      </c>
      <c r="AP124" s="17">
        <v>0</v>
      </c>
      <c r="AQ124" s="17">
        <v>67</v>
      </c>
      <c r="AR124" s="17">
        <v>0</v>
      </c>
      <c r="AS124" s="17">
        <v>0</v>
      </c>
      <c r="AT124" s="17">
        <v>2</v>
      </c>
      <c r="AU124" s="17">
        <v>2</v>
      </c>
      <c r="AV124" s="17">
        <v>15</v>
      </c>
      <c r="AW124" s="17">
        <f t="shared" si="1"/>
        <v>15</v>
      </c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</row>
    <row r="125" spans="1:73" ht="15.75" customHeight="1">
      <c r="A125" s="23" t="s">
        <v>310</v>
      </c>
      <c r="B125" s="28" t="s">
        <v>311</v>
      </c>
      <c r="C125" s="17" t="s">
        <v>312</v>
      </c>
      <c r="D125" s="17" t="s">
        <v>401</v>
      </c>
      <c r="E125" s="17" t="s">
        <v>27</v>
      </c>
      <c r="F125" s="17" t="s">
        <v>27</v>
      </c>
      <c r="G125" s="17" t="s">
        <v>27</v>
      </c>
      <c r="H125" s="17" t="s">
        <v>27</v>
      </c>
      <c r="I125" s="17">
        <v>3</v>
      </c>
      <c r="J125" s="17">
        <v>3</v>
      </c>
      <c r="K125" s="17">
        <v>3</v>
      </c>
      <c r="L125" s="17">
        <v>1</v>
      </c>
      <c r="M125" s="17">
        <f>SUM(I125:L125)</f>
        <v>10</v>
      </c>
      <c r="N125" s="17">
        <v>1</v>
      </c>
      <c r="O125" s="17">
        <v>1</v>
      </c>
      <c r="P125" s="17">
        <v>0</v>
      </c>
      <c r="Q125" s="17">
        <v>0</v>
      </c>
      <c r="R125" s="17">
        <v>1</v>
      </c>
      <c r="S125" s="17">
        <v>1</v>
      </c>
      <c r="T125" s="17">
        <v>1</v>
      </c>
      <c r="U125" s="17">
        <v>1</v>
      </c>
      <c r="V125" s="17">
        <v>0</v>
      </c>
      <c r="W125" s="17">
        <v>4</v>
      </c>
      <c r="X125" s="17">
        <f>R125+W125</f>
        <v>5</v>
      </c>
      <c r="Y125" s="17">
        <v>1</v>
      </c>
      <c r="Z125" s="17">
        <v>0</v>
      </c>
      <c r="AA125" s="17">
        <v>0</v>
      </c>
      <c r="AB125" s="17">
        <v>1</v>
      </c>
      <c r="AC125" s="17">
        <v>1</v>
      </c>
      <c r="AD125" s="17">
        <v>4</v>
      </c>
      <c r="AE125" s="20" t="s">
        <v>29</v>
      </c>
      <c r="AF125" s="20" t="s">
        <v>29</v>
      </c>
      <c r="AG125" s="20">
        <v>0</v>
      </c>
      <c r="AH125" s="20">
        <f>Z125+AD125+AG125</f>
        <v>4</v>
      </c>
      <c r="AI125" s="20" t="s">
        <v>29</v>
      </c>
      <c r="AJ125" s="17" t="s">
        <v>29</v>
      </c>
      <c r="AK125" t="s">
        <v>29</v>
      </c>
      <c r="AL125" s="17" t="s">
        <v>29</v>
      </c>
      <c r="AM125" s="17" t="s">
        <v>29</v>
      </c>
      <c r="AN125" s="17" t="s">
        <v>29</v>
      </c>
      <c r="AO125" s="17" t="s">
        <v>29</v>
      </c>
      <c r="AP125" s="17">
        <v>0</v>
      </c>
      <c r="AQ125" s="17" t="s">
        <v>29</v>
      </c>
      <c r="AR125" s="17" t="s">
        <v>29</v>
      </c>
      <c r="AS125" s="17" t="s">
        <v>29</v>
      </c>
      <c r="AT125" s="17">
        <v>0</v>
      </c>
      <c r="AU125" s="17">
        <f>AP125+AT125</f>
        <v>0</v>
      </c>
      <c r="AV125" s="17">
        <f>X125+AH125+AU125</f>
        <v>9</v>
      </c>
      <c r="AW125" s="17">
        <f t="shared" si="1"/>
        <v>9</v>
      </c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</row>
    <row r="126" spans="1:73" ht="15.75" customHeight="1">
      <c r="A126" s="28" t="s">
        <v>313</v>
      </c>
      <c r="B126" s="21" t="s">
        <v>314</v>
      </c>
      <c r="C126" s="17" t="s">
        <v>94</v>
      </c>
      <c r="D126" s="17" t="s">
        <v>401</v>
      </c>
      <c r="E126" s="17" t="s">
        <v>27</v>
      </c>
      <c r="F126" s="17" t="s">
        <v>28</v>
      </c>
      <c r="G126" s="17" t="s">
        <v>28</v>
      </c>
      <c r="H126" s="17" t="s">
        <v>27</v>
      </c>
      <c r="I126" s="17">
        <v>3</v>
      </c>
      <c r="J126" s="17">
        <v>2</v>
      </c>
      <c r="K126" s="17">
        <v>2</v>
      </c>
      <c r="L126" s="17">
        <v>3</v>
      </c>
      <c r="M126" s="17">
        <f>SUM(I126:L126)</f>
        <v>10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20">
        <v>0</v>
      </c>
      <c r="U126" s="20">
        <v>0</v>
      </c>
      <c r="V126" s="20">
        <v>0</v>
      </c>
      <c r="W126" s="20">
        <v>2</v>
      </c>
      <c r="X126" s="17">
        <v>2</v>
      </c>
      <c r="Y126" s="17">
        <v>2</v>
      </c>
      <c r="Z126" s="17">
        <v>0</v>
      </c>
      <c r="AA126" s="17">
        <v>0</v>
      </c>
      <c r="AB126" s="17">
        <v>0</v>
      </c>
      <c r="AC126" s="17">
        <v>0</v>
      </c>
      <c r="AD126" s="17">
        <v>3</v>
      </c>
      <c r="AE126" s="17">
        <v>9</v>
      </c>
      <c r="AF126" s="17">
        <v>0</v>
      </c>
      <c r="AG126" s="17">
        <v>2</v>
      </c>
      <c r="AH126" s="17">
        <v>5</v>
      </c>
      <c r="AI126" s="17" t="s">
        <v>29</v>
      </c>
      <c r="AJ126" s="17">
        <v>0</v>
      </c>
      <c r="AK126" s="17">
        <v>0</v>
      </c>
      <c r="AL126" s="17" t="s">
        <v>29</v>
      </c>
      <c r="AM126" s="17" t="s">
        <v>29</v>
      </c>
      <c r="AN126" s="17" t="s">
        <v>29</v>
      </c>
      <c r="AO126" s="17">
        <v>0</v>
      </c>
      <c r="AP126" s="17">
        <v>0</v>
      </c>
      <c r="AQ126" s="17">
        <v>5800</v>
      </c>
      <c r="AR126" s="17">
        <v>1</v>
      </c>
      <c r="AS126" s="17">
        <v>0</v>
      </c>
      <c r="AT126" s="17">
        <v>5</v>
      </c>
      <c r="AU126" s="17">
        <v>5</v>
      </c>
      <c r="AV126" s="17">
        <v>12</v>
      </c>
      <c r="AW126" s="17">
        <f t="shared" si="1"/>
        <v>12</v>
      </c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</row>
    <row r="127" spans="1:73" ht="15.75" customHeight="1">
      <c r="A127" s="28" t="s">
        <v>315</v>
      </c>
      <c r="B127" s="21" t="s">
        <v>316</v>
      </c>
      <c r="C127" s="17" t="s">
        <v>94</v>
      </c>
      <c r="D127" s="17" t="s">
        <v>401</v>
      </c>
      <c r="E127" s="17" t="s">
        <v>27</v>
      </c>
      <c r="F127" s="17" t="s">
        <v>28</v>
      </c>
      <c r="G127" s="17" t="s">
        <v>28</v>
      </c>
      <c r="H127" s="17" t="s">
        <v>28</v>
      </c>
      <c r="I127" s="17">
        <v>3</v>
      </c>
      <c r="J127" s="17">
        <v>2</v>
      </c>
      <c r="K127" s="17">
        <v>2</v>
      </c>
      <c r="L127" s="17">
        <v>3</v>
      </c>
      <c r="M127" s="17">
        <f>SUM(I127:L127)</f>
        <v>10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2</v>
      </c>
      <c r="X127" s="17">
        <v>2</v>
      </c>
      <c r="Y127" s="17">
        <v>3</v>
      </c>
      <c r="Z127" s="17">
        <v>0</v>
      </c>
      <c r="AA127" s="17">
        <v>0</v>
      </c>
      <c r="AB127" s="17">
        <v>0</v>
      </c>
      <c r="AC127" s="17">
        <v>0</v>
      </c>
      <c r="AD127" s="17">
        <v>3</v>
      </c>
      <c r="AE127" s="17">
        <v>0</v>
      </c>
      <c r="AF127" s="17">
        <v>0</v>
      </c>
      <c r="AG127" s="17">
        <v>0</v>
      </c>
      <c r="AH127" s="17">
        <v>3</v>
      </c>
      <c r="AI127" s="17" t="s">
        <v>29</v>
      </c>
      <c r="AJ127" s="17">
        <v>0</v>
      </c>
      <c r="AK127" s="17">
        <v>1</v>
      </c>
      <c r="AL127" s="17" t="s">
        <v>29</v>
      </c>
      <c r="AM127" s="17" t="s">
        <v>29</v>
      </c>
      <c r="AN127" s="17" t="s">
        <v>29</v>
      </c>
      <c r="AO127" s="17">
        <v>0</v>
      </c>
      <c r="AP127" s="17">
        <v>0</v>
      </c>
      <c r="AQ127" s="17">
        <v>7</v>
      </c>
      <c r="AR127" s="17">
        <v>0</v>
      </c>
      <c r="AS127" s="17">
        <v>0</v>
      </c>
      <c r="AT127" s="17">
        <v>1</v>
      </c>
      <c r="AU127" s="17">
        <v>1</v>
      </c>
      <c r="AV127" s="17">
        <v>6</v>
      </c>
      <c r="AW127" s="17">
        <f t="shared" ref="AW127:AW166" si="2">SUM(AU127,AH127,X127,)</f>
        <v>6</v>
      </c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</row>
    <row r="128" spans="1:73" ht="15.75" customHeight="1">
      <c r="A128" s="23" t="s">
        <v>317</v>
      </c>
      <c r="B128" s="21" t="s">
        <v>318</v>
      </c>
      <c r="C128" s="17"/>
      <c r="D128" s="17" t="s">
        <v>401</v>
      </c>
      <c r="E128" s="17" t="s">
        <v>27</v>
      </c>
      <c r="F128" s="17" t="s">
        <v>27</v>
      </c>
      <c r="G128" s="17" t="s">
        <v>28</v>
      </c>
      <c r="H128" s="17" t="s">
        <v>27</v>
      </c>
      <c r="I128" s="17">
        <v>3</v>
      </c>
      <c r="J128" s="17">
        <v>3</v>
      </c>
      <c r="K128" s="17">
        <v>3</v>
      </c>
      <c r="L128" s="17">
        <v>2</v>
      </c>
      <c r="M128" s="17">
        <f>SUM(I128,J128,K128,L128)</f>
        <v>11</v>
      </c>
      <c r="N128" s="17">
        <v>1</v>
      </c>
      <c r="O128" s="17">
        <v>0</v>
      </c>
      <c r="P128" s="17">
        <v>0</v>
      </c>
      <c r="Q128" s="17">
        <v>0</v>
      </c>
      <c r="R128" s="17">
        <v>1</v>
      </c>
      <c r="S128" s="17">
        <v>1</v>
      </c>
      <c r="T128" s="17">
        <v>1</v>
      </c>
      <c r="U128" s="17">
        <v>1</v>
      </c>
      <c r="V128" s="17">
        <v>0</v>
      </c>
      <c r="W128" s="17">
        <v>4</v>
      </c>
      <c r="X128" s="17">
        <f>SUM(R128,W128)</f>
        <v>5</v>
      </c>
      <c r="Y128" s="32">
        <v>17</v>
      </c>
      <c r="Z128" s="17">
        <v>0</v>
      </c>
      <c r="AA128" s="17">
        <v>1</v>
      </c>
      <c r="AB128" s="17">
        <v>0</v>
      </c>
      <c r="AC128" s="17">
        <v>0</v>
      </c>
      <c r="AD128" s="17">
        <v>3</v>
      </c>
      <c r="AE128" s="17">
        <v>22</v>
      </c>
      <c r="AF128" s="17" t="s">
        <v>29</v>
      </c>
      <c r="AG128" s="17">
        <v>4</v>
      </c>
      <c r="AH128" s="17">
        <f>SUM(Z128,AD128,AG128)</f>
        <v>7</v>
      </c>
      <c r="AI128" s="20" t="s">
        <v>29</v>
      </c>
      <c r="AJ128" s="20" t="s">
        <v>29</v>
      </c>
      <c r="AK128" s="20" t="s">
        <v>29</v>
      </c>
      <c r="AL128" s="20" t="s">
        <v>29</v>
      </c>
      <c r="AM128" s="20" t="s">
        <v>29</v>
      </c>
      <c r="AN128" s="20" t="s">
        <v>29</v>
      </c>
      <c r="AO128" s="17">
        <v>0</v>
      </c>
      <c r="AP128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f>SUM(AP128,AT128)</f>
        <v>0</v>
      </c>
      <c r="AV128" s="17">
        <f>SUM(X128,AH128,AU128)</f>
        <v>12</v>
      </c>
      <c r="AW128" s="17">
        <f t="shared" si="2"/>
        <v>12</v>
      </c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</row>
    <row r="129" spans="1:73" ht="15.75" customHeight="1">
      <c r="A129" s="28" t="s">
        <v>319</v>
      </c>
      <c r="B129" s="21" t="s">
        <v>320</v>
      </c>
      <c r="C129" s="17" t="s">
        <v>94</v>
      </c>
      <c r="D129" s="17" t="s">
        <v>401</v>
      </c>
      <c r="E129" s="17" t="s">
        <v>27</v>
      </c>
      <c r="F129" s="17" t="s">
        <v>28</v>
      </c>
      <c r="G129" s="17" t="s">
        <v>28</v>
      </c>
      <c r="H129" s="17" t="s">
        <v>28</v>
      </c>
      <c r="I129" s="17">
        <v>3</v>
      </c>
      <c r="J129" s="17">
        <v>2</v>
      </c>
      <c r="K129" s="17">
        <v>2</v>
      </c>
      <c r="L129" s="17">
        <v>3</v>
      </c>
      <c r="M129" s="17">
        <f>SUM(I129:L129)</f>
        <v>10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20">
        <v>0</v>
      </c>
      <c r="T129" s="20">
        <v>1</v>
      </c>
      <c r="U129" s="20">
        <v>1</v>
      </c>
      <c r="V129" s="20">
        <v>1</v>
      </c>
      <c r="W129" s="20">
        <v>4</v>
      </c>
      <c r="X129" s="17">
        <v>0</v>
      </c>
      <c r="Y129" s="17">
        <v>234</v>
      </c>
      <c r="Z129" s="17">
        <v>0</v>
      </c>
      <c r="AA129" s="17">
        <v>0</v>
      </c>
      <c r="AB129" s="17">
        <v>1</v>
      </c>
      <c r="AC129" s="17">
        <v>1</v>
      </c>
      <c r="AD129" s="17">
        <v>4</v>
      </c>
      <c r="AE129" s="17">
        <v>20</v>
      </c>
      <c r="AF129" s="17">
        <v>1</v>
      </c>
      <c r="AG129" s="17">
        <v>4</v>
      </c>
      <c r="AH129" s="17">
        <v>8</v>
      </c>
      <c r="AI129" s="17" t="s">
        <v>29</v>
      </c>
      <c r="AJ129" s="17">
        <v>0</v>
      </c>
      <c r="AK129" s="17">
        <v>0</v>
      </c>
      <c r="AL129" s="17" t="s">
        <v>29</v>
      </c>
      <c r="AM129" s="17" t="s">
        <v>29</v>
      </c>
      <c r="AN129" s="17" t="s">
        <v>29</v>
      </c>
      <c r="AO129" s="17">
        <v>0</v>
      </c>
      <c r="AP129" s="17">
        <v>0</v>
      </c>
      <c r="AQ129" s="17">
        <v>100</v>
      </c>
      <c r="AR129" s="17">
        <v>1</v>
      </c>
      <c r="AS129" s="17">
        <v>0</v>
      </c>
      <c r="AT129" s="17">
        <v>4</v>
      </c>
      <c r="AU129" s="17">
        <v>4</v>
      </c>
      <c r="AV129" s="17">
        <v>16</v>
      </c>
      <c r="AW129" s="17">
        <f t="shared" si="2"/>
        <v>12</v>
      </c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</row>
    <row r="130" spans="1:73" ht="15.75" customHeight="1">
      <c r="A130" s="23" t="s">
        <v>321</v>
      </c>
      <c r="B130" s="21" t="s">
        <v>322</v>
      </c>
      <c r="C130" s="17" t="s">
        <v>104</v>
      </c>
      <c r="D130" s="17" t="s">
        <v>401</v>
      </c>
      <c r="E130" s="17" t="s">
        <v>27</v>
      </c>
      <c r="F130" s="17"/>
      <c r="G130" s="17" t="s">
        <v>27</v>
      </c>
      <c r="H130" s="17"/>
      <c r="I130" s="17">
        <v>3</v>
      </c>
      <c r="J130" s="17">
        <v>3</v>
      </c>
      <c r="K130" s="17">
        <v>3</v>
      </c>
      <c r="L130" s="17">
        <v>3</v>
      </c>
      <c r="M130" s="17">
        <f>SUM(I130:L130)</f>
        <v>12</v>
      </c>
      <c r="N130" s="17">
        <v>8</v>
      </c>
      <c r="O130" s="17">
        <v>1</v>
      </c>
      <c r="P130" s="17">
        <v>0</v>
      </c>
      <c r="Q130" s="17">
        <v>0</v>
      </c>
      <c r="R130" s="17">
        <v>1</v>
      </c>
      <c r="S130" s="17">
        <v>1</v>
      </c>
      <c r="T130" s="17">
        <v>1</v>
      </c>
      <c r="U130" s="17">
        <v>1</v>
      </c>
      <c r="V130" s="17">
        <v>1</v>
      </c>
      <c r="W130" s="32">
        <v>5</v>
      </c>
      <c r="X130" s="17">
        <f>W130+R130</f>
        <v>6</v>
      </c>
      <c r="Y130" s="17">
        <v>101</v>
      </c>
      <c r="Z130" s="17">
        <v>0</v>
      </c>
      <c r="AA130" s="17">
        <v>0</v>
      </c>
      <c r="AB130" s="17">
        <v>0</v>
      </c>
      <c r="AC130" s="17">
        <v>1</v>
      </c>
      <c r="AD130" s="17">
        <v>4</v>
      </c>
      <c r="AE130" s="17">
        <v>2</v>
      </c>
      <c r="AF130" s="17" t="s">
        <v>29</v>
      </c>
      <c r="AG130" s="20">
        <v>1</v>
      </c>
      <c r="AH130" s="20">
        <f>AA130+AG130</f>
        <v>1</v>
      </c>
      <c r="AI130" s="20" t="s">
        <v>29</v>
      </c>
      <c r="AJ130" s="20">
        <v>0</v>
      </c>
      <c r="AK130" s="20">
        <v>1</v>
      </c>
      <c r="AL130" s="17" t="s">
        <v>29</v>
      </c>
      <c r="AM130" s="55"/>
      <c r="AN130" s="17" t="s">
        <v>29</v>
      </c>
      <c r="AO130" s="17">
        <v>0</v>
      </c>
      <c r="AP130" s="17">
        <v>1</v>
      </c>
      <c r="AQ130" s="17">
        <v>34</v>
      </c>
      <c r="AR130" s="17">
        <v>1</v>
      </c>
      <c r="AS130" s="17">
        <v>0</v>
      </c>
      <c r="AT130" s="17">
        <v>2</v>
      </c>
      <c r="AU130" s="17">
        <f>AP130+AS130</f>
        <v>1</v>
      </c>
      <c r="AV130" s="17">
        <f>SUM(AU130,AH130,X130)</f>
        <v>8</v>
      </c>
      <c r="AW130" s="17">
        <f t="shared" si="2"/>
        <v>8</v>
      </c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</row>
    <row r="131" spans="1:73" ht="15.75" customHeight="1">
      <c r="A131" s="39" t="s">
        <v>323</v>
      </c>
      <c r="B131" s="26" t="s">
        <v>324</v>
      </c>
      <c r="C131" s="17" t="s">
        <v>38</v>
      </c>
      <c r="D131" s="27" t="s">
        <v>401</v>
      </c>
      <c r="E131" s="27" t="s">
        <v>27</v>
      </c>
      <c r="F131" s="17" t="s">
        <v>28</v>
      </c>
      <c r="G131" s="27" t="s">
        <v>27</v>
      </c>
      <c r="H131" s="27" t="s">
        <v>27</v>
      </c>
      <c r="I131" s="17">
        <v>3</v>
      </c>
      <c r="J131" s="17">
        <v>3</v>
      </c>
      <c r="K131" s="17">
        <v>2</v>
      </c>
      <c r="L131" s="17">
        <v>3</v>
      </c>
      <c r="M131" s="17">
        <f>SUM(I131:L131)</f>
        <v>11</v>
      </c>
      <c r="N131" s="17">
        <v>90</v>
      </c>
      <c r="O131" s="17">
        <v>1</v>
      </c>
      <c r="P131" s="17">
        <v>0</v>
      </c>
      <c r="Q131" s="17">
        <v>1</v>
      </c>
      <c r="R131" s="20">
        <v>5</v>
      </c>
      <c r="S131" s="20">
        <v>1</v>
      </c>
      <c r="T131" s="20">
        <v>1</v>
      </c>
      <c r="U131" s="20">
        <v>1</v>
      </c>
      <c r="V131" s="20">
        <v>1</v>
      </c>
      <c r="W131" s="17">
        <v>5</v>
      </c>
      <c r="X131" s="17">
        <v>10</v>
      </c>
      <c r="Y131" s="17">
        <v>118</v>
      </c>
      <c r="Z131" s="17">
        <v>0</v>
      </c>
      <c r="AA131" s="17">
        <v>1</v>
      </c>
      <c r="AB131" s="17">
        <v>1</v>
      </c>
      <c r="AC131" s="17">
        <v>1</v>
      </c>
      <c r="AD131" s="17">
        <v>5</v>
      </c>
      <c r="AE131" s="17">
        <v>298</v>
      </c>
      <c r="AF131" s="17">
        <v>1</v>
      </c>
      <c r="AG131" s="17">
        <v>5</v>
      </c>
      <c r="AH131" s="17">
        <v>10</v>
      </c>
      <c r="AI131" s="17" t="s">
        <v>29</v>
      </c>
      <c r="AJ131" s="17">
        <v>0</v>
      </c>
      <c r="AK131" s="17">
        <v>1</v>
      </c>
      <c r="AL131" s="17">
        <v>0</v>
      </c>
      <c r="AM131" s="17" t="s">
        <v>29</v>
      </c>
      <c r="AN131" s="17" t="s">
        <v>29</v>
      </c>
      <c r="AO131" s="17">
        <v>0</v>
      </c>
      <c r="AP131" s="17">
        <v>1</v>
      </c>
      <c r="AQ131" s="17">
        <v>37</v>
      </c>
      <c r="AR131" s="17">
        <v>1</v>
      </c>
      <c r="AS131" s="17">
        <v>1</v>
      </c>
      <c r="AT131" s="17">
        <v>5</v>
      </c>
      <c r="AU131" s="17">
        <v>6</v>
      </c>
      <c r="AV131" s="17">
        <v>26</v>
      </c>
      <c r="AW131" s="17">
        <f t="shared" si="2"/>
        <v>26</v>
      </c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</row>
    <row r="132" spans="1:73" ht="15.75" customHeight="1">
      <c r="A132" s="47" t="s">
        <v>325</v>
      </c>
      <c r="B132" s="16" t="s">
        <v>326</v>
      </c>
      <c r="C132" s="17" t="s">
        <v>26</v>
      </c>
      <c r="D132" s="17" t="s">
        <v>401</v>
      </c>
      <c r="E132" s="17" t="s">
        <v>27</v>
      </c>
      <c r="F132" s="18" t="s">
        <v>27</v>
      </c>
      <c r="G132" s="19" t="s">
        <v>27</v>
      </c>
      <c r="H132" s="19" t="s">
        <v>27</v>
      </c>
      <c r="I132" s="19">
        <v>3</v>
      </c>
      <c r="J132" s="19">
        <v>3</v>
      </c>
      <c r="K132" s="19">
        <v>3</v>
      </c>
      <c r="L132" s="19">
        <v>3</v>
      </c>
      <c r="M132" s="17">
        <f>SUM(I132:L132)</f>
        <v>12</v>
      </c>
      <c r="N132" s="19">
        <v>0</v>
      </c>
      <c r="O132" s="17">
        <v>1</v>
      </c>
      <c r="P132" s="17">
        <v>0</v>
      </c>
      <c r="Q132" s="17">
        <v>0</v>
      </c>
      <c r="R132" s="17">
        <v>0</v>
      </c>
      <c r="S132" s="17">
        <v>1</v>
      </c>
      <c r="T132" s="17">
        <v>1</v>
      </c>
      <c r="U132" s="17">
        <v>1</v>
      </c>
      <c r="V132" s="17">
        <v>0</v>
      </c>
      <c r="W132" s="20">
        <v>4</v>
      </c>
      <c r="X132" s="17">
        <f>(R132+W132)</f>
        <v>4</v>
      </c>
      <c r="Y132" s="20">
        <v>27</v>
      </c>
      <c r="Z132" s="20">
        <v>0</v>
      </c>
      <c r="AA132" s="20">
        <v>0</v>
      </c>
      <c r="AB132" s="17">
        <v>0</v>
      </c>
      <c r="AC132" s="17">
        <v>0</v>
      </c>
      <c r="AD132" s="17">
        <v>3</v>
      </c>
      <c r="AE132" s="17">
        <v>1</v>
      </c>
      <c r="AF132" s="17">
        <v>0</v>
      </c>
      <c r="AG132" s="17">
        <v>1</v>
      </c>
      <c r="AH132" s="20">
        <f>Z132+AD132+AG132</f>
        <v>4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1</v>
      </c>
      <c r="AP132" s="17">
        <v>1</v>
      </c>
      <c r="AQ132" s="17">
        <v>14</v>
      </c>
      <c r="AR132" s="17">
        <v>0</v>
      </c>
      <c r="AS132" s="17">
        <v>0</v>
      </c>
      <c r="AT132" s="17">
        <v>1</v>
      </c>
      <c r="AU132" s="31">
        <f>AP132+AT132</f>
        <v>2</v>
      </c>
      <c r="AV132" s="31">
        <f>X132+AH132+AU132</f>
        <v>10</v>
      </c>
      <c r="AW132" s="17">
        <f t="shared" si="2"/>
        <v>10</v>
      </c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</row>
    <row r="133" spans="1:73" ht="15.75" customHeight="1">
      <c r="A133" s="23" t="s">
        <v>327</v>
      </c>
      <c r="B133" s="21" t="s">
        <v>328</v>
      </c>
      <c r="C133" s="17" t="s">
        <v>50</v>
      </c>
      <c r="D133" s="17" t="s">
        <v>401</v>
      </c>
      <c r="E133" s="17" t="s">
        <v>28</v>
      </c>
      <c r="F133" s="17" t="s">
        <v>28</v>
      </c>
      <c r="G133" s="17" t="s">
        <v>27</v>
      </c>
      <c r="H133" s="17" t="s">
        <v>27</v>
      </c>
      <c r="I133" s="17">
        <v>2</v>
      </c>
      <c r="J133" s="17">
        <v>3</v>
      </c>
      <c r="K133" s="17">
        <v>3</v>
      </c>
      <c r="L133" s="17">
        <v>2</v>
      </c>
      <c r="M133" s="17">
        <f>SUM(I133:L133)</f>
        <v>10</v>
      </c>
      <c r="N133" s="17">
        <v>120</v>
      </c>
      <c r="O133" s="17">
        <v>0</v>
      </c>
      <c r="P133" s="20">
        <v>0</v>
      </c>
      <c r="Q133" s="20">
        <v>0</v>
      </c>
      <c r="R133" s="20">
        <v>5</v>
      </c>
      <c r="S133" s="20">
        <v>0</v>
      </c>
      <c r="T133" s="20">
        <v>1</v>
      </c>
      <c r="U133" s="17">
        <v>1</v>
      </c>
      <c r="V133" s="17">
        <v>0</v>
      </c>
      <c r="W133" s="17">
        <v>3</v>
      </c>
      <c r="X133" s="17">
        <v>8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3</v>
      </c>
      <c r="AE133" s="17">
        <v>8</v>
      </c>
      <c r="AF133" s="17" t="s">
        <v>29</v>
      </c>
      <c r="AG133" s="17">
        <v>2</v>
      </c>
      <c r="AH133" s="17">
        <v>5</v>
      </c>
      <c r="AI133" s="17" t="s">
        <v>29</v>
      </c>
      <c r="AJ133" s="17">
        <v>0</v>
      </c>
      <c r="AK133" s="17">
        <v>0</v>
      </c>
      <c r="AL133" s="17" t="s">
        <v>29</v>
      </c>
      <c r="AM133" s="17" t="s">
        <v>29</v>
      </c>
      <c r="AN133" s="17" t="s">
        <v>29</v>
      </c>
      <c r="AO133" s="17">
        <v>0</v>
      </c>
      <c r="AP133" s="17">
        <v>0</v>
      </c>
      <c r="AQ133" s="17">
        <v>2</v>
      </c>
      <c r="AR133" s="17">
        <v>0</v>
      </c>
      <c r="AS133" s="17">
        <v>1</v>
      </c>
      <c r="AT133" s="17">
        <v>1</v>
      </c>
      <c r="AU133" s="17">
        <v>1</v>
      </c>
      <c r="AV133" s="17">
        <v>13</v>
      </c>
      <c r="AW133" s="17">
        <f t="shared" si="2"/>
        <v>14</v>
      </c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</row>
    <row r="134" spans="1:73" ht="15.75" customHeight="1">
      <c r="A134" s="23" t="s">
        <v>329</v>
      </c>
      <c r="B134" s="21" t="s">
        <v>330</v>
      </c>
      <c r="C134" s="17" t="s">
        <v>331</v>
      </c>
      <c r="D134" s="17" t="s">
        <v>401</v>
      </c>
      <c r="E134" s="17" t="s">
        <v>27</v>
      </c>
      <c r="F134" s="17" t="s">
        <v>27</v>
      </c>
      <c r="G134" s="17" t="s">
        <v>27</v>
      </c>
      <c r="H134" s="17"/>
      <c r="I134" s="17">
        <v>3</v>
      </c>
      <c r="J134" s="17">
        <v>2</v>
      </c>
      <c r="K134" s="17">
        <v>3</v>
      </c>
      <c r="L134" s="17">
        <v>3</v>
      </c>
      <c r="M134" s="17">
        <f>SUM(I134:L134)</f>
        <v>11</v>
      </c>
      <c r="N134" s="17">
        <v>7</v>
      </c>
      <c r="O134" s="17">
        <v>0</v>
      </c>
      <c r="P134" s="17">
        <v>0</v>
      </c>
      <c r="Q134" s="17">
        <v>0</v>
      </c>
      <c r="R134" s="17">
        <v>1</v>
      </c>
      <c r="S134" s="17">
        <v>1</v>
      </c>
      <c r="T134" s="17">
        <v>1</v>
      </c>
      <c r="U134" s="17">
        <v>1</v>
      </c>
      <c r="V134" s="17">
        <v>1</v>
      </c>
      <c r="W134" s="17">
        <v>5</v>
      </c>
      <c r="X134" s="17">
        <f>Q134+V134</f>
        <v>1</v>
      </c>
      <c r="Y134" s="17">
        <v>1336</v>
      </c>
      <c r="Z134" s="17">
        <v>1</v>
      </c>
      <c r="AA134" s="17">
        <v>1</v>
      </c>
      <c r="AB134" s="17">
        <v>1</v>
      </c>
      <c r="AC134" s="17">
        <v>0</v>
      </c>
      <c r="AD134" s="17">
        <v>4</v>
      </c>
      <c r="AE134" s="17">
        <v>17</v>
      </c>
      <c r="AF134" s="17" t="s">
        <v>29</v>
      </c>
      <c r="AG134" s="17">
        <v>3</v>
      </c>
      <c r="AH134" s="20">
        <f>Z134+AD134+AG134</f>
        <v>8</v>
      </c>
      <c r="AI134" s="20" t="s">
        <v>29</v>
      </c>
      <c r="AJ134" s="20">
        <v>0</v>
      </c>
      <c r="AK134" s="20">
        <v>0</v>
      </c>
      <c r="AL134" s="20" t="s">
        <v>29</v>
      </c>
      <c r="AM134" s="17">
        <v>36</v>
      </c>
      <c r="AN134" s="55">
        <v>1.2229166666666667</v>
      </c>
      <c r="AO134" s="17">
        <v>0</v>
      </c>
      <c r="AP134" s="17">
        <v>1</v>
      </c>
      <c r="AQ134" s="17">
        <v>5540</v>
      </c>
      <c r="AR134" s="17">
        <v>1</v>
      </c>
      <c r="AS134" s="17">
        <v>1</v>
      </c>
      <c r="AT134" s="17">
        <v>5</v>
      </c>
      <c r="AU134" s="17">
        <f>AP134+AT134</f>
        <v>6</v>
      </c>
      <c r="AV134" s="17">
        <f>X134+AH134+AU134</f>
        <v>15</v>
      </c>
      <c r="AW134" s="17">
        <f t="shared" si="2"/>
        <v>15</v>
      </c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</row>
    <row r="135" spans="1:73" ht="15.75" customHeight="1">
      <c r="A135" s="43" t="s">
        <v>332</v>
      </c>
      <c r="B135" s="21" t="s">
        <v>333</v>
      </c>
      <c r="C135" s="17" t="s">
        <v>26</v>
      </c>
      <c r="D135" s="17" t="s">
        <v>401</v>
      </c>
      <c r="E135" s="17" t="s">
        <v>27</v>
      </c>
      <c r="F135" s="18" t="s">
        <v>27</v>
      </c>
      <c r="G135" s="19" t="s">
        <v>27</v>
      </c>
      <c r="H135" s="19" t="s">
        <v>27</v>
      </c>
      <c r="I135" s="19">
        <v>3</v>
      </c>
      <c r="J135" s="19">
        <v>3</v>
      </c>
      <c r="K135" s="19">
        <v>3</v>
      </c>
      <c r="L135" s="19">
        <v>2</v>
      </c>
      <c r="M135" s="17">
        <f>SUM(I135:L135)</f>
        <v>11</v>
      </c>
      <c r="N135" s="19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2</v>
      </c>
      <c r="T135" s="20">
        <v>1</v>
      </c>
      <c r="U135" s="20">
        <v>1</v>
      </c>
      <c r="V135" s="20">
        <v>1</v>
      </c>
      <c r="W135" s="20">
        <v>5</v>
      </c>
      <c r="X135" s="20">
        <v>5</v>
      </c>
      <c r="Y135" s="17">
        <v>1183</v>
      </c>
      <c r="Z135" s="17">
        <v>1</v>
      </c>
      <c r="AA135" s="17">
        <v>0</v>
      </c>
      <c r="AB135" s="17">
        <v>0</v>
      </c>
      <c r="AC135" s="17">
        <v>0</v>
      </c>
      <c r="AD135" s="17">
        <v>0</v>
      </c>
      <c r="AE135" s="17">
        <v>33</v>
      </c>
      <c r="AF135" s="17" t="s">
        <v>29</v>
      </c>
      <c r="AG135" s="17">
        <v>5</v>
      </c>
      <c r="AH135" s="17">
        <v>6</v>
      </c>
      <c r="AI135" s="17" t="s">
        <v>29</v>
      </c>
      <c r="AJ135" s="17">
        <v>0</v>
      </c>
      <c r="AK135" s="17">
        <v>1</v>
      </c>
      <c r="AL135" s="17" t="s">
        <v>29</v>
      </c>
      <c r="AM135" s="17" t="s">
        <v>29</v>
      </c>
      <c r="AN135" s="17" t="s">
        <v>29</v>
      </c>
      <c r="AO135" s="17">
        <v>1</v>
      </c>
      <c r="AP135" s="17">
        <v>1</v>
      </c>
      <c r="AQ135" s="17">
        <v>1183</v>
      </c>
      <c r="AR135" s="17">
        <v>1</v>
      </c>
      <c r="AS135" s="17">
        <v>1</v>
      </c>
      <c r="AT135" s="17">
        <v>5</v>
      </c>
      <c r="AU135" s="17">
        <v>6</v>
      </c>
      <c r="AV135" s="17">
        <v>17</v>
      </c>
      <c r="AW135" s="17">
        <f t="shared" si="2"/>
        <v>17</v>
      </c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</row>
    <row r="136" spans="1:73" ht="15.75" customHeight="1">
      <c r="A136" s="39" t="s">
        <v>334</v>
      </c>
      <c r="B136" s="26" t="s">
        <v>335</v>
      </c>
      <c r="C136" s="17" t="s">
        <v>38</v>
      </c>
      <c r="D136" s="27" t="s">
        <v>401</v>
      </c>
      <c r="E136" s="27" t="s">
        <v>27</v>
      </c>
      <c r="F136" s="17" t="s">
        <v>28</v>
      </c>
      <c r="G136" s="27" t="s">
        <v>28</v>
      </c>
      <c r="H136" s="27" t="s">
        <v>27</v>
      </c>
      <c r="I136" s="17">
        <v>3</v>
      </c>
      <c r="J136" s="17">
        <v>3</v>
      </c>
      <c r="K136" s="17">
        <v>3</v>
      </c>
      <c r="L136" s="17">
        <v>3</v>
      </c>
      <c r="M136" s="17">
        <f>SUM(I136:L136)</f>
        <v>12</v>
      </c>
      <c r="N136" s="17">
        <v>201</v>
      </c>
      <c r="O136" s="17">
        <v>1</v>
      </c>
      <c r="P136" s="20">
        <v>0</v>
      </c>
      <c r="Q136" s="20">
        <v>0</v>
      </c>
      <c r="R136" s="20">
        <v>4</v>
      </c>
      <c r="S136" s="20">
        <v>1</v>
      </c>
      <c r="T136" s="20">
        <v>1</v>
      </c>
      <c r="U136" s="17">
        <v>1</v>
      </c>
      <c r="V136" s="17">
        <v>1</v>
      </c>
      <c r="W136" s="17">
        <v>5</v>
      </c>
      <c r="X136" s="17">
        <v>9</v>
      </c>
      <c r="Y136" s="17">
        <v>12371</v>
      </c>
      <c r="Z136" s="17">
        <v>5</v>
      </c>
      <c r="AA136" s="17">
        <v>1</v>
      </c>
      <c r="AB136" s="17">
        <v>1</v>
      </c>
      <c r="AC136" s="17">
        <v>1</v>
      </c>
      <c r="AD136" s="17">
        <v>5</v>
      </c>
      <c r="AE136" s="17">
        <v>57</v>
      </c>
      <c r="AF136" s="17">
        <v>1</v>
      </c>
      <c r="AG136" s="17">
        <v>5</v>
      </c>
      <c r="AH136" s="17">
        <v>15</v>
      </c>
      <c r="AI136" s="23">
        <v>5.8900000000000001E-2</v>
      </c>
      <c r="AJ136" s="17">
        <v>1</v>
      </c>
      <c r="AK136" s="17">
        <v>1</v>
      </c>
      <c r="AL136" s="17">
        <v>0</v>
      </c>
      <c r="AM136" s="17" t="s">
        <v>29</v>
      </c>
      <c r="AN136" s="17" t="s">
        <v>29</v>
      </c>
      <c r="AO136" s="17">
        <v>0</v>
      </c>
      <c r="AP136" s="17">
        <v>3</v>
      </c>
      <c r="AQ136" s="17">
        <v>157</v>
      </c>
      <c r="AR136" s="17">
        <v>1</v>
      </c>
      <c r="AS136" s="17">
        <v>1</v>
      </c>
      <c r="AT136" s="17">
        <v>5</v>
      </c>
      <c r="AU136" s="17">
        <v>8</v>
      </c>
      <c r="AV136" s="17">
        <v>32</v>
      </c>
      <c r="AW136" s="17">
        <f t="shared" si="2"/>
        <v>32</v>
      </c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</row>
    <row r="137" spans="1:73" ht="15.75" customHeight="1">
      <c r="A137" s="23" t="s">
        <v>336</v>
      </c>
      <c r="B137" s="21" t="s">
        <v>337</v>
      </c>
      <c r="C137" s="17" t="s">
        <v>59</v>
      </c>
      <c r="D137" s="17" t="s">
        <v>401</v>
      </c>
      <c r="E137" s="17" t="s">
        <v>27</v>
      </c>
      <c r="F137" s="17"/>
      <c r="G137" s="17" t="s">
        <v>27</v>
      </c>
      <c r="H137" s="17" t="s">
        <v>27</v>
      </c>
      <c r="I137" s="17">
        <v>2</v>
      </c>
      <c r="J137" s="17">
        <v>3</v>
      </c>
      <c r="K137" s="17">
        <v>3</v>
      </c>
      <c r="L137" s="17">
        <v>3</v>
      </c>
      <c r="M137" s="17">
        <f>SUM(I137:L137)</f>
        <v>11</v>
      </c>
      <c r="N137" s="17">
        <v>0</v>
      </c>
      <c r="O137" s="17">
        <v>0</v>
      </c>
      <c r="P137" s="17">
        <v>0</v>
      </c>
      <c r="Q137" s="20">
        <v>0</v>
      </c>
      <c r="R137" s="20">
        <v>0</v>
      </c>
      <c r="S137" s="20">
        <v>1</v>
      </c>
      <c r="T137" s="20">
        <v>1</v>
      </c>
      <c r="U137" s="20">
        <v>1</v>
      </c>
      <c r="V137" s="17">
        <v>0</v>
      </c>
      <c r="W137" s="17">
        <v>4</v>
      </c>
      <c r="X137" s="17">
        <v>4</v>
      </c>
      <c r="Y137" s="17">
        <v>2941</v>
      </c>
      <c r="Z137" s="17">
        <v>2</v>
      </c>
      <c r="AA137" s="17">
        <v>1</v>
      </c>
      <c r="AB137" s="17">
        <v>1</v>
      </c>
      <c r="AC137" s="17">
        <v>1</v>
      </c>
      <c r="AD137" s="17">
        <v>5</v>
      </c>
      <c r="AE137" s="17">
        <v>1</v>
      </c>
      <c r="AF137" s="17">
        <v>0</v>
      </c>
      <c r="AG137" s="17">
        <v>1</v>
      </c>
      <c r="AH137" s="17">
        <v>8</v>
      </c>
      <c r="AI137" s="17">
        <v>0</v>
      </c>
      <c r="AJ137" s="17">
        <v>0</v>
      </c>
      <c r="AK137" s="17">
        <v>0</v>
      </c>
      <c r="AL137" s="17">
        <v>0</v>
      </c>
      <c r="AM137" s="22">
        <v>0.1</v>
      </c>
      <c r="AN137" s="17">
        <v>0</v>
      </c>
      <c r="AO137" s="17">
        <v>0</v>
      </c>
      <c r="AP137" s="17">
        <v>1</v>
      </c>
      <c r="AQ137" s="17">
        <v>23</v>
      </c>
      <c r="AR137" s="17">
        <v>1</v>
      </c>
      <c r="AS137" s="17">
        <v>1</v>
      </c>
      <c r="AT137" s="17">
        <v>1</v>
      </c>
      <c r="AU137" s="17">
        <v>2</v>
      </c>
      <c r="AV137" s="17">
        <v>14</v>
      </c>
      <c r="AW137" s="17">
        <f t="shared" si="2"/>
        <v>14</v>
      </c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</row>
    <row r="138" spans="1:73" ht="15.75" customHeight="1">
      <c r="A138" s="34" t="s">
        <v>338</v>
      </c>
      <c r="B138" s="28" t="s">
        <v>339</v>
      </c>
      <c r="C138" s="17" t="s">
        <v>38</v>
      </c>
      <c r="D138" s="27" t="s">
        <v>401</v>
      </c>
      <c r="E138" s="17" t="s">
        <v>27</v>
      </c>
      <c r="F138" s="17" t="s">
        <v>28</v>
      </c>
      <c r="G138" s="17" t="s">
        <v>27</v>
      </c>
      <c r="H138" s="17" t="s">
        <v>27</v>
      </c>
      <c r="I138" s="17">
        <v>3</v>
      </c>
      <c r="J138" s="17">
        <v>3</v>
      </c>
      <c r="K138" s="17">
        <v>3</v>
      </c>
      <c r="L138" s="17">
        <v>2</v>
      </c>
      <c r="M138" s="17">
        <f>SUM(I138:L138)</f>
        <v>11</v>
      </c>
      <c r="N138" s="20">
        <v>31</v>
      </c>
      <c r="O138" s="20">
        <v>1</v>
      </c>
      <c r="P138" s="20">
        <v>0</v>
      </c>
      <c r="Q138" s="20">
        <v>1</v>
      </c>
      <c r="R138" s="20">
        <v>5</v>
      </c>
      <c r="S138" s="17">
        <v>1</v>
      </c>
      <c r="T138" s="17">
        <v>1</v>
      </c>
      <c r="U138" s="17">
        <v>1</v>
      </c>
      <c r="V138" s="17">
        <v>1</v>
      </c>
      <c r="W138" s="17">
        <v>5</v>
      </c>
      <c r="X138" s="17">
        <v>10</v>
      </c>
      <c r="Y138" s="17">
        <v>638</v>
      </c>
      <c r="Z138" s="17">
        <v>0</v>
      </c>
      <c r="AA138" s="17">
        <v>1</v>
      </c>
      <c r="AB138" s="17">
        <v>1</v>
      </c>
      <c r="AC138" s="17">
        <v>1</v>
      </c>
      <c r="AD138" s="17">
        <v>5</v>
      </c>
      <c r="AE138" s="17">
        <v>112</v>
      </c>
      <c r="AF138" s="17">
        <v>1</v>
      </c>
      <c r="AG138" s="17">
        <v>5</v>
      </c>
      <c r="AH138" s="17">
        <v>10</v>
      </c>
      <c r="AI138" s="22">
        <v>0.01</v>
      </c>
      <c r="AJ138" s="17">
        <v>1</v>
      </c>
      <c r="AK138" s="17">
        <v>1</v>
      </c>
      <c r="AL138" s="37" t="s">
        <v>29</v>
      </c>
      <c r="AM138" s="37" t="s">
        <v>29</v>
      </c>
      <c r="AN138" s="37" t="s">
        <v>29</v>
      </c>
      <c r="AO138" s="37">
        <v>1</v>
      </c>
      <c r="AP138" s="17">
        <v>1</v>
      </c>
      <c r="AQ138" s="17">
        <v>751</v>
      </c>
      <c r="AR138" s="17">
        <v>1</v>
      </c>
      <c r="AS138" s="17">
        <v>1</v>
      </c>
      <c r="AT138" s="17">
        <v>5</v>
      </c>
      <c r="AU138" s="17">
        <v>6</v>
      </c>
      <c r="AV138" s="17">
        <v>26</v>
      </c>
      <c r="AW138" s="17">
        <f t="shared" si="2"/>
        <v>26</v>
      </c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</row>
    <row r="139" spans="1:73" ht="15.75" customHeight="1">
      <c r="A139" s="56" t="s">
        <v>340</v>
      </c>
      <c r="B139" s="16" t="s">
        <v>341</v>
      </c>
      <c r="C139" s="17" t="s">
        <v>26</v>
      </c>
      <c r="D139" s="17" t="s">
        <v>401</v>
      </c>
      <c r="E139" s="17" t="s">
        <v>27</v>
      </c>
      <c r="F139" s="18" t="s">
        <v>27</v>
      </c>
      <c r="G139" s="19" t="s">
        <v>27</v>
      </c>
      <c r="H139" s="19" t="s">
        <v>27</v>
      </c>
      <c r="I139" s="19">
        <v>3</v>
      </c>
      <c r="J139" s="19">
        <v>3</v>
      </c>
      <c r="K139" s="19">
        <v>3</v>
      </c>
      <c r="L139" s="19">
        <v>3</v>
      </c>
      <c r="M139" s="17">
        <f>SUM(I139:L139)</f>
        <v>12</v>
      </c>
      <c r="N139" s="19">
        <v>2</v>
      </c>
      <c r="O139" s="17">
        <v>1</v>
      </c>
      <c r="P139" s="17">
        <v>0</v>
      </c>
      <c r="Q139" s="17">
        <v>0</v>
      </c>
      <c r="R139" s="17">
        <v>5</v>
      </c>
      <c r="S139" s="17">
        <v>1</v>
      </c>
      <c r="T139" s="17">
        <v>1</v>
      </c>
      <c r="U139" s="17">
        <v>1</v>
      </c>
      <c r="V139" s="17">
        <v>1</v>
      </c>
      <c r="W139" s="17">
        <v>5</v>
      </c>
      <c r="X139" s="17">
        <f>(R139+W139)</f>
        <v>10</v>
      </c>
      <c r="Y139" s="20">
        <v>283</v>
      </c>
      <c r="Z139" s="20">
        <v>0</v>
      </c>
      <c r="AA139" s="20">
        <v>1</v>
      </c>
      <c r="AB139" s="20">
        <v>1</v>
      </c>
      <c r="AC139" s="17">
        <v>0</v>
      </c>
      <c r="AD139" s="17">
        <v>4</v>
      </c>
      <c r="AE139" s="17">
        <v>8</v>
      </c>
      <c r="AF139" s="17">
        <v>1</v>
      </c>
      <c r="AG139" s="17">
        <v>2</v>
      </c>
      <c r="AH139" s="20">
        <f>Z139+AD139+AG139</f>
        <v>6</v>
      </c>
      <c r="AI139" s="17">
        <v>0</v>
      </c>
      <c r="AJ139" s="17">
        <v>0</v>
      </c>
      <c r="AK139" s="17">
        <v>1</v>
      </c>
      <c r="AL139" s="17">
        <v>0</v>
      </c>
      <c r="AM139" s="17">
        <v>0</v>
      </c>
      <c r="AN139" s="17">
        <v>0</v>
      </c>
      <c r="AO139" s="17">
        <v>1</v>
      </c>
      <c r="AP139" s="17">
        <v>1</v>
      </c>
      <c r="AQ139" s="17">
        <v>5200</v>
      </c>
      <c r="AR139" s="17">
        <v>0</v>
      </c>
      <c r="AS139" s="17">
        <v>0</v>
      </c>
      <c r="AT139" s="17">
        <v>5</v>
      </c>
      <c r="AU139" s="31">
        <f>AP139+AT139</f>
        <v>6</v>
      </c>
      <c r="AV139" s="31">
        <f>X139+AH139+AU139</f>
        <v>22</v>
      </c>
      <c r="AW139" s="17">
        <f t="shared" si="2"/>
        <v>22</v>
      </c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</row>
    <row r="140" spans="1:73" ht="15.75" customHeight="1">
      <c r="A140" s="23" t="s">
        <v>342</v>
      </c>
      <c r="B140" s="21" t="s">
        <v>343</v>
      </c>
      <c r="C140" s="17" t="s">
        <v>32</v>
      </c>
      <c r="D140" s="17" t="s">
        <v>401</v>
      </c>
      <c r="E140" s="17" t="s">
        <v>27</v>
      </c>
      <c r="F140" s="17" t="s">
        <v>27</v>
      </c>
      <c r="G140" s="17" t="s">
        <v>27</v>
      </c>
      <c r="H140" s="17" t="s">
        <v>27</v>
      </c>
      <c r="I140" s="17">
        <v>2</v>
      </c>
      <c r="J140" s="17">
        <v>3</v>
      </c>
      <c r="K140" s="17">
        <v>2</v>
      </c>
      <c r="L140" s="17">
        <v>3</v>
      </c>
      <c r="M140" s="17">
        <f>SUM(I140:L140)</f>
        <v>10</v>
      </c>
      <c r="N140" s="17">
        <v>4</v>
      </c>
      <c r="O140" s="17">
        <v>1</v>
      </c>
      <c r="P140" s="17">
        <v>0</v>
      </c>
      <c r="Q140" s="17">
        <v>0</v>
      </c>
      <c r="R140" s="17">
        <v>1</v>
      </c>
      <c r="S140" s="17">
        <v>1</v>
      </c>
      <c r="T140" s="20">
        <v>1</v>
      </c>
      <c r="U140" s="20">
        <v>1</v>
      </c>
      <c r="V140" s="20">
        <v>1</v>
      </c>
      <c r="W140" s="20">
        <v>5</v>
      </c>
      <c r="X140" s="20">
        <v>6</v>
      </c>
      <c r="Y140" s="17">
        <v>2269</v>
      </c>
      <c r="Z140" s="17">
        <v>2</v>
      </c>
      <c r="AA140" s="17">
        <v>1</v>
      </c>
      <c r="AB140" s="17">
        <v>1</v>
      </c>
      <c r="AC140" s="17">
        <v>0</v>
      </c>
      <c r="AD140" s="17">
        <v>4</v>
      </c>
      <c r="AE140" s="17">
        <v>74</v>
      </c>
      <c r="AF140" s="17">
        <v>0</v>
      </c>
      <c r="AG140" s="17">
        <v>4</v>
      </c>
      <c r="AH140" s="17">
        <v>10</v>
      </c>
      <c r="AI140" s="17" t="s">
        <v>33</v>
      </c>
      <c r="AJ140" s="17">
        <v>0</v>
      </c>
      <c r="AK140" s="17">
        <v>1</v>
      </c>
      <c r="AL140" s="17" t="s">
        <v>33</v>
      </c>
      <c r="AM140" s="17" t="s">
        <v>33</v>
      </c>
      <c r="AN140" s="17" t="s">
        <v>33</v>
      </c>
      <c r="AO140" s="17">
        <v>0</v>
      </c>
      <c r="AP140" s="17">
        <v>1</v>
      </c>
      <c r="AQ140" s="17">
        <v>15060</v>
      </c>
      <c r="AR140" s="17">
        <v>1</v>
      </c>
      <c r="AS140" s="17">
        <v>0</v>
      </c>
      <c r="AT140" s="17">
        <v>5</v>
      </c>
      <c r="AU140" s="17">
        <v>6</v>
      </c>
      <c r="AV140" s="17">
        <v>22</v>
      </c>
      <c r="AW140" s="17">
        <f t="shared" si="2"/>
        <v>22</v>
      </c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</row>
    <row r="141" spans="1:73" ht="15.75" customHeight="1">
      <c r="A141" s="43" t="s">
        <v>344</v>
      </c>
      <c r="B141" s="16" t="s">
        <v>345</v>
      </c>
      <c r="C141" s="17" t="s">
        <v>26</v>
      </c>
      <c r="D141" s="17" t="s">
        <v>401</v>
      </c>
      <c r="E141" s="17" t="s">
        <v>27</v>
      </c>
      <c r="F141" s="18" t="s">
        <v>28</v>
      </c>
      <c r="G141" s="19" t="s">
        <v>28</v>
      </c>
      <c r="H141" s="19" t="s">
        <v>28</v>
      </c>
      <c r="I141" s="19">
        <v>3</v>
      </c>
      <c r="J141" s="19">
        <v>3</v>
      </c>
      <c r="K141" s="19">
        <v>3</v>
      </c>
      <c r="L141" s="19">
        <v>3</v>
      </c>
      <c r="M141" s="17">
        <f>SUM(I141:L141)</f>
        <v>12</v>
      </c>
      <c r="N141" s="19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1</v>
      </c>
      <c r="T141" s="17">
        <v>1</v>
      </c>
      <c r="U141" s="17">
        <v>1</v>
      </c>
      <c r="V141" s="17">
        <v>0</v>
      </c>
      <c r="W141" s="17">
        <v>4</v>
      </c>
      <c r="X141" s="17">
        <f>(R141+W141)</f>
        <v>4</v>
      </c>
      <c r="Y141" s="20">
        <v>75</v>
      </c>
      <c r="Z141" s="20">
        <v>0</v>
      </c>
      <c r="AA141" s="20">
        <v>1</v>
      </c>
      <c r="AB141" s="20">
        <v>0</v>
      </c>
      <c r="AC141" s="17">
        <v>1</v>
      </c>
      <c r="AD141" s="17">
        <v>5</v>
      </c>
      <c r="AE141" s="17">
        <v>1</v>
      </c>
      <c r="AF141" s="17">
        <v>1</v>
      </c>
      <c r="AG141" s="17">
        <v>1</v>
      </c>
      <c r="AH141" s="20">
        <f>Z141+AD141+AG141</f>
        <v>6</v>
      </c>
      <c r="AI141" s="17">
        <v>0</v>
      </c>
      <c r="AJ141" s="17">
        <v>0</v>
      </c>
      <c r="AK141" s="17">
        <v>0</v>
      </c>
      <c r="AL141" s="17">
        <v>0</v>
      </c>
      <c r="AM141" s="22">
        <f>9/19</f>
        <v>0.47368421052631576</v>
      </c>
      <c r="AN141" s="17">
        <v>0</v>
      </c>
      <c r="AO141" s="17">
        <v>0</v>
      </c>
      <c r="AP141" s="17">
        <v>1</v>
      </c>
      <c r="AQ141" s="17">
        <v>257</v>
      </c>
      <c r="AR141" s="17">
        <v>0</v>
      </c>
      <c r="AS141" s="17">
        <v>0</v>
      </c>
      <c r="AT141" s="17">
        <v>3</v>
      </c>
      <c r="AU141" s="31">
        <f>AP141+AT141</f>
        <v>4</v>
      </c>
      <c r="AV141" s="31">
        <f>X141+AH141+AU141</f>
        <v>14</v>
      </c>
      <c r="AW141" s="17">
        <f t="shared" si="2"/>
        <v>14</v>
      </c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</row>
    <row r="142" spans="1:73" ht="15.75" customHeight="1">
      <c r="A142" s="23" t="s">
        <v>346</v>
      </c>
      <c r="B142" s="21" t="s">
        <v>347</v>
      </c>
      <c r="C142" s="17" t="s">
        <v>50</v>
      </c>
      <c r="D142" s="17" t="s">
        <v>401</v>
      </c>
      <c r="E142" s="17" t="s">
        <v>27</v>
      </c>
      <c r="F142" s="17" t="s">
        <v>27</v>
      </c>
      <c r="G142" s="17" t="s">
        <v>27</v>
      </c>
      <c r="H142" s="17"/>
      <c r="I142" s="17">
        <v>3</v>
      </c>
      <c r="J142" s="17">
        <v>3</v>
      </c>
      <c r="K142" s="17">
        <v>3</v>
      </c>
      <c r="L142" s="17">
        <v>3</v>
      </c>
      <c r="M142" s="17">
        <f>SUM(I142:L142)</f>
        <v>12</v>
      </c>
      <c r="N142" s="17">
        <v>31</v>
      </c>
      <c r="O142" s="17">
        <v>1</v>
      </c>
      <c r="P142" s="17">
        <v>0</v>
      </c>
      <c r="Q142" s="20">
        <v>1</v>
      </c>
      <c r="R142" s="20">
        <v>4</v>
      </c>
      <c r="S142" s="20">
        <v>1</v>
      </c>
      <c r="T142" s="20">
        <v>1</v>
      </c>
      <c r="U142" s="20">
        <v>1</v>
      </c>
      <c r="V142" s="17">
        <v>1</v>
      </c>
      <c r="W142" s="17">
        <v>5</v>
      </c>
      <c r="X142" s="17">
        <v>9</v>
      </c>
      <c r="Y142" s="17">
        <v>3277</v>
      </c>
      <c r="Z142" s="17">
        <v>2</v>
      </c>
      <c r="AA142" s="17">
        <v>1</v>
      </c>
      <c r="AB142" s="17">
        <v>1</v>
      </c>
      <c r="AC142" s="17">
        <v>0</v>
      </c>
      <c r="AD142" s="17">
        <v>4</v>
      </c>
      <c r="AE142" s="17">
        <v>41</v>
      </c>
      <c r="AF142" s="17" t="s">
        <v>33</v>
      </c>
      <c r="AG142" s="17">
        <v>4</v>
      </c>
      <c r="AH142" s="17">
        <v>10</v>
      </c>
      <c r="AI142" s="17" t="s">
        <v>33</v>
      </c>
      <c r="AJ142" s="17">
        <v>0</v>
      </c>
      <c r="AK142" s="17">
        <v>0</v>
      </c>
      <c r="AL142" s="17" t="s">
        <v>33</v>
      </c>
      <c r="AM142" s="17" t="s">
        <v>33</v>
      </c>
      <c r="AN142" s="17" t="s">
        <v>33</v>
      </c>
      <c r="AO142" s="17">
        <v>0</v>
      </c>
      <c r="AP142" s="17">
        <v>0</v>
      </c>
      <c r="AQ142" s="17">
        <v>14000</v>
      </c>
      <c r="AR142" s="17">
        <v>1</v>
      </c>
      <c r="AS142" s="17">
        <v>0</v>
      </c>
      <c r="AT142" s="17">
        <v>5</v>
      </c>
      <c r="AU142" s="17">
        <v>5</v>
      </c>
      <c r="AV142" s="17">
        <v>24</v>
      </c>
      <c r="AW142" s="17">
        <f t="shared" si="2"/>
        <v>24</v>
      </c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</row>
    <row r="143" spans="1:73" ht="15.75" customHeight="1">
      <c r="A143" s="34" t="s">
        <v>348</v>
      </c>
      <c r="B143" s="28" t="s">
        <v>349</v>
      </c>
      <c r="C143" s="17" t="s">
        <v>38</v>
      </c>
      <c r="D143" s="27" t="s">
        <v>401</v>
      </c>
      <c r="E143" s="17" t="s">
        <v>27</v>
      </c>
      <c r="F143" s="17" t="s">
        <v>28</v>
      </c>
      <c r="G143" s="17" t="s">
        <v>28</v>
      </c>
      <c r="H143" s="17" t="s">
        <v>28</v>
      </c>
      <c r="I143" s="17">
        <v>3</v>
      </c>
      <c r="J143" s="17">
        <v>3</v>
      </c>
      <c r="K143" s="17">
        <v>3</v>
      </c>
      <c r="L143" s="17">
        <v>2</v>
      </c>
      <c r="M143" s="17">
        <f>SUM(I143:L143)</f>
        <v>11</v>
      </c>
      <c r="N143" s="20">
        <v>40</v>
      </c>
      <c r="O143" s="20">
        <v>1</v>
      </c>
      <c r="P143" s="20">
        <v>0</v>
      </c>
      <c r="Q143" s="20">
        <v>1</v>
      </c>
      <c r="R143" s="20">
        <v>5</v>
      </c>
      <c r="S143" s="17">
        <v>1</v>
      </c>
      <c r="T143" s="17">
        <v>1</v>
      </c>
      <c r="U143" s="17">
        <v>1</v>
      </c>
      <c r="V143" s="17">
        <v>1</v>
      </c>
      <c r="W143" s="17">
        <v>5</v>
      </c>
      <c r="X143" s="17">
        <v>10</v>
      </c>
      <c r="Y143" s="17">
        <v>11434</v>
      </c>
      <c r="Z143" s="17">
        <v>5</v>
      </c>
      <c r="AA143" s="17">
        <v>1</v>
      </c>
      <c r="AB143" s="17">
        <v>1</v>
      </c>
      <c r="AC143" s="17">
        <v>1</v>
      </c>
      <c r="AD143" s="17">
        <v>5</v>
      </c>
      <c r="AE143" s="17">
        <v>12</v>
      </c>
      <c r="AF143" s="17">
        <v>1</v>
      </c>
      <c r="AG143" s="17">
        <v>5</v>
      </c>
      <c r="AH143" s="17">
        <v>15</v>
      </c>
      <c r="AI143" s="23">
        <v>5.8700000000000002E-2</v>
      </c>
      <c r="AJ143" s="17">
        <v>1</v>
      </c>
      <c r="AK143" s="17">
        <v>1</v>
      </c>
      <c r="AL143" s="22">
        <v>3.6999999999999998E-2</v>
      </c>
      <c r="AM143" s="17">
        <v>0</v>
      </c>
      <c r="AN143" s="37" t="s">
        <v>29</v>
      </c>
      <c r="AO143" s="17">
        <v>1</v>
      </c>
      <c r="AP143" s="17">
        <v>5</v>
      </c>
      <c r="AQ143" s="17">
        <v>327</v>
      </c>
      <c r="AR143" s="17">
        <v>1</v>
      </c>
      <c r="AS143" s="17">
        <v>1</v>
      </c>
      <c r="AT143" s="17">
        <v>5</v>
      </c>
      <c r="AU143" s="17">
        <v>10</v>
      </c>
      <c r="AV143" s="17">
        <v>35</v>
      </c>
      <c r="AW143" s="17">
        <f t="shared" si="2"/>
        <v>35</v>
      </c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</row>
    <row r="144" spans="1:73" ht="15.75" customHeight="1">
      <c r="A144" s="23" t="s">
        <v>350</v>
      </c>
      <c r="B144" s="21" t="s">
        <v>351</v>
      </c>
      <c r="C144" s="17" t="s">
        <v>50</v>
      </c>
      <c r="D144" s="17" t="s">
        <v>401</v>
      </c>
      <c r="E144" s="17" t="s">
        <v>27</v>
      </c>
      <c r="F144" s="17" t="s">
        <v>27</v>
      </c>
      <c r="G144" s="17" t="s">
        <v>27</v>
      </c>
      <c r="H144" s="17"/>
      <c r="I144" s="17">
        <v>3</v>
      </c>
      <c r="J144" s="17">
        <v>3</v>
      </c>
      <c r="K144" s="17">
        <v>3</v>
      </c>
      <c r="L144" s="17">
        <v>3</v>
      </c>
      <c r="M144" s="17">
        <f>SUM(I144:L144)</f>
        <v>12</v>
      </c>
      <c r="N144" s="17">
        <v>2</v>
      </c>
      <c r="O144" s="20">
        <v>1</v>
      </c>
      <c r="P144" s="20">
        <v>0</v>
      </c>
      <c r="Q144" s="20">
        <v>0</v>
      </c>
      <c r="R144" s="20">
        <v>1</v>
      </c>
      <c r="S144" s="20">
        <v>1</v>
      </c>
      <c r="T144" s="17">
        <v>1</v>
      </c>
      <c r="U144" s="17">
        <v>1</v>
      </c>
      <c r="V144" s="17">
        <v>0</v>
      </c>
      <c r="W144" s="17">
        <v>4</v>
      </c>
      <c r="X144" s="17">
        <v>5</v>
      </c>
      <c r="Y144" s="17">
        <v>1842</v>
      </c>
      <c r="Z144" s="17">
        <v>1</v>
      </c>
      <c r="AA144" s="17">
        <v>1</v>
      </c>
      <c r="AB144" s="17">
        <v>1</v>
      </c>
      <c r="AC144" s="17">
        <v>0</v>
      </c>
      <c r="AD144" s="17">
        <v>4</v>
      </c>
      <c r="AE144" s="17">
        <v>10</v>
      </c>
      <c r="AF144" s="17" t="s">
        <v>33</v>
      </c>
      <c r="AG144" s="17">
        <v>2</v>
      </c>
      <c r="AH144" s="17">
        <v>7</v>
      </c>
      <c r="AI144" s="17" t="s">
        <v>33</v>
      </c>
      <c r="AJ144" s="17">
        <v>0</v>
      </c>
      <c r="AK144" s="17">
        <v>1</v>
      </c>
      <c r="AL144" s="17" t="s">
        <v>33</v>
      </c>
      <c r="AM144" s="17" t="s">
        <v>33</v>
      </c>
      <c r="AN144" s="17" t="s">
        <v>33</v>
      </c>
      <c r="AO144" s="17">
        <v>1</v>
      </c>
      <c r="AP144" s="17">
        <v>1</v>
      </c>
      <c r="AQ144" s="17">
        <v>14000</v>
      </c>
      <c r="AR144" s="17">
        <v>1</v>
      </c>
      <c r="AS144" s="17">
        <v>1</v>
      </c>
      <c r="AT144" s="17">
        <v>5</v>
      </c>
      <c r="AU144" s="17">
        <v>6</v>
      </c>
      <c r="AV144" s="17">
        <v>18</v>
      </c>
      <c r="AW144" s="17">
        <f t="shared" si="2"/>
        <v>18</v>
      </c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</row>
    <row r="145" spans="1:73" ht="15.75" customHeight="1">
      <c r="A145" s="17" t="s">
        <v>352</v>
      </c>
      <c r="B145" s="21" t="s">
        <v>353</v>
      </c>
      <c r="C145" s="17" t="s">
        <v>62</v>
      </c>
      <c r="D145" s="17" t="s">
        <v>401</v>
      </c>
      <c r="E145" s="17" t="s">
        <v>27</v>
      </c>
      <c r="F145" s="17" t="s">
        <v>27</v>
      </c>
      <c r="G145" s="17" t="s">
        <v>27</v>
      </c>
      <c r="H145" s="17" t="s">
        <v>28</v>
      </c>
      <c r="I145" s="17">
        <v>3</v>
      </c>
      <c r="J145" s="17">
        <v>3</v>
      </c>
      <c r="K145" s="17">
        <v>2</v>
      </c>
      <c r="L145" s="17">
        <v>3</v>
      </c>
      <c r="M145" s="17">
        <f>SUM(I145:L145)</f>
        <v>11</v>
      </c>
      <c r="N145" s="25">
        <v>0</v>
      </c>
      <c r="O145" s="17">
        <v>1</v>
      </c>
      <c r="P145" s="20">
        <v>1</v>
      </c>
      <c r="Q145" s="20">
        <v>0</v>
      </c>
      <c r="R145" s="20">
        <v>1</v>
      </c>
      <c r="S145" s="20">
        <v>1</v>
      </c>
      <c r="T145" s="20">
        <v>0</v>
      </c>
      <c r="U145" s="17">
        <v>1</v>
      </c>
      <c r="V145" s="17">
        <v>1</v>
      </c>
      <c r="W145" s="17">
        <v>5</v>
      </c>
      <c r="X145" s="17">
        <f>R145+W145</f>
        <v>6</v>
      </c>
      <c r="Y145" s="17">
        <v>2175</v>
      </c>
      <c r="Z145" s="17">
        <v>2</v>
      </c>
      <c r="AA145" s="17">
        <v>1</v>
      </c>
      <c r="AB145" s="17">
        <v>1</v>
      </c>
      <c r="AC145" s="17">
        <v>0</v>
      </c>
      <c r="AD145" s="17">
        <v>4</v>
      </c>
      <c r="AE145" s="17">
        <v>4</v>
      </c>
      <c r="AF145" s="17" t="s">
        <v>29</v>
      </c>
      <c r="AG145" s="17">
        <v>2</v>
      </c>
      <c r="AH145" s="17">
        <f>Z145+AD145+AG145</f>
        <v>8</v>
      </c>
      <c r="AI145" s="17">
        <v>1.5</v>
      </c>
      <c r="AJ145" s="17">
        <v>1</v>
      </c>
      <c r="AK145" s="17">
        <v>1</v>
      </c>
      <c r="AL145" s="17">
        <v>20</v>
      </c>
      <c r="AM145" s="17">
        <v>25</v>
      </c>
      <c r="AN145" s="17" t="s">
        <v>354</v>
      </c>
      <c r="AO145" s="17">
        <v>0</v>
      </c>
      <c r="AP145" s="17">
        <v>1</v>
      </c>
      <c r="AQ145" s="17">
        <v>210</v>
      </c>
      <c r="AR145" s="17">
        <v>1</v>
      </c>
      <c r="AS145" s="17">
        <v>0</v>
      </c>
      <c r="AT145" s="17">
        <v>5</v>
      </c>
      <c r="AU145" s="17">
        <f>AP145+AT145</f>
        <v>6</v>
      </c>
      <c r="AV145" s="17">
        <f>X145+AH145+AU145</f>
        <v>20</v>
      </c>
      <c r="AW145" s="17">
        <f t="shared" si="2"/>
        <v>20</v>
      </c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</row>
    <row r="146" spans="1:73" ht="15.75" customHeight="1">
      <c r="A146" s="57" t="s">
        <v>355</v>
      </c>
      <c r="B146" s="28" t="s">
        <v>356</v>
      </c>
      <c r="C146" s="17" t="s">
        <v>38</v>
      </c>
      <c r="D146" s="27" t="s">
        <v>401</v>
      </c>
      <c r="E146" s="17" t="s">
        <v>27</v>
      </c>
      <c r="F146" s="17" t="s">
        <v>27</v>
      </c>
      <c r="G146" s="17" t="s">
        <v>27</v>
      </c>
      <c r="H146" s="17" t="s">
        <v>27</v>
      </c>
      <c r="I146" s="17">
        <v>3</v>
      </c>
      <c r="J146" s="17">
        <v>3</v>
      </c>
      <c r="K146" s="17">
        <v>3</v>
      </c>
      <c r="L146" s="17">
        <v>2</v>
      </c>
      <c r="M146" s="17">
        <f>SUM(I146:L146)</f>
        <v>11</v>
      </c>
      <c r="N146" s="20">
        <v>75</v>
      </c>
      <c r="O146" s="20">
        <v>1</v>
      </c>
      <c r="P146" s="20">
        <v>1</v>
      </c>
      <c r="Q146" s="20">
        <v>0</v>
      </c>
      <c r="R146" s="20">
        <v>5</v>
      </c>
      <c r="S146" s="17">
        <v>1</v>
      </c>
      <c r="T146" s="17">
        <v>1</v>
      </c>
      <c r="U146" s="17">
        <v>1</v>
      </c>
      <c r="V146" s="17">
        <v>1</v>
      </c>
      <c r="W146" s="17">
        <v>5</v>
      </c>
      <c r="X146" s="17">
        <v>10</v>
      </c>
      <c r="Y146" s="17">
        <v>6884</v>
      </c>
      <c r="Z146" s="17">
        <v>4</v>
      </c>
      <c r="AA146" s="17">
        <v>1</v>
      </c>
      <c r="AB146" s="17">
        <v>1</v>
      </c>
      <c r="AC146" s="17">
        <v>1</v>
      </c>
      <c r="AD146" s="17">
        <v>5</v>
      </c>
      <c r="AE146" s="17">
        <v>56</v>
      </c>
      <c r="AF146" s="17">
        <v>1</v>
      </c>
      <c r="AG146" s="17">
        <v>5</v>
      </c>
      <c r="AH146" s="17">
        <v>14</v>
      </c>
      <c r="AI146" s="22">
        <v>4.8000000000000001E-2</v>
      </c>
      <c r="AJ146" s="17">
        <v>1</v>
      </c>
      <c r="AK146" s="17">
        <v>1</v>
      </c>
      <c r="AL146" s="23">
        <v>5.3800000000000001E-2</v>
      </c>
      <c r="AM146" s="37" t="s">
        <v>29</v>
      </c>
      <c r="AN146" s="37" t="s">
        <v>29</v>
      </c>
      <c r="AO146" s="17">
        <v>1</v>
      </c>
      <c r="AP146" s="17">
        <v>2</v>
      </c>
      <c r="AQ146" s="17">
        <v>79</v>
      </c>
      <c r="AR146" s="17">
        <v>1</v>
      </c>
      <c r="AS146" s="17">
        <v>1</v>
      </c>
      <c r="AT146" s="17">
        <v>3</v>
      </c>
      <c r="AU146" s="17">
        <v>5</v>
      </c>
      <c r="AV146" s="17">
        <v>29</v>
      </c>
      <c r="AW146" s="17">
        <f t="shared" si="2"/>
        <v>29</v>
      </c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</row>
    <row r="147" spans="1:73" ht="15.75" customHeight="1">
      <c r="A147" s="17" t="s">
        <v>357</v>
      </c>
      <c r="B147" s="21" t="s">
        <v>358</v>
      </c>
      <c r="C147" s="17" t="s">
        <v>50</v>
      </c>
      <c r="D147" s="17" t="s">
        <v>401</v>
      </c>
      <c r="E147" s="17" t="s">
        <v>27</v>
      </c>
      <c r="F147" s="17" t="s">
        <v>27</v>
      </c>
      <c r="G147" s="17" t="s">
        <v>27</v>
      </c>
      <c r="H147" s="17"/>
      <c r="I147" s="17">
        <v>3</v>
      </c>
      <c r="J147" s="17">
        <v>2</v>
      </c>
      <c r="K147" s="17">
        <v>2</v>
      </c>
      <c r="L147" s="17">
        <v>3</v>
      </c>
      <c r="M147" s="17">
        <f>SUM(I147:L147)</f>
        <v>10</v>
      </c>
      <c r="N147" s="17">
        <v>120</v>
      </c>
      <c r="O147" s="17">
        <v>1</v>
      </c>
      <c r="P147" s="20">
        <v>0</v>
      </c>
      <c r="Q147" s="20">
        <v>0</v>
      </c>
      <c r="R147" s="20">
        <v>4</v>
      </c>
      <c r="S147" s="20">
        <v>1</v>
      </c>
      <c r="T147" s="20">
        <v>1</v>
      </c>
      <c r="U147" s="17">
        <v>1</v>
      </c>
      <c r="V147" s="17">
        <v>1</v>
      </c>
      <c r="W147" s="17">
        <v>5</v>
      </c>
      <c r="X147" s="17">
        <v>9</v>
      </c>
      <c r="Y147" s="17">
        <v>2828</v>
      </c>
      <c r="Z147" s="17">
        <v>2</v>
      </c>
      <c r="AA147" s="17">
        <v>1</v>
      </c>
      <c r="AB147" s="17">
        <v>1</v>
      </c>
      <c r="AC147" s="17">
        <v>0</v>
      </c>
      <c r="AD147" s="17">
        <v>4</v>
      </c>
      <c r="AE147" s="17">
        <v>21</v>
      </c>
      <c r="AF147" s="17" t="s">
        <v>33</v>
      </c>
      <c r="AG147" s="17">
        <v>4</v>
      </c>
      <c r="AH147" s="17">
        <v>10</v>
      </c>
      <c r="AI147" s="17" t="s">
        <v>33</v>
      </c>
      <c r="AJ147" s="17">
        <v>0</v>
      </c>
      <c r="AK147" s="17">
        <v>0</v>
      </c>
      <c r="AL147" s="17" t="s">
        <v>33</v>
      </c>
      <c r="AM147" s="17" t="s">
        <v>33</v>
      </c>
      <c r="AN147" s="17" t="s">
        <v>33</v>
      </c>
      <c r="AO147" s="17">
        <v>0</v>
      </c>
      <c r="AP147" s="17">
        <v>0</v>
      </c>
      <c r="AQ147" s="17">
        <v>14890</v>
      </c>
      <c r="AR147" s="17">
        <v>1</v>
      </c>
      <c r="AS147" s="17">
        <v>1</v>
      </c>
      <c r="AT147" s="17">
        <v>5</v>
      </c>
      <c r="AU147" s="17">
        <v>5</v>
      </c>
      <c r="AV147" s="17">
        <v>24</v>
      </c>
      <c r="AW147" s="17">
        <f t="shared" si="2"/>
        <v>24</v>
      </c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</row>
    <row r="148" spans="1:73" ht="15.75" customHeight="1">
      <c r="A148" s="17" t="s">
        <v>359</v>
      </c>
      <c r="B148" s="21" t="s">
        <v>138</v>
      </c>
      <c r="C148" s="17" t="s">
        <v>360</v>
      </c>
      <c r="D148" s="17" t="s">
        <v>401</v>
      </c>
      <c r="E148" s="17" t="s">
        <v>28</v>
      </c>
      <c r="F148" s="17" t="s">
        <v>27</v>
      </c>
      <c r="G148" s="17" t="s">
        <v>27</v>
      </c>
      <c r="H148" s="17" t="s">
        <v>27</v>
      </c>
      <c r="I148" s="17">
        <v>3</v>
      </c>
      <c r="J148" s="17">
        <v>3</v>
      </c>
      <c r="K148" s="17">
        <v>3</v>
      </c>
      <c r="L148" s="17">
        <v>3</v>
      </c>
      <c r="M148" s="17">
        <f>SUM(I148:L148)</f>
        <v>12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1</v>
      </c>
      <c r="T148" s="17">
        <v>0</v>
      </c>
      <c r="U148" s="17">
        <v>1</v>
      </c>
      <c r="V148" s="17">
        <v>0</v>
      </c>
      <c r="W148" s="17">
        <v>3</v>
      </c>
      <c r="X148" s="17">
        <f>R148+W148</f>
        <v>3</v>
      </c>
      <c r="Y148" s="17">
        <v>418</v>
      </c>
      <c r="Z148" s="17">
        <v>0</v>
      </c>
      <c r="AA148" s="17" t="s">
        <v>29</v>
      </c>
      <c r="AB148" s="17" t="s">
        <v>29</v>
      </c>
      <c r="AC148" s="17">
        <v>0</v>
      </c>
      <c r="AD148" s="20">
        <v>3</v>
      </c>
      <c r="AE148" s="20">
        <v>4</v>
      </c>
      <c r="AF148" s="20">
        <v>0</v>
      </c>
      <c r="AG148" s="20">
        <v>1</v>
      </c>
      <c r="AH148" s="17">
        <f>Z148+AD148+AG148</f>
        <v>4</v>
      </c>
      <c r="AI148" t="s">
        <v>29</v>
      </c>
      <c r="AJ148" s="17">
        <v>0</v>
      </c>
      <c r="AK148" s="17">
        <v>0</v>
      </c>
      <c r="AL148" s="17" t="s">
        <v>29</v>
      </c>
      <c r="AM148" s="17" t="s">
        <v>29</v>
      </c>
      <c r="AN148" s="17" t="s">
        <v>29</v>
      </c>
      <c r="AO148" s="17">
        <v>0</v>
      </c>
      <c r="AP148" s="17">
        <v>1</v>
      </c>
      <c r="AQ148" s="17">
        <v>3210</v>
      </c>
      <c r="AR148" s="17">
        <v>0</v>
      </c>
      <c r="AS148" s="17">
        <v>1</v>
      </c>
      <c r="AT148" s="17">
        <v>5</v>
      </c>
      <c r="AU148" s="17">
        <f>AP148+AT148</f>
        <v>6</v>
      </c>
      <c r="AV148" s="17">
        <f>AU148+AH148+X148</f>
        <v>13</v>
      </c>
      <c r="AW148" s="17">
        <f t="shared" si="2"/>
        <v>13</v>
      </c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</row>
    <row r="149" spans="1:73" ht="15.75" customHeight="1">
      <c r="A149" s="57" t="s">
        <v>361</v>
      </c>
      <c r="B149" s="28" t="s">
        <v>362</v>
      </c>
      <c r="C149" s="17" t="s">
        <v>38</v>
      </c>
      <c r="D149" s="27" t="s">
        <v>401</v>
      </c>
      <c r="E149" s="17" t="s">
        <v>27</v>
      </c>
      <c r="F149" s="17" t="s">
        <v>28</v>
      </c>
      <c r="G149" s="17" t="s">
        <v>27</v>
      </c>
      <c r="H149" s="17" t="s">
        <v>27</v>
      </c>
      <c r="I149" s="17">
        <v>3</v>
      </c>
      <c r="J149" s="17">
        <v>3</v>
      </c>
      <c r="K149" s="17">
        <v>3</v>
      </c>
      <c r="L149" s="17">
        <v>2</v>
      </c>
      <c r="M149" s="17">
        <f>SUM(I149:L149)</f>
        <v>11</v>
      </c>
      <c r="N149" s="20">
        <v>103</v>
      </c>
      <c r="O149" s="20">
        <v>1</v>
      </c>
      <c r="P149" s="20">
        <v>1</v>
      </c>
      <c r="Q149" s="20">
        <v>0</v>
      </c>
      <c r="R149" s="20">
        <v>5</v>
      </c>
      <c r="S149" s="17">
        <v>1</v>
      </c>
      <c r="T149" s="17">
        <v>1</v>
      </c>
      <c r="U149" s="17">
        <v>1</v>
      </c>
      <c r="V149" s="17">
        <v>1</v>
      </c>
      <c r="W149" s="17">
        <v>5</v>
      </c>
      <c r="X149" s="17">
        <v>10</v>
      </c>
      <c r="Y149" s="17">
        <v>921</v>
      </c>
      <c r="Z149" s="17">
        <v>0</v>
      </c>
      <c r="AA149" s="17">
        <v>1</v>
      </c>
      <c r="AB149" s="17">
        <v>1</v>
      </c>
      <c r="AC149" s="17">
        <v>1</v>
      </c>
      <c r="AD149" s="17">
        <v>5</v>
      </c>
      <c r="AE149" s="17">
        <v>43</v>
      </c>
      <c r="AF149" s="17">
        <v>1</v>
      </c>
      <c r="AG149" s="17">
        <v>5</v>
      </c>
      <c r="AH149" s="17">
        <v>10</v>
      </c>
      <c r="AI149" s="37" t="s">
        <v>29</v>
      </c>
      <c r="AJ149" s="17">
        <v>0</v>
      </c>
      <c r="AK149" s="37">
        <v>1</v>
      </c>
      <c r="AL149" s="37" t="s">
        <v>29</v>
      </c>
      <c r="AM149" s="37" t="s">
        <v>29</v>
      </c>
      <c r="AN149" s="37" t="s">
        <v>29</v>
      </c>
      <c r="AO149" s="17">
        <v>1</v>
      </c>
      <c r="AP149" s="17">
        <v>2</v>
      </c>
      <c r="AQ149" s="17">
        <v>40</v>
      </c>
      <c r="AR149" s="17">
        <v>1</v>
      </c>
      <c r="AS149" s="17">
        <v>1</v>
      </c>
      <c r="AT149" s="17">
        <v>2</v>
      </c>
      <c r="AU149" s="17">
        <v>4</v>
      </c>
      <c r="AV149" s="17">
        <v>24</v>
      </c>
      <c r="AW149" s="17">
        <f t="shared" si="2"/>
        <v>24</v>
      </c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</row>
    <row r="150" spans="1:73" ht="15.75" customHeight="1">
      <c r="A150" s="17" t="s">
        <v>363</v>
      </c>
      <c r="B150" s="21" t="s">
        <v>364</v>
      </c>
      <c r="C150" s="17" t="s">
        <v>50</v>
      </c>
      <c r="D150" s="17" t="s">
        <v>401</v>
      </c>
      <c r="E150" s="17" t="s">
        <v>27</v>
      </c>
      <c r="F150" s="17"/>
      <c r="G150" s="17"/>
      <c r="H150" s="17"/>
      <c r="I150" s="17">
        <v>3</v>
      </c>
      <c r="J150" s="17">
        <v>3</v>
      </c>
      <c r="K150" s="17">
        <v>3</v>
      </c>
      <c r="L150" s="17">
        <v>3</v>
      </c>
      <c r="M150" s="17">
        <f>SUM(I150:L150)</f>
        <v>12</v>
      </c>
      <c r="N150" s="17">
        <v>2</v>
      </c>
      <c r="O150" s="20">
        <v>0</v>
      </c>
      <c r="P150" s="20">
        <v>0</v>
      </c>
      <c r="Q150" s="20">
        <v>0</v>
      </c>
      <c r="R150" s="20">
        <v>1</v>
      </c>
      <c r="S150" s="20">
        <v>1</v>
      </c>
      <c r="T150" s="17">
        <v>1</v>
      </c>
      <c r="U150" s="17">
        <v>1</v>
      </c>
      <c r="V150" s="17">
        <v>1</v>
      </c>
      <c r="W150" s="17">
        <v>5</v>
      </c>
      <c r="X150" s="17">
        <v>6</v>
      </c>
      <c r="Y150" s="17">
        <v>265</v>
      </c>
      <c r="Z150" s="17">
        <v>0</v>
      </c>
      <c r="AA150" s="17">
        <v>1</v>
      </c>
      <c r="AB150" s="17">
        <v>1</v>
      </c>
      <c r="AC150" s="17">
        <v>0</v>
      </c>
      <c r="AD150" s="17">
        <v>4</v>
      </c>
      <c r="AE150" s="17">
        <v>5</v>
      </c>
      <c r="AF150" s="17" t="s">
        <v>33</v>
      </c>
      <c r="AG150" s="17">
        <v>2</v>
      </c>
      <c r="AH150" s="17">
        <v>6</v>
      </c>
      <c r="AI150" s="17" t="s">
        <v>33</v>
      </c>
      <c r="AJ150" s="17">
        <v>0</v>
      </c>
      <c r="AK150" s="17">
        <v>0</v>
      </c>
      <c r="AL150" s="17" t="s">
        <v>33</v>
      </c>
      <c r="AM150" s="17" t="s">
        <v>33</v>
      </c>
      <c r="AN150" s="17" t="s">
        <v>33</v>
      </c>
      <c r="AO150" s="17">
        <v>0</v>
      </c>
      <c r="AP150" s="17">
        <v>0</v>
      </c>
      <c r="AQ150" s="17">
        <v>5700</v>
      </c>
      <c r="AR150" s="17">
        <v>1</v>
      </c>
      <c r="AS150" s="17">
        <v>1</v>
      </c>
      <c r="AT150" s="17">
        <v>5</v>
      </c>
      <c r="AU150" s="17">
        <v>5</v>
      </c>
      <c r="AV150" s="17">
        <v>17</v>
      </c>
      <c r="AW150" s="17">
        <f t="shared" si="2"/>
        <v>17</v>
      </c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</row>
    <row r="151" spans="1:73" ht="15.75" customHeight="1">
      <c r="A151" s="17" t="s">
        <v>365</v>
      </c>
      <c r="B151" s="21" t="s">
        <v>366</v>
      </c>
      <c r="C151" s="17" t="s">
        <v>62</v>
      </c>
      <c r="D151" s="17" t="s">
        <v>401</v>
      </c>
      <c r="E151" s="17" t="s">
        <v>27</v>
      </c>
      <c r="F151" s="17" t="s">
        <v>27</v>
      </c>
      <c r="G151" s="17" t="s">
        <v>28</v>
      </c>
      <c r="H151" s="17" t="s">
        <v>27</v>
      </c>
      <c r="I151" s="17">
        <v>3</v>
      </c>
      <c r="J151" s="17">
        <v>3</v>
      </c>
      <c r="K151" s="17">
        <v>3</v>
      </c>
      <c r="L151" s="17">
        <v>1</v>
      </c>
      <c r="M151" s="17">
        <f>SUM(I151:L151)</f>
        <v>10</v>
      </c>
      <c r="N151" s="17">
        <v>6</v>
      </c>
      <c r="O151" s="17">
        <v>0</v>
      </c>
      <c r="P151" s="20">
        <v>0</v>
      </c>
      <c r="Q151" s="20">
        <v>0</v>
      </c>
      <c r="R151" s="20">
        <v>6</v>
      </c>
      <c r="S151" s="20">
        <v>1</v>
      </c>
      <c r="T151" s="20">
        <v>1</v>
      </c>
      <c r="U151" s="17">
        <v>1</v>
      </c>
      <c r="V151" s="17">
        <v>0</v>
      </c>
      <c r="W151" s="17">
        <v>4</v>
      </c>
      <c r="X151" s="17">
        <f>R151+W151</f>
        <v>10</v>
      </c>
      <c r="Y151" s="17">
        <v>440</v>
      </c>
      <c r="Z151" s="17">
        <v>0</v>
      </c>
      <c r="AA151" s="17">
        <v>0</v>
      </c>
      <c r="AB151" s="17">
        <v>1</v>
      </c>
      <c r="AC151" s="17">
        <v>0</v>
      </c>
      <c r="AD151" s="17">
        <v>4</v>
      </c>
      <c r="AE151" s="17">
        <v>6</v>
      </c>
      <c r="AF151" s="17">
        <v>1</v>
      </c>
      <c r="AG151" s="17">
        <v>2</v>
      </c>
      <c r="AH151" s="17">
        <f>Z151+AD151+AG151</f>
        <v>6</v>
      </c>
      <c r="AI151" s="17" t="s">
        <v>29</v>
      </c>
      <c r="AJ151" s="17">
        <v>0</v>
      </c>
      <c r="AK151" s="17">
        <v>0</v>
      </c>
      <c r="AL151" s="17" t="s">
        <v>29</v>
      </c>
      <c r="AM151" s="17">
        <v>10</v>
      </c>
      <c r="AN151" s="17" t="s">
        <v>29</v>
      </c>
      <c r="AO151" s="17">
        <v>0</v>
      </c>
      <c r="AP151" s="17">
        <v>1</v>
      </c>
      <c r="AQ151" s="17">
        <v>2159</v>
      </c>
      <c r="AR151" s="17">
        <v>1</v>
      </c>
      <c r="AS151" s="17">
        <v>1</v>
      </c>
      <c r="AT151" s="17">
        <v>5</v>
      </c>
      <c r="AU151" s="17">
        <f>AP151+AT151</f>
        <v>6</v>
      </c>
      <c r="AV151" s="17">
        <f>X151+AH151+AU151</f>
        <v>22</v>
      </c>
      <c r="AW151" s="17">
        <f t="shared" si="2"/>
        <v>22</v>
      </c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</row>
    <row r="152" spans="1:73" ht="15.75" customHeight="1">
      <c r="A152" s="28" t="s">
        <v>367</v>
      </c>
      <c r="B152" s="40" t="s">
        <v>368</v>
      </c>
      <c r="C152" s="17" t="s">
        <v>53</v>
      </c>
      <c r="D152" s="27" t="s">
        <v>401</v>
      </c>
      <c r="E152" s="27" t="s">
        <v>27</v>
      </c>
      <c r="F152" s="17" t="s">
        <v>28</v>
      </c>
      <c r="G152" s="27" t="s">
        <v>27</v>
      </c>
      <c r="H152" s="27" t="s">
        <v>27</v>
      </c>
      <c r="I152" s="17">
        <v>3</v>
      </c>
      <c r="J152" s="17">
        <v>3</v>
      </c>
      <c r="K152" s="17">
        <v>3</v>
      </c>
      <c r="L152" s="17">
        <v>3</v>
      </c>
      <c r="M152" s="17">
        <f>SUM(I152:L152)</f>
        <v>12</v>
      </c>
      <c r="N152" s="17">
        <v>7</v>
      </c>
      <c r="O152" s="17">
        <v>1</v>
      </c>
      <c r="P152" s="17">
        <v>1</v>
      </c>
      <c r="Q152" s="17">
        <v>1</v>
      </c>
      <c r="R152" s="17">
        <v>4</v>
      </c>
      <c r="S152" s="17">
        <v>1</v>
      </c>
      <c r="T152" s="17">
        <v>0</v>
      </c>
      <c r="U152" s="17">
        <v>1</v>
      </c>
      <c r="V152" s="17">
        <v>1</v>
      </c>
      <c r="W152" s="17">
        <v>5</v>
      </c>
      <c r="X152" s="20">
        <v>2</v>
      </c>
      <c r="Y152" s="20">
        <v>6146</v>
      </c>
      <c r="Z152" s="20">
        <v>4</v>
      </c>
      <c r="AA152" s="20">
        <v>1</v>
      </c>
      <c r="AB152" s="20">
        <v>1</v>
      </c>
      <c r="AC152" s="20">
        <v>0</v>
      </c>
      <c r="AD152" s="17">
        <v>4</v>
      </c>
      <c r="AE152" s="17">
        <v>39</v>
      </c>
      <c r="AF152" s="17">
        <v>1</v>
      </c>
      <c r="AG152" s="17">
        <v>5</v>
      </c>
      <c r="AH152" s="17">
        <f>Z152+AD152+AG152</f>
        <v>13</v>
      </c>
      <c r="AI152" s="17" t="s">
        <v>29</v>
      </c>
      <c r="AJ152" s="17">
        <v>0</v>
      </c>
      <c r="AK152" s="17">
        <v>0</v>
      </c>
      <c r="AL152" s="17" t="s">
        <v>29</v>
      </c>
      <c r="AM152" s="17">
        <v>52</v>
      </c>
      <c r="AN152" s="17" t="s">
        <v>29</v>
      </c>
      <c r="AO152" s="17">
        <v>1</v>
      </c>
      <c r="AP152" s="17">
        <v>5</v>
      </c>
      <c r="AQ152" s="17">
        <v>4861</v>
      </c>
      <c r="AR152" s="17">
        <v>1</v>
      </c>
      <c r="AS152" s="17">
        <v>1</v>
      </c>
      <c r="AT152" s="17">
        <v>5</v>
      </c>
      <c r="AU152" s="17">
        <f>AP152+AT152</f>
        <v>10</v>
      </c>
      <c r="AV152" s="17">
        <f>AU152+AH152+X152</f>
        <v>25</v>
      </c>
      <c r="AW152" s="17">
        <f t="shared" si="2"/>
        <v>25</v>
      </c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</row>
    <row r="153" spans="1:73" ht="15.75" customHeight="1">
      <c r="A153" s="17" t="s">
        <v>369</v>
      </c>
      <c r="B153" s="21" t="s">
        <v>370</v>
      </c>
      <c r="C153" s="17" t="s">
        <v>184</v>
      </c>
      <c r="D153" s="17" t="s">
        <v>401</v>
      </c>
      <c r="E153" s="17" t="s">
        <v>27</v>
      </c>
      <c r="F153" s="17" t="s">
        <v>28</v>
      </c>
      <c r="G153" s="17" t="s">
        <v>27</v>
      </c>
      <c r="H153" s="17" t="s">
        <v>27</v>
      </c>
      <c r="I153" s="17">
        <v>3</v>
      </c>
      <c r="J153" s="17">
        <v>3</v>
      </c>
      <c r="K153" s="17">
        <v>2</v>
      </c>
      <c r="L153" s="17">
        <v>3</v>
      </c>
      <c r="M153" s="17">
        <f>SUM(I153:L153)</f>
        <v>11</v>
      </c>
      <c r="N153" s="17">
        <v>0</v>
      </c>
      <c r="O153" s="17">
        <v>0</v>
      </c>
      <c r="P153" s="17">
        <v>0</v>
      </c>
      <c r="Q153" s="17">
        <v>0</v>
      </c>
      <c r="R153" s="20">
        <v>1</v>
      </c>
      <c r="S153" s="20">
        <v>1</v>
      </c>
      <c r="T153" s="20">
        <v>1</v>
      </c>
      <c r="U153" s="20">
        <v>1</v>
      </c>
      <c r="V153" s="20">
        <v>1</v>
      </c>
      <c r="W153" s="17">
        <v>5</v>
      </c>
      <c r="X153" s="17">
        <f>R153+W153</f>
        <v>6</v>
      </c>
      <c r="Y153" s="17">
        <v>887</v>
      </c>
      <c r="Z153" s="17">
        <v>0</v>
      </c>
      <c r="AA153" s="17">
        <v>1</v>
      </c>
      <c r="AB153" s="17">
        <v>0</v>
      </c>
      <c r="AC153" s="17">
        <v>1</v>
      </c>
      <c r="AD153" s="17">
        <v>4</v>
      </c>
      <c r="AE153" s="17">
        <v>7</v>
      </c>
      <c r="AF153" s="17" t="s">
        <v>29</v>
      </c>
      <c r="AG153" s="17">
        <v>2</v>
      </c>
      <c r="AH153" s="17">
        <f>Z153+AD153+AG153</f>
        <v>6</v>
      </c>
      <c r="AI153" s="23">
        <v>0</v>
      </c>
      <c r="AJ153" s="17">
        <v>0</v>
      </c>
      <c r="AK153" s="17">
        <v>1</v>
      </c>
      <c r="AL153" s="22">
        <f>8/13</f>
        <v>0.61538461538461542</v>
      </c>
      <c r="AM153" s="22">
        <f>17/26</f>
        <v>0.65384615384615385</v>
      </c>
      <c r="AN153" s="17" t="s">
        <v>29</v>
      </c>
      <c r="AO153" s="17">
        <v>1</v>
      </c>
      <c r="AP153" s="17">
        <v>5</v>
      </c>
      <c r="AQ153" s="17">
        <v>60</v>
      </c>
      <c r="AR153" s="17">
        <v>0</v>
      </c>
      <c r="AS153" s="17">
        <v>0</v>
      </c>
      <c r="AT153" s="17">
        <v>5</v>
      </c>
      <c r="AU153" s="17">
        <f>AP153+AT153</f>
        <v>10</v>
      </c>
      <c r="AV153" s="17">
        <f>X153+AH153+AU153</f>
        <v>22</v>
      </c>
      <c r="AW153" s="17">
        <f t="shared" si="2"/>
        <v>22</v>
      </c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</row>
    <row r="154" spans="1:73" ht="15.75" customHeight="1">
      <c r="A154" s="28" t="s">
        <v>371</v>
      </c>
      <c r="B154" s="26" t="s">
        <v>372</v>
      </c>
      <c r="C154" s="17" t="s">
        <v>38</v>
      </c>
      <c r="D154" s="27" t="s">
        <v>401</v>
      </c>
      <c r="E154" s="27" t="s">
        <v>27</v>
      </c>
      <c r="F154" s="17" t="s">
        <v>28</v>
      </c>
      <c r="G154" s="27" t="s">
        <v>27</v>
      </c>
      <c r="H154" s="27" t="s">
        <v>27</v>
      </c>
      <c r="I154" s="17">
        <v>3</v>
      </c>
      <c r="J154" s="17">
        <v>3</v>
      </c>
      <c r="K154" s="17">
        <v>3</v>
      </c>
      <c r="L154" s="17">
        <v>3</v>
      </c>
      <c r="M154" s="17">
        <f>SUM(I154:L154)</f>
        <v>12</v>
      </c>
      <c r="N154" s="17">
        <v>5590</v>
      </c>
      <c r="O154" s="17">
        <v>1</v>
      </c>
      <c r="P154" s="20">
        <v>0</v>
      </c>
      <c r="Q154" s="20">
        <v>0</v>
      </c>
      <c r="R154" s="20">
        <v>4</v>
      </c>
      <c r="S154" s="20">
        <v>1</v>
      </c>
      <c r="T154" s="20">
        <v>1</v>
      </c>
      <c r="U154" s="17">
        <v>1</v>
      </c>
      <c r="V154" s="17">
        <v>1</v>
      </c>
      <c r="W154" s="17">
        <v>5</v>
      </c>
      <c r="X154" s="17">
        <v>9</v>
      </c>
      <c r="Y154" s="17">
        <v>6528</v>
      </c>
      <c r="Z154" s="17">
        <v>4</v>
      </c>
      <c r="AA154" s="17">
        <v>1</v>
      </c>
      <c r="AB154" s="17">
        <v>1</v>
      </c>
      <c r="AC154" s="17">
        <v>1</v>
      </c>
      <c r="AD154" s="17">
        <v>5</v>
      </c>
      <c r="AE154" s="17">
        <v>190</v>
      </c>
      <c r="AF154" s="17">
        <v>1</v>
      </c>
      <c r="AG154" s="17">
        <v>5</v>
      </c>
      <c r="AH154" s="17">
        <v>14</v>
      </c>
      <c r="AI154" s="17">
        <v>0</v>
      </c>
      <c r="AJ154" s="17">
        <v>0</v>
      </c>
      <c r="AK154" s="17">
        <v>1</v>
      </c>
      <c r="AL154" s="17">
        <v>0</v>
      </c>
      <c r="AM154" s="17" t="s">
        <v>29</v>
      </c>
      <c r="AN154" s="17" t="s">
        <v>373</v>
      </c>
      <c r="AO154" s="17">
        <v>0</v>
      </c>
      <c r="AP154" s="17">
        <v>3</v>
      </c>
      <c r="AQ154" s="17">
        <v>42</v>
      </c>
      <c r="AR154" s="17">
        <v>1</v>
      </c>
      <c r="AS154" s="17">
        <v>1</v>
      </c>
      <c r="AT154" s="17">
        <v>5</v>
      </c>
      <c r="AU154" s="17">
        <v>8</v>
      </c>
      <c r="AV154" s="17">
        <v>31</v>
      </c>
      <c r="AW154" s="17">
        <f t="shared" si="2"/>
        <v>31</v>
      </c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</row>
    <row r="155" spans="1:73" ht="15.75" customHeight="1">
      <c r="A155" s="17" t="s">
        <v>374</v>
      </c>
      <c r="B155" s="28" t="s">
        <v>375</v>
      </c>
      <c r="C155" s="17" t="s">
        <v>115</v>
      </c>
      <c r="D155" s="17" t="s">
        <v>401</v>
      </c>
      <c r="E155" s="17" t="s">
        <v>27</v>
      </c>
      <c r="F155" s="17" t="s">
        <v>27</v>
      </c>
      <c r="G155" s="17"/>
      <c r="H155" s="17"/>
      <c r="I155" s="17">
        <v>3</v>
      </c>
      <c r="J155" s="17">
        <v>3</v>
      </c>
      <c r="K155" s="17">
        <v>3</v>
      </c>
      <c r="L155" s="17">
        <v>3</v>
      </c>
      <c r="M155" s="17">
        <f>SUM(I155:L155)</f>
        <v>12</v>
      </c>
      <c r="N155" s="17">
        <v>3</v>
      </c>
      <c r="O155" s="17">
        <v>0</v>
      </c>
      <c r="P155" s="20">
        <v>0</v>
      </c>
      <c r="Q155" s="20">
        <v>0</v>
      </c>
      <c r="R155" s="20">
        <v>1</v>
      </c>
      <c r="S155" s="20">
        <v>0</v>
      </c>
      <c r="T155" s="20">
        <v>1</v>
      </c>
      <c r="U155" s="17">
        <v>0</v>
      </c>
      <c r="V155" s="17">
        <v>1</v>
      </c>
      <c r="W155" s="17">
        <v>2</v>
      </c>
      <c r="X155" s="17">
        <v>1</v>
      </c>
      <c r="Y155" s="17">
        <v>0</v>
      </c>
      <c r="Z155" s="17">
        <v>0</v>
      </c>
      <c r="AA155" s="17" t="s">
        <v>29</v>
      </c>
      <c r="AB155" s="17" t="s">
        <v>29</v>
      </c>
      <c r="AC155" s="17" t="s">
        <v>29</v>
      </c>
      <c r="AD155" s="17">
        <v>3</v>
      </c>
      <c r="AE155" s="17">
        <v>0</v>
      </c>
      <c r="AF155" s="17" t="s">
        <v>29</v>
      </c>
      <c r="AG155" s="17">
        <v>0</v>
      </c>
      <c r="AH155" s="17">
        <v>0</v>
      </c>
      <c r="AI155" s="17" t="s">
        <v>29</v>
      </c>
      <c r="AJ155" s="17">
        <v>0</v>
      </c>
      <c r="AK155" s="17">
        <v>0</v>
      </c>
      <c r="AL155" s="17" t="s">
        <v>29</v>
      </c>
      <c r="AM155" s="17" t="s">
        <v>29</v>
      </c>
      <c r="AN155" s="17" t="s">
        <v>29</v>
      </c>
      <c r="AO155" s="17" t="s">
        <v>29</v>
      </c>
      <c r="AP155" s="17">
        <v>0</v>
      </c>
      <c r="AQ155" s="17">
        <v>5</v>
      </c>
      <c r="AR155" s="17">
        <v>0</v>
      </c>
      <c r="AS155" s="17">
        <v>0</v>
      </c>
      <c r="AT155" s="17">
        <v>0</v>
      </c>
      <c r="AU155" s="17">
        <v>0</v>
      </c>
      <c r="AV155" s="17">
        <v>13</v>
      </c>
      <c r="AW155" s="17">
        <f t="shared" si="2"/>
        <v>1</v>
      </c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</row>
    <row r="156" spans="1:73" ht="15.75" customHeight="1">
      <c r="A156" s="57" t="s">
        <v>376</v>
      </c>
      <c r="B156" s="28" t="s">
        <v>377</v>
      </c>
      <c r="C156" s="17" t="s">
        <v>38</v>
      </c>
      <c r="D156" s="27" t="s">
        <v>401</v>
      </c>
      <c r="E156" s="17" t="s">
        <v>27</v>
      </c>
      <c r="F156" s="17" t="s">
        <v>27</v>
      </c>
      <c r="G156" s="17" t="s">
        <v>27</v>
      </c>
      <c r="H156" s="17" t="s">
        <v>27</v>
      </c>
      <c r="I156" s="17">
        <v>3</v>
      </c>
      <c r="J156" s="17">
        <v>3</v>
      </c>
      <c r="K156" s="17">
        <v>3</v>
      </c>
      <c r="L156" s="17">
        <v>2</v>
      </c>
      <c r="M156" s="17">
        <f>SUM(I156:L156)</f>
        <v>11</v>
      </c>
      <c r="N156" s="20">
        <v>3808</v>
      </c>
      <c r="O156" s="38" t="s">
        <v>29</v>
      </c>
      <c r="P156" s="20">
        <v>0</v>
      </c>
      <c r="Q156" s="20">
        <v>1</v>
      </c>
      <c r="R156" s="20">
        <v>5</v>
      </c>
      <c r="S156" s="17">
        <v>1</v>
      </c>
      <c r="T156" s="17">
        <v>1</v>
      </c>
      <c r="U156" s="17">
        <v>1</v>
      </c>
      <c r="V156" s="17">
        <v>1</v>
      </c>
      <c r="W156" s="17">
        <v>5</v>
      </c>
      <c r="X156" s="17">
        <v>10</v>
      </c>
      <c r="Y156" s="17">
        <v>12437</v>
      </c>
      <c r="Z156" s="17">
        <v>5</v>
      </c>
      <c r="AA156" s="17">
        <v>1</v>
      </c>
      <c r="AB156" s="17">
        <v>1</v>
      </c>
      <c r="AC156" s="17">
        <v>1</v>
      </c>
      <c r="AD156" s="17">
        <v>5</v>
      </c>
      <c r="AE156" s="17">
        <v>3</v>
      </c>
      <c r="AF156" s="17">
        <v>0</v>
      </c>
      <c r="AG156" s="17">
        <v>1</v>
      </c>
      <c r="AH156" s="17">
        <v>11</v>
      </c>
      <c r="AI156" s="37" t="s">
        <v>29</v>
      </c>
      <c r="AJ156" s="17">
        <v>0</v>
      </c>
      <c r="AK156" s="17">
        <v>0</v>
      </c>
      <c r="AL156" s="37" t="s">
        <v>29</v>
      </c>
      <c r="AM156" s="37">
        <v>0</v>
      </c>
      <c r="AN156" s="37" t="s">
        <v>378</v>
      </c>
      <c r="AO156" s="17">
        <v>1</v>
      </c>
      <c r="AP156" s="17">
        <v>1</v>
      </c>
      <c r="AQ156" s="37" t="s">
        <v>29</v>
      </c>
      <c r="AR156" s="17">
        <v>1</v>
      </c>
      <c r="AS156" s="17">
        <v>0</v>
      </c>
      <c r="AT156" s="17">
        <v>0</v>
      </c>
      <c r="AU156" s="17">
        <v>1</v>
      </c>
      <c r="AV156" s="17">
        <v>22</v>
      </c>
      <c r="AW156" s="17">
        <f t="shared" si="2"/>
        <v>22</v>
      </c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</row>
    <row r="157" spans="1:73" ht="15.75" customHeight="1">
      <c r="A157" s="57" t="s">
        <v>379</v>
      </c>
      <c r="B157" s="28" t="s">
        <v>380</v>
      </c>
      <c r="C157" s="17" t="s">
        <v>38</v>
      </c>
      <c r="D157" s="27" t="s">
        <v>401</v>
      </c>
      <c r="E157" s="17" t="s">
        <v>27</v>
      </c>
      <c r="F157" s="17" t="s">
        <v>27</v>
      </c>
      <c r="G157" s="17" t="s">
        <v>27</v>
      </c>
      <c r="H157" s="17" t="s">
        <v>27</v>
      </c>
      <c r="I157" s="17">
        <v>3</v>
      </c>
      <c r="J157" s="17">
        <v>3</v>
      </c>
      <c r="K157" s="17">
        <v>3</v>
      </c>
      <c r="L157" s="17">
        <v>3</v>
      </c>
      <c r="M157" s="17">
        <f>SUM(I157:L157)</f>
        <v>12</v>
      </c>
      <c r="N157" s="20">
        <v>1651</v>
      </c>
      <c r="O157" s="20">
        <v>1</v>
      </c>
      <c r="P157" s="20">
        <v>0</v>
      </c>
      <c r="Q157" s="20">
        <v>0</v>
      </c>
      <c r="R157" s="20">
        <v>5</v>
      </c>
      <c r="S157" s="17">
        <v>1</v>
      </c>
      <c r="T157" s="17">
        <v>1</v>
      </c>
      <c r="U157" s="17">
        <v>1</v>
      </c>
      <c r="V157" s="17">
        <v>1</v>
      </c>
      <c r="W157" s="17">
        <v>5</v>
      </c>
      <c r="X157" s="17">
        <v>10</v>
      </c>
      <c r="Y157" s="17">
        <v>15759</v>
      </c>
      <c r="Z157" s="17">
        <v>5</v>
      </c>
      <c r="AA157" s="17">
        <v>1</v>
      </c>
      <c r="AB157" s="17">
        <v>1</v>
      </c>
      <c r="AC157" s="17">
        <v>1</v>
      </c>
      <c r="AD157" s="17">
        <v>5</v>
      </c>
      <c r="AE157" s="17">
        <v>736</v>
      </c>
      <c r="AF157" s="17">
        <v>1</v>
      </c>
      <c r="AG157" s="17">
        <v>5</v>
      </c>
      <c r="AH157" s="17">
        <v>15</v>
      </c>
      <c r="AI157" s="37" t="s">
        <v>29</v>
      </c>
      <c r="AJ157" s="17">
        <v>1</v>
      </c>
      <c r="AK157" s="17">
        <v>1</v>
      </c>
      <c r="AL157" s="37" t="s">
        <v>29</v>
      </c>
      <c r="AM157" s="17">
        <v>0</v>
      </c>
      <c r="AN157" s="37" t="s">
        <v>29</v>
      </c>
      <c r="AO157" s="17">
        <v>1</v>
      </c>
      <c r="AP157" s="17">
        <v>1</v>
      </c>
      <c r="AQ157" s="17">
        <v>7</v>
      </c>
      <c r="AR157" s="17">
        <v>1</v>
      </c>
      <c r="AS157" s="17">
        <v>1</v>
      </c>
      <c r="AT157" s="17">
        <v>1</v>
      </c>
      <c r="AU157" s="17">
        <v>2</v>
      </c>
      <c r="AV157" s="17">
        <v>27</v>
      </c>
      <c r="AW157" s="17">
        <f t="shared" si="2"/>
        <v>27</v>
      </c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</row>
    <row r="158" spans="1:73" ht="15.75" customHeight="1">
      <c r="A158" s="57" t="s">
        <v>381</v>
      </c>
      <c r="B158" s="28" t="s">
        <v>382</v>
      </c>
      <c r="C158" s="17" t="s">
        <v>38</v>
      </c>
      <c r="D158" s="27" t="s">
        <v>401</v>
      </c>
      <c r="E158" s="17" t="s">
        <v>27</v>
      </c>
      <c r="F158" s="17" t="s">
        <v>27</v>
      </c>
      <c r="G158" s="17" t="s">
        <v>28</v>
      </c>
      <c r="H158" s="17" t="s">
        <v>27</v>
      </c>
      <c r="I158" s="17">
        <v>3</v>
      </c>
      <c r="J158" s="17">
        <v>3</v>
      </c>
      <c r="K158" s="17">
        <v>3</v>
      </c>
      <c r="L158" s="17">
        <v>3</v>
      </c>
      <c r="M158" s="17">
        <f>SUM(I158:L158)</f>
        <v>12</v>
      </c>
      <c r="N158" s="20">
        <v>121</v>
      </c>
      <c r="O158" s="20">
        <v>1</v>
      </c>
      <c r="P158" s="20">
        <v>1</v>
      </c>
      <c r="Q158" s="20">
        <v>1</v>
      </c>
      <c r="R158" s="20">
        <v>5</v>
      </c>
      <c r="S158" s="17">
        <v>1</v>
      </c>
      <c r="T158" s="17">
        <v>1</v>
      </c>
      <c r="U158" s="17">
        <v>1</v>
      </c>
      <c r="V158" s="17">
        <v>1</v>
      </c>
      <c r="W158" s="17">
        <v>5</v>
      </c>
      <c r="X158" s="17">
        <v>10</v>
      </c>
      <c r="Y158" s="17">
        <v>4022</v>
      </c>
      <c r="Z158" s="17">
        <v>3</v>
      </c>
      <c r="AA158" s="17">
        <v>1</v>
      </c>
      <c r="AB158" s="17">
        <v>1</v>
      </c>
      <c r="AC158" s="17">
        <v>1</v>
      </c>
      <c r="AD158" s="17">
        <v>5</v>
      </c>
      <c r="AE158" s="17">
        <v>22</v>
      </c>
      <c r="AF158" s="17">
        <v>1</v>
      </c>
      <c r="AG158" s="17">
        <v>4</v>
      </c>
      <c r="AH158" s="17">
        <v>12</v>
      </c>
      <c r="AI158" s="37" t="s">
        <v>29</v>
      </c>
      <c r="AJ158" s="17">
        <v>1</v>
      </c>
      <c r="AK158" s="17">
        <v>1</v>
      </c>
      <c r="AL158" s="22">
        <v>0.52</v>
      </c>
      <c r="AM158" s="17">
        <v>0</v>
      </c>
      <c r="AN158" s="37" t="s">
        <v>383</v>
      </c>
      <c r="AO158" s="17">
        <v>1</v>
      </c>
      <c r="AP158" s="17">
        <v>4</v>
      </c>
      <c r="AQ158" s="17">
        <v>78</v>
      </c>
      <c r="AR158" s="17">
        <v>1</v>
      </c>
      <c r="AS158" s="17">
        <v>1</v>
      </c>
      <c r="AT158" s="17">
        <v>3</v>
      </c>
      <c r="AU158" s="17">
        <v>7</v>
      </c>
      <c r="AV158" s="17">
        <v>29</v>
      </c>
      <c r="AW158" s="17">
        <f t="shared" si="2"/>
        <v>29</v>
      </c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</row>
    <row r="159" spans="1:73" ht="15.75" customHeight="1">
      <c r="A159" s="28" t="s">
        <v>384</v>
      </c>
      <c r="B159" s="26" t="s">
        <v>385</v>
      </c>
      <c r="C159" s="17" t="s">
        <v>38</v>
      </c>
      <c r="D159" s="27" t="s">
        <v>401</v>
      </c>
      <c r="E159" s="27" t="s">
        <v>27</v>
      </c>
      <c r="F159" s="17" t="s">
        <v>28</v>
      </c>
      <c r="G159" s="27" t="s">
        <v>28</v>
      </c>
      <c r="H159" s="27" t="s">
        <v>27</v>
      </c>
      <c r="I159" s="17">
        <v>3</v>
      </c>
      <c r="J159" s="17">
        <v>3</v>
      </c>
      <c r="K159" s="17">
        <v>3</v>
      </c>
      <c r="L159" s="17">
        <v>3</v>
      </c>
      <c r="M159" s="17">
        <f>SUM(I159:L159)</f>
        <v>12</v>
      </c>
      <c r="N159" s="17">
        <v>2000</v>
      </c>
      <c r="O159" s="17">
        <v>1</v>
      </c>
      <c r="P159" s="17">
        <v>0</v>
      </c>
      <c r="Q159" s="17">
        <v>0</v>
      </c>
      <c r="R159" s="20">
        <v>4</v>
      </c>
      <c r="S159" s="20">
        <v>1</v>
      </c>
      <c r="T159" s="20">
        <v>1</v>
      </c>
      <c r="U159" s="20">
        <v>1</v>
      </c>
      <c r="V159" s="20">
        <v>1</v>
      </c>
      <c r="W159" s="17">
        <v>5</v>
      </c>
      <c r="X159" s="17">
        <v>9</v>
      </c>
      <c r="Y159" s="17">
        <v>7013</v>
      </c>
      <c r="Z159" s="17">
        <v>4</v>
      </c>
      <c r="AA159" s="17">
        <v>1</v>
      </c>
      <c r="AB159" s="17">
        <v>1</v>
      </c>
      <c r="AC159" s="17">
        <v>1</v>
      </c>
      <c r="AD159" s="17">
        <v>5</v>
      </c>
      <c r="AE159" s="17">
        <v>26</v>
      </c>
      <c r="AF159" s="17">
        <v>1</v>
      </c>
      <c r="AG159" s="17">
        <v>5</v>
      </c>
      <c r="AH159" s="17">
        <v>14</v>
      </c>
      <c r="AI159" s="17" t="s">
        <v>29</v>
      </c>
      <c r="AJ159" s="17">
        <v>0</v>
      </c>
      <c r="AK159" s="17">
        <v>1</v>
      </c>
      <c r="AL159" s="17">
        <v>0</v>
      </c>
      <c r="AM159" s="17" t="s">
        <v>29</v>
      </c>
      <c r="AN159" s="17" t="s">
        <v>386</v>
      </c>
      <c r="AO159" s="17">
        <v>0</v>
      </c>
      <c r="AP159" s="17">
        <v>3</v>
      </c>
      <c r="AQ159" s="17">
        <v>132</v>
      </c>
      <c r="AR159" s="17">
        <v>1</v>
      </c>
      <c r="AS159" s="17">
        <v>1</v>
      </c>
      <c r="AT159" s="17">
        <v>5</v>
      </c>
      <c r="AU159" s="17">
        <v>8</v>
      </c>
      <c r="AV159" s="17">
        <v>31</v>
      </c>
      <c r="AW159" s="17">
        <f t="shared" si="2"/>
        <v>31</v>
      </c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</row>
    <row r="160" spans="1:73" ht="15.75" customHeight="1">
      <c r="A160" s="17" t="s">
        <v>387</v>
      </c>
      <c r="B160" s="21" t="s">
        <v>388</v>
      </c>
      <c r="C160" s="17" t="s">
        <v>43</v>
      </c>
      <c r="D160" s="17" t="s">
        <v>401</v>
      </c>
      <c r="E160" s="17" t="s">
        <v>27</v>
      </c>
      <c r="F160" s="17" t="s">
        <v>27</v>
      </c>
      <c r="G160" s="17" t="s">
        <v>27</v>
      </c>
      <c r="H160" s="17" t="s">
        <v>27</v>
      </c>
      <c r="I160" s="17">
        <v>3</v>
      </c>
      <c r="J160" s="17">
        <v>3</v>
      </c>
      <c r="K160" s="17">
        <v>3</v>
      </c>
      <c r="L160" s="17">
        <v>3</v>
      </c>
      <c r="M160" s="17">
        <f>SUM(I160:L160)</f>
        <v>12</v>
      </c>
      <c r="N160" s="17">
        <v>116</v>
      </c>
      <c r="O160" s="17">
        <v>0</v>
      </c>
      <c r="P160" s="17">
        <v>0</v>
      </c>
      <c r="Q160" s="17">
        <v>0</v>
      </c>
      <c r="R160" s="17">
        <v>5</v>
      </c>
      <c r="S160" s="17">
        <v>1</v>
      </c>
      <c r="T160" s="17">
        <v>1</v>
      </c>
      <c r="U160" s="17">
        <v>1</v>
      </c>
      <c r="V160" s="17">
        <v>1</v>
      </c>
      <c r="W160" s="17">
        <v>5</v>
      </c>
      <c r="X160" s="17">
        <v>10</v>
      </c>
      <c r="Y160" s="17">
        <v>215</v>
      </c>
      <c r="Z160" s="17">
        <v>0</v>
      </c>
      <c r="AA160" s="17">
        <v>1</v>
      </c>
      <c r="AB160" s="17">
        <v>1</v>
      </c>
      <c r="AC160" s="17">
        <v>0</v>
      </c>
      <c r="AD160" s="17">
        <v>5</v>
      </c>
      <c r="AE160" s="17">
        <v>28</v>
      </c>
      <c r="AF160" s="17">
        <v>1</v>
      </c>
      <c r="AG160" s="17">
        <v>5</v>
      </c>
      <c r="AH160" s="17">
        <v>10</v>
      </c>
      <c r="AI160" s="17">
        <v>0.4</v>
      </c>
      <c r="AJ160" s="17">
        <v>1</v>
      </c>
      <c r="AK160" s="17">
        <v>1</v>
      </c>
      <c r="AL160" s="17">
        <v>0.4</v>
      </c>
      <c r="AM160" s="17" t="s">
        <v>29</v>
      </c>
      <c r="AN160" s="23">
        <v>0.90100000000000002</v>
      </c>
      <c r="AO160" s="17">
        <v>1</v>
      </c>
      <c r="AP160" s="17">
        <v>4</v>
      </c>
      <c r="AQ160" s="17">
        <v>17</v>
      </c>
      <c r="AR160" s="17">
        <v>1</v>
      </c>
      <c r="AS160" s="17">
        <v>0</v>
      </c>
      <c r="AT160" s="17">
        <v>1</v>
      </c>
      <c r="AU160" s="17">
        <v>5</v>
      </c>
      <c r="AV160" s="17">
        <v>25</v>
      </c>
      <c r="AW160" s="17">
        <f t="shared" si="2"/>
        <v>25</v>
      </c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</row>
    <row r="161" spans="1:73" ht="15.75" customHeight="1">
      <c r="A161" s="28" t="s">
        <v>389</v>
      </c>
      <c r="B161" s="26" t="s">
        <v>390</v>
      </c>
      <c r="C161" s="17" t="s">
        <v>38</v>
      </c>
      <c r="D161" s="27" t="s">
        <v>401</v>
      </c>
      <c r="E161" s="27" t="s">
        <v>27</v>
      </c>
      <c r="F161" s="17" t="s">
        <v>28</v>
      </c>
      <c r="G161" s="27" t="s">
        <v>27</v>
      </c>
      <c r="H161" s="27" t="s">
        <v>27</v>
      </c>
      <c r="I161" s="17">
        <v>3</v>
      </c>
      <c r="J161" s="17">
        <v>2</v>
      </c>
      <c r="K161" s="17">
        <v>3</v>
      </c>
      <c r="L161" s="17">
        <v>3</v>
      </c>
      <c r="M161" s="17">
        <f>SUM(I161:L161)</f>
        <v>11</v>
      </c>
      <c r="N161" s="20">
        <v>247</v>
      </c>
      <c r="O161" s="20">
        <v>0</v>
      </c>
      <c r="P161" s="20">
        <v>0</v>
      </c>
      <c r="Q161" s="20">
        <v>0</v>
      </c>
      <c r="R161" s="20">
        <v>1</v>
      </c>
      <c r="S161" s="17">
        <v>1</v>
      </c>
      <c r="T161" s="17">
        <v>1</v>
      </c>
      <c r="U161" s="17">
        <v>1</v>
      </c>
      <c r="V161" s="17">
        <v>1</v>
      </c>
      <c r="W161" s="17">
        <v>5</v>
      </c>
      <c r="X161" s="17">
        <v>6</v>
      </c>
      <c r="Y161" s="17">
        <v>302</v>
      </c>
      <c r="Z161" s="17">
        <v>0</v>
      </c>
      <c r="AA161" s="17">
        <v>1</v>
      </c>
      <c r="AB161" s="17">
        <v>1</v>
      </c>
      <c r="AC161" s="17">
        <v>1</v>
      </c>
      <c r="AD161" s="17">
        <v>5</v>
      </c>
      <c r="AE161" s="17">
        <v>54</v>
      </c>
      <c r="AF161" s="17">
        <v>0</v>
      </c>
      <c r="AG161" s="17">
        <v>4</v>
      </c>
      <c r="AH161" s="17">
        <v>9</v>
      </c>
      <c r="AI161" s="17" t="s">
        <v>29</v>
      </c>
      <c r="AJ161" s="17">
        <v>0</v>
      </c>
      <c r="AK161" s="17">
        <v>1</v>
      </c>
      <c r="AL161" s="17" t="s">
        <v>29</v>
      </c>
      <c r="AM161" s="17" t="s">
        <v>29</v>
      </c>
      <c r="AN161" s="17" t="s">
        <v>29</v>
      </c>
      <c r="AO161" s="17">
        <v>0</v>
      </c>
      <c r="AP161" s="17">
        <v>1</v>
      </c>
      <c r="AQ161" s="17">
        <v>29</v>
      </c>
      <c r="AR161" s="17">
        <v>1</v>
      </c>
      <c r="AS161" s="17">
        <v>1</v>
      </c>
      <c r="AT161" s="17">
        <v>5</v>
      </c>
      <c r="AU161" s="17">
        <v>6</v>
      </c>
      <c r="AV161" s="17">
        <v>21</v>
      </c>
      <c r="AW161" s="17">
        <f t="shared" si="2"/>
        <v>21</v>
      </c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</row>
    <row r="162" spans="1:73" ht="15.75" customHeight="1">
      <c r="A162" s="17" t="s">
        <v>391</v>
      </c>
      <c r="B162" s="21" t="s">
        <v>392</v>
      </c>
      <c r="C162" s="17" t="s">
        <v>32</v>
      </c>
      <c r="D162" s="17" t="s">
        <v>401</v>
      </c>
      <c r="E162" s="17" t="s">
        <v>27</v>
      </c>
      <c r="F162" s="17" t="s">
        <v>27</v>
      </c>
      <c r="G162" s="17" t="s">
        <v>27</v>
      </c>
      <c r="H162" s="17" t="s">
        <v>27</v>
      </c>
      <c r="I162" s="17">
        <v>3</v>
      </c>
      <c r="J162" s="17">
        <v>3</v>
      </c>
      <c r="K162" s="17">
        <v>3</v>
      </c>
      <c r="L162" s="17">
        <v>2</v>
      </c>
      <c r="M162" s="17">
        <f>SUM(I162:L162)</f>
        <v>11</v>
      </c>
      <c r="N162" s="17">
        <v>1</v>
      </c>
      <c r="O162" s="17">
        <v>0</v>
      </c>
      <c r="P162" s="17">
        <v>0</v>
      </c>
      <c r="Q162" s="17">
        <v>0</v>
      </c>
      <c r="R162" s="17">
        <v>1</v>
      </c>
      <c r="S162" s="17">
        <v>1</v>
      </c>
      <c r="T162" s="17">
        <v>1</v>
      </c>
      <c r="U162" s="17">
        <v>1</v>
      </c>
      <c r="V162" s="20">
        <v>1</v>
      </c>
      <c r="W162" s="20">
        <v>5</v>
      </c>
      <c r="X162" s="20">
        <v>6</v>
      </c>
      <c r="Y162" s="20">
        <v>203</v>
      </c>
      <c r="Z162" s="20">
        <v>0</v>
      </c>
      <c r="AA162" s="17">
        <v>0</v>
      </c>
      <c r="AB162" s="17">
        <v>0</v>
      </c>
      <c r="AC162" s="17">
        <v>0</v>
      </c>
      <c r="AD162" s="17">
        <v>3</v>
      </c>
      <c r="AE162" s="17">
        <v>10</v>
      </c>
      <c r="AF162" s="17" t="s">
        <v>33</v>
      </c>
      <c r="AG162" s="17">
        <v>2</v>
      </c>
      <c r="AH162" s="17">
        <v>5</v>
      </c>
      <c r="AI162" s="17" t="s">
        <v>33</v>
      </c>
      <c r="AJ162" s="17">
        <v>0</v>
      </c>
      <c r="AK162" s="17">
        <v>1</v>
      </c>
      <c r="AL162" s="17" t="s">
        <v>33</v>
      </c>
      <c r="AM162" s="17" t="s">
        <v>33</v>
      </c>
      <c r="AN162" s="17" t="s">
        <v>33</v>
      </c>
      <c r="AO162" s="17">
        <v>0</v>
      </c>
      <c r="AP162" s="17">
        <v>1</v>
      </c>
      <c r="AQ162" s="17">
        <v>1050</v>
      </c>
      <c r="AR162" s="17">
        <v>1</v>
      </c>
      <c r="AS162" s="17">
        <v>0</v>
      </c>
      <c r="AT162" s="17">
        <v>5</v>
      </c>
      <c r="AU162" s="17">
        <v>6</v>
      </c>
      <c r="AV162" s="17">
        <v>17</v>
      </c>
      <c r="AW162" s="17">
        <f t="shared" si="2"/>
        <v>17</v>
      </c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</row>
    <row r="163" spans="1:73" ht="15.75" customHeight="1">
      <c r="A163" s="17" t="s">
        <v>393</v>
      </c>
      <c r="B163" s="21" t="s">
        <v>394</v>
      </c>
      <c r="C163" s="17" t="s">
        <v>184</v>
      </c>
      <c r="D163" s="17" t="s">
        <v>401</v>
      </c>
      <c r="E163" s="17" t="s">
        <v>27</v>
      </c>
      <c r="F163" s="17" t="s">
        <v>28</v>
      </c>
      <c r="G163" s="17" t="s">
        <v>28</v>
      </c>
      <c r="H163" s="17" t="s">
        <v>28</v>
      </c>
      <c r="I163" s="17">
        <v>3</v>
      </c>
      <c r="J163" s="17">
        <v>3</v>
      </c>
      <c r="K163" s="17">
        <v>3</v>
      </c>
      <c r="L163" s="17">
        <v>1</v>
      </c>
      <c r="M163" s="17">
        <f>SUM(I163:L163)</f>
        <v>10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20">
        <v>0</v>
      </c>
      <c r="T163" s="20">
        <v>1</v>
      </c>
      <c r="U163" s="20">
        <v>1</v>
      </c>
      <c r="V163" s="20">
        <v>0</v>
      </c>
      <c r="W163" s="20">
        <v>3</v>
      </c>
      <c r="X163" s="17">
        <f>R163+W163</f>
        <v>3</v>
      </c>
      <c r="Y163" s="17">
        <v>2</v>
      </c>
      <c r="Z163" s="17">
        <v>0</v>
      </c>
      <c r="AA163" s="17">
        <v>0</v>
      </c>
      <c r="AB163" s="17">
        <v>0</v>
      </c>
      <c r="AC163" s="17">
        <v>0</v>
      </c>
      <c r="AD163" s="17">
        <v>3</v>
      </c>
      <c r="AE163" s="17">
        <v>0</v>
      </c>
      <c r="AF163" s="17" t="s">
        <v>29</v>
      </c>
      <c r="AG163" s="17">
        <v>0</v>
      </c>
      <c r="AH163" s="17">
        <f>Z163+AD163+AG163</f>
        <v>3</v>
      </c>
      <c r="AI163" s="23">
        <v>0</v>
      </c>
      <c r="AJ163" s="17">
        <v>0</v>
      </c>
      <c r="AK163" s="17">
        <v>0</v>
      </c>
      <c r="AL163" s="22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f>AP163+AT163</f>
        <v>0</v>
      </c>
      <c r="AV163" s="17">
        <f>X163+AH163+AU163</f>
        <v>6</v>
      </c>
      <c r="AW163" s="17">
        <f t="shared" si="2"/>
        <v>6</v>
      </c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</row>
    <row r="164" spans="1:73" ht="15.75" customHeight="1">
      <c r="A164" s="17" t="s">
        <v>395</v>
      </c>
      <c r="B164" s="21" t="s">
        <v>392</v>
      </c>
      <c r="C164" s="17" t="s">
        <v>32</v>
      </c>
      <c r="D164" s="17" t="s">
        <v>401</v>
      </c>
      <c r="E164" s="17" t="s">
        <v>27</v>
      </c>
      <c r="F164" s="17" t="s">
        <v>27</v>
      </c>
      <c r="G164" s="17" t="s">
        <v>27</v>
      </c>
      <c r="H164" s="17" t="s">
        <v>27</v>
      </c>
      <c r="I164" s="17">
        <v>3</v>
      </c>
      <c r="J164" s="17">
        <v>3</v>
      </c>
      <c r="K164" s="17">
        <v>3</v>
      </c>
      <c r="L164" s="17">
        <v>2</v>
      </c>
      <c r="M164" s="17">
        <f>SUM(I164:L164)</f>
        <v>11</v>
      </c>
      <c r="N164" s="17">
        <v>1</v>
      </c>
      <c r="O164" s="17">
        <v>0</v>
      </c>
      <c r="P164" s="17">
        <v>0</v>
      </c>
      <c r="Q164" s="17">
        <v>0</v>
      </c>
      <c r="R164" s="17">
        <v>1</v>
      </c>
      <c r="S164" s="17">
        <v>1</v>
      </c>
      <c r="T164" s="17">
        <v>1</v>
      </c>
      <c r="U164" s="17">
        <v>1</v>
      </c>
      <c r="V164" s="20">
        <v>1</v>
      </c>
      <c r="W164" s="20">
        <v>5</v>
      </c>
      <c r="X164" s="20">
        <v>6</v>
      </c>
      <c r="Y164" s="20">
        <v>203</v>
      </c>
      <c r="Z164" s="20">
        <v>0</v>
      </c>
      <c r="AA164" s="17">
        <v>0</v>
      </c>
      <c r="AB164" s="17">
        <v>0</v>
      </c>
      <c r="AC164" s="17">
        <v>0</v>
      </c>
      <c r="AD164" s="17">
        <v>3</v>
      </c>
      <c r="AE164" s="17">
        <v>10</v>
      </c>
      <c r="AF164" s="17" t="s">
        <v>33</v>
      </c>
      <c r="AG164" s="17">
        <v>2</v>
      </c>
      <c r="AH164" s="17">
        <v>5</v>
      </c>
      <c r="AI164" s="17" t="s">
        <v>33</v>
      </c>
      <c r="AJ164" s="17">
        <v>0</v>
      </c>
      <c r="AK164" s="17">
        <v>1</v>
      </c>
      <c r="AL164" s="17" t="s">
        <v>33</v>
      </c>
      <c r="AM164" s="17" t="s">
        <v>33</v>
      </c>
      <c r="AN164" s="17" t="s">
        <v>33</v>
      </c>
      <c r="AO164" s="17">
        <v>0</v>
      </c>
      <c r="AP164" s="17">
        <v>1</v>
      </c>
      <c r="AQ164" s="17">
        <v>1050</v>
      </c>
      <c r="AR164" s="17">
        <v>1</v>
      </c>
      <c r="AS164" s="17">
        <v>0</v>
      </c>
      <c r="AT164" s="17">
        <v>5</v>
      </c>
      <c r="AU164" s="17">
        <v>6</v>
      </c>
      <c r="AV164" s="17">
        <f>AU164+AH164+X164</f>
        <v>17</v>
      </c>
      <c r="AW164" s="17">
        <f t="shared" si="2"/>
        <v>17</v>
      </c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</row>
    <row r="165" spans="1:73" ht="15.75" customHeight="1">
      <c r="A165" s="17" t="s">
        <v>396</v>
      </c>
      <c r="B165" s="21" t="s">
        <v>397</v>
      </c>
      <c r="C165" s="17" t="s">
        <v>59</v>
      </c>
      <c r="D165" s="17" t="s">
        <v>401</v>
      </c>
      <c r="E165" s="17" t="s">
        <v>27</v>
      </c>
      <c r="F165" s="17"/>
      <c r="G165" s="17" t="s">
        <v>28</v>
      </c>
      <c r="H165" s="17" t="s">
        <v>27</v>
      </c>
      <c r="I165" s="17">
        <v>2</v>
      </c>
      <c r="J165" s="17">
        <v>2</v>
      </c>
      <c r="K165" s="17">
        <v>3</v>
      </c>
      <c r="L165" s="17">
        <v>3</v>
      </c>
      <c r="M165" s="17">
        <f>SUM(I165:L165)</f>
        <v>10</v>
      </c>
      <c r="N165" s="17">
        <v>0</v>
      </c>
      <c r="O165" s="17">
        <v>1</v>
      </c>
      <c r="P165" s="17">
        <v>0</v>
      </c>
      <c r="Q165" s="20">
        <v>0</v>
      </c>
      <c r="R165" s="20">
        <v>0</v>
      </c>
      <c r="S165" s="20">
        <v>1</v>
      </c>
      <c r="T165" s="20">
        <v>1</v>
      </c>
      <c r="U165" s="20">
        <v>1</v>
      </c>
      <c r="V165" s="17">
        <v>0</v>
      </c>
      <c r="W165" s="17">
        <v>4</v>
      </c>
      <c r="X165" s="17">
        <v>4</v>
      </c>
      <c r="Y165" s="17">
        <v>169</v>
      </c>
      <c r="Z165" s="17">
        <v>0</v>
      </c>
      <c r="AA165" s="17">
        <v>1</v>
      </c>
      <c r="AB165" s="17">
        <v>1</v>
      </c>
      <c r="AC165" s="17">
        <v>0</v>
      </c>
      <c r="AD165" s="17">
        <v>5</v>
      </c>
      <c r="AE165" s="17">
        <v>5</v>
      </c>
      <c r="AF165" s="17">
        <v>1</v>
      </c>
      <c r="AG165" s="17">
        <v>2</v>
      </c>
      <c r="AH165" s="17">
        <v>7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38.619999999999997</v>
      </c>
      <c r="AO165" s="17">
        <v>0</v>
      </c>
      <c r="AP165" s="17">
        <v>0</v>
      </c>
      <c r="AQ165" s="17">
        <v>4</v>
      </c>
      <c r="AR165" s="17">
        <v>1</v>
      </c>
      <c r="AS165" s="17">
        <v>0</v>
      </c>
      <c r="AT165" s="17">
        <v>1</v>
      </c>
      <c r="AU165" s="17">
        <v>1</v>
      </c>
      <c r="AV165" s="17">
        <v>12</v>
      </c>
      <c r="AW165" s="17">
        <f t="shared" si="2"/>
        <v>12</v>
      </c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</row>
    <row r="166" spans="1:73" ht="15.75" customHeight="1">
      <c r="A166" s="17" t="s">
        <v>398</v>
      </c>
      <c r="B166" s="21" t="s">
        <v>399</v>
      </c>
      <c r="C166" s="17" t="s">
        <v>43</v>
      </c>
      <c r="D166" s="17" t="s">
        <v>118</v>
      </c>
      <c r="E166" s="17" t="s">
        <v>28</v>
      </c>
      <c r="F166" s="17" t="s">
        <v>28</v>
      </c>
      <c r="G166" s="17" t="s">
        <v>28</v>
      </c>
      <c r="H166" s="17" t="s">
        <v>27</v>
      </c>
      <c r="I166" s="17">
        <v>3</v>
      </c>
      <c r="J166" s="17">
        <v>3</v>
      </c>
      <c r="K166" s="17">
        <v>1</v>
      </c>
      <c r="L166" s="17">
        <v>3</v>
      </c>
      <c r="M166" s="17">
        <f>SUM(I166:L166)</f>
        <v>10</v>
      </c>
      <c r="N166" s="17">
        <v>1</v>
      </c>
      <c r="O166" s="17">
        <v>0</v>
      </c>
      <c r="P166" s="17">
        <v>0</v>
      </c>
      <c r="Q166" s="17">
        <v>0</v>
      </c>
      <c r="R166" s="20">
        <v>1</v>
      </c>
      <c r="S166" s="20">
        <v>0</v>
      </c>
      <c r="T166" s="20">
        <v>0</v>
      </c>
      <c r="U166" s="20">
        <v>0</v>
      </c>
      <c r="V166" s="20">
        <v>0</v>
      </c>
      <c r="W166" s="17">
        <v>1</v>
      </c>
      <c r="X166" s="17">
        <v>2</v>
      </c>
      <c r="Y166" s="17">
        <v>4</v>
      </c>
      <c r="Z166" s="17">
        <v>0</v>
      </c>
      <c r="AA166" s="17">
        <v>0</v>
      </c>
      <c r="AB166" s="17">
        <v>1</v>
      </c>
      <c r="AC166" s="17">
        <v>1</v>
      </c>
      <c r="AD166" s="17">
        <v>4</v>
      </c>
      <c r="AE166" s="17">
        <v>6</v>
      </c>
      <c r="AF166" s="17">
        <v>0</v>
      </c>
      <c r="AG166" s="17">
        <v>2</v>
      </c>
      <c r="AH166" s="17">
        <v>6</v>
      </c>
      <c r="AI166" s="17" t="s">
        <v>29</v>
      </c>
      <c r="AJ166" s="17">
        <v>0</v>
      </c>
      <c r="AK166" s="17">
        <v>1</v>
      </c>
      <c r="AL166" s="17" t="s">
        <v>29</v>
      </c>
      <c r="AM166" s="17" t="s">
        <v>29</v>
      </c>
      <c r="AN166" s="17">
        <v>0</v>
      </c>
      <c r="AO166" s="17">
        <v>0</v>
      </c>
      <c r="AP166" s="17">
        <v>2</v>
      </c>
      <c r="AQ166" s="17">
        <v>0</v>
      </c>
      <c r="AR166" s="17">
        <v>0</v>
      </c>
      <c r="AS166" s="17">
        <v>0</v>
      </c>
      <c r="AT166" s="17">
        <v>0</v>
      </c>
      <c r="AU166" s="17">
        <v>2</v>
      </c>
      <c r="AV166" s="17">
        <v>10</v>
      </c>
      <c r="AW166" s="17">
        <f t="shared" si="2"/>
        <v>10</v>
      </c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</row>
    <row r="167" spans="1:73" ht="15.75" customHeight="1">
      <c r="M167" s="17"/>
      <c r="AV167" s="17"/>
    </row>
    <row r="168" spans="1:73" ht="15.75" customHeight="1">
      <c r="M168" s="17"/>
      <c r="AV168" s="17"/>
    </row>
    <row r="169" spans="1:73" ht="15.75" customHeight="1">
      <c r="M169" s="17"/>
      <c r="AV169" s="17"/>
    </row>
    <row r="170" spans="1:73" ht="15.75" customHeight="1">
      <c r="M170" s="17"/>
      <c r="AV170" s="17"/>
    </row>
    <row r="171" spans="1:73" ht="15.75" customHeight="1">
      <c r="M171" s="17"/>
      <c r="AV171" s="17"/>
    </row>
    <row r="172" spans="1:73" ht="15.75" customHeight="1">
      <c r="M172" s="17"/>
      <c r="AV172" s="17"/>
    </row>
    <row r="173" spans="1:73" ht="15.75" customHeight="1">
      <c r="M173" s="17"/>
      <c r="AV173" s="17"/>
    </row>
    <row r="174" spans="1:73" ht="15.75" customHeight="1">
      <c r="M174" s="17"/>
      <c r="AV174" s="17"/>
    </row>
    <row r="175" spans="1:73" ht="15.75" customHeight="1">
      <c r="M175" s="17"/>
      <c r="AV175" s="17"/>
    </row>
    <row r="176" spans="1:73" ht="15.75" customHeight="1">
      <c r="M176" s="17"/>
      <c r="AV176" s="17"/>
    </row>
    <row r="177" spans="13:48" ht="15.75" customHeight="1">
      <c r="M177" s="17"/>
      <c r="AV177" s="17"/>
    </row>
    <row r="178" spans="13:48" ht="15.75" customHeight="1">
      <c r="M178" s="17"/>
      <c r="AV178" s="17"/>
    </row>
    <row r="179" spans="13:48" ht="15.75" customHeight="1">
      <c r="M179" s="17"/>
      <c r="AV179" s="17"/>
    </row>
    <row r="180" spans="13:48" ht="15.75" customHeight="1">
      <c r="M180" s="17"/>
      <c r="AV180" s="17"/>
    </row>
    <row r="181" spans="13:48" ht="15.75" customHeight="1">
      <c r="M181" s="17"/>
      <c r="AV181" s="17"/>
    </row>
    <row r="182" spans="13:48" ht="15.75" customHeight="1">
      <c r="M182" s="17"/>
      <c r="AV182" s="17"/>
    </row>
    <row r="183" spans="13:48" ht="15.75" customHeight="1">
      <c r="M183" s="17"/>
      <c r="AV183" s="17"/>
    </row>
    <row r="184" spans="13:48" ht="15.75" customHeight="1">
      <c r="M184" s="17"/>
      <c r="AV184" s="17"/>
    </row>
    <row r="185" spans="13:48" ht="15.75" customHeight="1">
      <c r="M185" s="17"/>
      <c r="AV185" s="17"/>
    </row>
    <row r="186" spans="13:48" ht="15.75" customHeight="1">
      <c r="M186" s="17"/>
      <c r="AV186" s="17"/>
    </row>
    <row r="187" spans="13:48" ht="15.75" customHeight="1">
      <c r="M187" s="17"/>
      <c r="AV187" s="17"/>
    </row>
    <row r="188" spans="13:48" ht="15.75" customHeight="1">
      <c r="M188" s="17"/>
      <c r="AV188" s="17"/>
    </row>
    <row r="189" spans="13:48" ht="15.75" customHeight="1">
      <c r="M189" s="17"/>
      <c r="AV189" s="17"/>
    </row>
    <row r="190" spans="13:48" ht="15.75" customHeight="1">
      <c r="M190" s="17"/>
      <c r="AV190" s="17"/>
    </row>
    <row r="191" spans="13:48" ht="15.75" customHeight="1">
      <c r="M191" s="17"/>
      <c r="AV191" s="17"/>
    </row>
    <row r="192" spans="13:48" ht="15.75" customHeight="1">
      <c r="M192" s="17"/>
      <c r="AV192" s="17"/>
    </row>
    <row r="193" spans="13:48" ht="15.75" customHeight="1">
      <c r="M193" s="17"/>
      <c r="AV193" s="17"/>
    </row>
    <row r="194" spans="13:48" ht="15.75" customHeight="1">
      <c r="M194" s="17"/>
      <c r="AV194" s="17"/>
    </row>
    <row r="195" spans="13:48" ht="15.75" customHeight="1">
      <c r="M195" s="17"/>
      <c r="AV195" s="17"/>
    </row>
    <row r="196" spans="13:48" ht="15.75" customHeight="1">
      <c r="M196" s="17"/>
      <c r="AV196" s="17"/>
    </row>
    <row r="197" spans="13:48" ht="15.75" customHeight="1">
      <c r="M197" s="17"/>
      <c r="AV197" s="17"/>
    </row>
    <row r="198" spans="13:48" ht="15.75" customHeight="1">
      <c r="M198" s="17"/>
      <c r="AV198" s="17"/>
    </row>
    <row r="199" spans="13:48" ht="15.75" customHeight="1">
      <c r="M199" s="17"/>
      <c r="AV199" s="17"/>
    </row>
    <row r="200" spans="13:48" ht="15.75" customHeight="1">
      <c r="M200" s="17"/>
      <c r="AV200" s="17"/>
    </row>
    <row r="201" spans="13:48" ht="15.75" customHeight="1">
      <c r="M201" s="17"/>
      <c r="AV201" s="17"/>
    </row>
    <row r="202" spans="13:48" ht="15.75" customHeight="1">
      <c r="M202" s="17"/>
      <c r="AV202" s="17"/>
    </row>
    <row r="203" spans="13:48" ht="15.75" customHeight="1">
      <c r="M203" s="17"/>
      <c r="AV203" s="17"/>
    </row>
    <row r="204" spans="13:48" ht="15.75" customHeight="1">
      <c r="M204" s="17"/>
      <c r="AV204" s="17"/>
    </row>
    <row r="205" spans="13:48" ht="15.75" customHeight="1">
      <c r="M205" s="17"/>
      <c r="AV205" s="17"/>
    </row>
    <row r="206" spans="13:48" ht="15.75" customHeight="1">
      <c r="M206" s="17"/>
      <c r="AV206" s="17"/>
    </row>
    <row r="207" spans="13:48" ht="15.75" customHeight="1">
      <c r="M207" s="17"/>
      <c r="AV207" s="17"/>
    </row>
    <row r="208" spans="13:48" ht="15.75" customHeight="1">
      <c r="M208" s="17"/>
      <c r="AV208" s="17"/>
    </row>
    <row r="209" spans="13:48" ht="15.75" customHeight="1">
      <c r="M209" s="17"/>
      <c r="AV209" s="17"/>
    </row>
    <row r="210" spans="13:48" ht="15.75" customHeight="1">
      <c r="M210" s="17"/>
      <c r="AV210" s="17"/>
    </row>
    <row r="211" spans="13:48" ht="15.75" customHeight="1">
      <c r="M211" s="17"/>
      <c r="AV211" s="17"/>
    </row>
    <row r="212" spans="13:48" ht="15.75" customHeight="1">
      <c r="M212" s="17"/>
      <c r="AV212" s="17"/>
    </row>
    <row r="213" spans="13:48" ht="15.75" customHeight="1">
      <c r="M213" s="17"/>
      <c r="AV213" s="17"/>
    </row>
    <row r="214" spans="13:48" ht="15.75" customHeight="1">
      <c r="M214" s="17"/>
      <c r="AV214" s="17"/>
    </row>
    <row r="215" spans="13:48" ht="15.75" customHeight="1">
      <c r="M215" s="17"/>
      <c r="AV215" s="17"/>
    </row>
    <row r="216" spans="13:48" ht="15.75" customHeight="1">
      <c r="M216" s="17"/>
      <c r="AV216" s="17"/>
    </row>
    <row r="217" spans="13:48" ht="15.75" customHeight="1">
      <c r="M217" s="17"/>
      <c r="AV217" s="17"/>
    </row>
    <row r="218" spans="13:48" ht="15.75" customHeight="1">
      <c r="M218" s="17"/>
      <c r="AV218" s="17"/>
    </row>
    <row r="219" spans="13:48" ht="15.75" customHeight="1">
      <c r="M219" s="17"/>
      <c r="AV219" s="17"/>
    </row>
    <row r="220" spans="13:48" ht="15.75" customHeight="1">
      <c r="M220" s="17"/>
      <c r="AV220" s="17"/>
    </row>
    <row r="221" spans="13:48" ht="15.75" customHeight="1">
      <c r="M221" s="17"/>
      <c r="AV221" s="17"/>
    </row>
    <row r="222" spans="13:48" ht="15.75" customHeight="1">
      <c r="M222" s="17"/>
      <c r="AV222" s="17"/>
    </row>
    <row r="223" spans="13:48" ht="15.75" customHeight="1">
      <c r="M223" s="17"/>
      <c r="AV223" s="17"/>
    </row>
    <row r="224" spans="13:48" ht="15.75" customHeight="1">
      <c r="M224" s="17"/>
      <c r="AV224" s="17"/>
    </row>
    <row r="225" spans="13:48" ht="15.75" customHeight="1">
      <c r="M225" s="17"/>
      <c r="AV225" s="17"/>
    </row>
    <row r="226" spans="13:48" ht="15.75" customHeight="1">
      <c r="M226" s="17"/>
      <c r="AV226" s="17"/>
    </row>
    <row r="227" spans="13:48" ht="15.75" customHeight="1">
      <c r="M227" s="17"/>
      <c r="AV227" s="17"/>
    </row>
    <row r="228" spans="13:48" ht="15.75" customHeight="1">
      <c r="M228" s="17"/>
      <c r="AV228" s="17"/>
    </row>
    <row r="229" spans="13:48" ht="15.75" customHeight="1">
      <c r="M229" s="17"/>
      <c r="AV229" s="17"/>
    </row>
    <row r="230" spans="13:48" ht="15.75" customHeight="1">
      <c r="M230" s="17"/>
      <c r="AV230" s="17"/>
    </row>
    <row r="231" spans="13:48" ht="15.75" customHeight="1">
      <c r="M231" s="17"/>
      <c r="AV231" s="17"/>
    </row>
    <row r="232" spans="13:48" ht="15.75" customHeight="1">
      <c r="M232" s="17"/>
      <c r="AV232" s="17"/>
    </row>
    <row r="233" spans="13:48" ht="15.75" customHeight="1">
      <c r="M233" s="17"/>
      <c r="AV233" s="17"/>
    </row>
    <row r="234" spans="13:48" ht="15.75" customHeight="1">
      <c r="M234" s="17"/>
      <c r="AV234" s="17"/>
    </row>
    <row r="235" spans="13:48" ht="15.75" customHeight="1">
      <c r="M235" s="17"/>
      <c r="AV235" s="17"/>
    </row>
    <row r="236" spans="13:48" ht="15.75" customHeight="1">
      <c r="M236" s="17"/>
      <c r="AV236" s="17"/>
    </row>
    <row r="237" spans="13:48" ht="15.75" customHeight="1">
      <c r="M237" s="17"/>
      <c r="AV237" s="17"/>
    </row>
    <row r="238" spans="13:48" ht="15.75" customHeight="1">
      <c r="M238" s="17"/>
      <c r="AV238" s="17"/>
    </row>
    <row r="239" spans="13:48" ht="15.75" customHeight="1">
      <c r="M239" s="17"/>
    </row>
    <row r="240" spans="13:48" ht="15.75" customHeight="1">
      <c r="M240" s="17"/>
    </row>
    <row r="241" spans="13:13" ht="15.75" customHeight="1">
      <c r="M241" s="17"/>
    </row>
    <row r="242" spans="13:13" ht="15.75" customHeight="1">
      <c r="M242" s="17"/>
    </row>
    <row r="243" spans="13:13" ht="15.75" customHeight="1">
      <c r="M243" s="17"/>
    </row>
    <row r="244" spans="13:13" ht="15.75" customHeight="1">
      <c r="M244" s="17"/>
    </row>
    <row r="245" spans="13:13" ht="15.75" customHeight="1">
      <c r="M245" s="17"/>
    </row>
    <row r="246" spans="13:13" ht="15.75" customHeight="1">
      <c r="M246" s="17"/>
    </row>
    <row r="247" spans="13:13" ht="15.75" customHeight="1">
      <c r="M247" s="17"/>
    </row>
    <row r="248" spans="13:13" ht="15.75" customHeight="1">
      <c r="M248" s="17"/>
    </row>
    <row r="249" spans="13:13" ht="15.75" customHeight="1">
      <c r="M249" s="17"/>
    </row>
    <row r="250" spans="13:13" ht="15.75" customHeight="1">
      <c r="M250" s="17"/>
    </row>
    <row r="251" spans="13:13" ht="15.75" customHeight="1">
      <c r="M251" s="17"/>
    </row>
    <row r="252" spans="13:13" ht="15.75" customHeight="1">
      <c r="M252" s="17"/>
    </row>
    <row r="253" spans="13:13" ht="15.75" customHeight="1">
      <c r="M253" s="17"/>
    </row>
    <row r="254" spans="13:13" ht="15.75" customHeight="1">
      <c r="M254" s="17"/>
    </row>
    <row r="255" spans="13:13" ht="15.75" customHeight="1">
      <c r="M255" s="17"/>
    </row>
    <row r="256" spans="13:13" ht="15.75" customHeight="1">
      <c r="M256" s="17"/>
    </row>
    <row r="257" spans="13:13" ht="15.75" customHeight="1">
      <c r="M257" s="17"/>
    </row>
    <row r="258" spans="13:13" ht="15.75" customHeight="1">
      <c r="M258" s="17"/>
    </row>
    <row r="259" spans="13:13" ht="15.75" customHeight="1">
      <c r="M259" s="17"/>
    </row>
    <row r="260" spans="13:13" ht="15.75" customHeight="1">
      <c r="M260" s="17"/>
    </row>
    <row r="261" spans="13:13" ht="15.75" customHeight="1">
      <c r="M261" s="17"/>
    </row>
    <row r="262" spans="13:13" ht="15.75" customHeight="1">
      <c r="M262" s="17"/>
    </row>
    <row r="263" spans="13:13" ht="15.75" customHeight="1">
      <c r="M263" s="17"/>
    </row>
    <row r="264" spans="13:13" ht="15.75" customHeight="1">
      <c r="M264" s="17"/>
    </row>
    <row r="265" spans="13:13" ht="15.75" customHeight="1">
      <c r="M265" s="17"/>
    </row>
    <row r="266" spans="13:13" ht="15.75" customHeight="1">
      <c r="M266" s="17"/>
    </row>
    <row r="267" spans="13:13" ht="15.75" customHeight="1">
      <c r="M267" s="17"/>
    </row>
    <row r="268" spans="13:13" ht="15.75" customHeight="1">
      <c r="M268" s="17"/>
    </row>
    <row r="269" spans="13:13" ht="15.75" customHeight="1">
      <c r="M269" s="17"/>
    </row>
    <row r="270" spans="13:13" ht="15.75" customHeight="1">
      <c r="M270" s="17"/>
    </row>
    <row r="271" spans="13:13" ht="15.75" customHeight="1">
      <c r="M271" s="17"/>
    </row>
    <row r="272" spans="13:13" ht="15.75" customHeight="1">
      <c r="M272" s="17"/>
    </row>
    <row r="273" spans="13:13" ht="15.75" customHeight="1">
      <c r="M273" s="17"/>
    </row>
    <row r="274" spans="13:13" ht="15.75" customHeight="1">
      <c r="M274" s="17"/>
    </row>
    <row r="275" spans="13:13" ht="15.75" customHeight="1">
      <c r="M275" s="17"/>
    </row>
    <row r="276" spans="13:13" ht="15.75" customHeight="1">
      <c r="M276" s="17"/>
    </row>
    <row r="277" spans="13:13" ht="15.75" customHeight="1">
      <c r="M277" s="17"/>
    </row>
    <row r="278" spans="13:13" ht="15.75" customHeight="1">
      <c r="M278" s="17"/>
    </row>
    <row r="279" spans="13:13" ht="15.75" customHeight="1">
      <c r="M279" s="17"/>
    </row>
    <row r="280" spans="13:13" ht="15.75" customHeight="1">
      <c r="M280" s="17"/>
    </row>
    <row r="281" spans="13:13" ht="15.75" customHeight="1">
      <c r="M281" s="17"/>
    </row>
    <row r="282" spans="13:13" ht="15.75" customHeight="1">
      <c r="M282" s="17"/>
    </row>
    <row r="283" spans="13:13" ht="15.75" customHeight="1">
      <c r="M283" s="17"/>
    </row>
    <row r="284" spans="13:13" ht="15.75" customHeight="1">
      <c r="M284" s="17"/>
    </row>
    <row r="285" spans="13:13" ht="15.75" customHeight="1">
      <c r="M285" s="17"/>
    </row>
    <row r="286" spans="13:13" ht="15.75" customHeight="1">
      <c r="M286" s="17"/>
    </row>
    <row r="287" spans="13:13" ht="15.75" customHeight="1">
      <c r="M287" s="17"/>
    </row>
    <row r="288" spans="13:13" ht="15.75" customHeight="1">
      <c r="M288" s="17"/>
    </row>
    <row r="289" spans="13:13" ht="15.75" customHeight="1">
      <c r="M289" s="17"/>
    </row>
    <row r="290" spans="13:13" ht="15.75" customHeight="1">
      <c r="M290" s="17"/>
    </row>
    <row r="291" spans="13:13" ht="15.75" customHeight="1">
      <c r="M291" s="17"/>
    </row>
    <row r="292" spans="13:13" ht="15.75" customHeight="1">
      <c r="M292" s="17"/>
    </row>
    <row r="293" spans="13:13" ht="15.75" customHeight="1">
      <c r="M293" s="17"/>
    </row>
    <row r="294" spans="13:13" ht="15.75" customHeight="1">
      <c r="M294" s="17"/>
    </row>
    <row r="295" spans="13:13" ht="15.75" customHeight="1">
      <c r="M295" s="17"/>
    </row>
    <row r="296" spans="13:13" ht="15.75" customHeight="1">
      <c r="M296" s="17"/>
    </row>
    <row r="297" spans="13:13" ht="15.75" customHeight="1">
      <c r="M297" s="17"/>
    </row>
    <row r="298" spans="13:13" ht="15.75" customHeight="1">
      <c r="M298" s="17"/>
    </row>
    <row r="299" spans="13:13" ht="15.75" customHeight="1">
      <c r="M299" s="17"/>
    </row>
    <row r="300" spans="13:13" ht="15.75" customHeight="1">
      <c r="M300" s="17"/>
    </row>
    <row r="301" spans="13:13" ht="15.75" customHeight="1">
      <c r="M301" s="17"/>
    </row>
    <row r="302" spans="13:13" ht="15.75" customHeight="1">
      <c r="M302" s="17"/>
    </row>
    <row r="303" spans="13:13" ht="15.75" customHeight="1">
      <c r="M303" s="17"/>
    </row>
    <row r="304" spans="13:13" ht="15.75" customHeight="1">
      <c r="M304" s="17"/>
    </row>
    <row r="305" spans="13:13" ht="15.75" customHeight="1">
      <c r="M305" s="17"/>
    </row>
    <row r="306" spans="13:13" ht="15.75" customHeight="1">
      <c r="M306" s="17"/>
    </row>
    <row r="307" spans="13:13" ht="15.75" customHeight="1">
      <c r="M307" s="17"/>
    </row>
    <row r="308" spans="13:13" ht="15.75" customHeight="1">
      <c r="M308" s="17"/>
    </row>
    <row r="309" spans="13:13" ht="15.75" customHeight="1">
      <c r="M309" s="17"/>
    </row>
    <row r="310" spans="13:13" ht="15.75" customHeight="1">
      <c r="M310" s="17"/>
    </row>
    <row r="311" spans="13:13" ht="15.75" customHeight="1">
      <c r="M311" s="17"/>
    </row>
    <row r="312" spans="13:13" ht="15.75" customHeight="1">
      <c r="M312" s="17"/>
    </row>
    <row r="313" spans="13:13" ht="15.75" customHeight="1">
      <c r="M313" s="17"/>
    </row>
    <row r="314" spans="13:13" ht="15.75" customHeight="1">
      <c r="M314" s="17"/>
    </row>
    <row r="315" spans="13:13" ht="15.75" customHeight="1">
      <c r="M315" s="17"/>
    </row>
    <row r="316" spans="13:13" ht="15.75" customHeight="1">
      <c r="M316" s="17"/>
    </row>
    <row r="317" spans="13:13" ht="15.75" customHeight="1">
      <c r="M317" s="17"/>
    </row>
    <row r="318" spans="13:13" ht="15.75" customHeight="1">
      <c r="M318" s="17"/>
    </row>
    <row r="319" spans="13:13" ht="15.75" customHeight="1">
      <c r="M319" s="17"/>
    </row>
    <row r="320" spans="13:13" ht="15.75" customHeight="1">
      <c r="M320" s="17"/>
    </row>
    <row r="321" spans="13:13" ht="15.75" customHeight="1">
      <c r="M321" s="17"/>
    </row>
    <row r="322" spans="13:13" ht="15.75" customHeight="1">
      <c r="M322" s="17"/>
    </row>
    <row r="323" spans="13:13" ht="15.75" customHeight="1">
      <c r="M323" s="17"/>
    </row>
    <row r="324" spans="13:13" ht="15.75" customHeight="1">
      <c r="M324" s="17"/>
    </row>
    <row r="325" spans="13:13" ht="15.75" customHeight="1">
      <c r="M325" s="17"/>
    </row>
    <row r="326" spans="13:13" ht="15.75" customHeight="1">
      <c r="M326" s="17"/>
    </row>
    <row r="327" spans="13:13" ht="15.75" customHeight="1">
      <c r="M327" s="17"/>
    </row>
    <row r="328" spans="13:13" ht="15.75" customHeight="1">
      <c r="M328" s="17"/>
    </row>
    <row r="329" spans="13:13" ht="15.75" customHeight="1">
      <c r="M329" s="17"/>
    </row>
    <row r="330" spans="13:13" ht="15.75" customHeight="1">
      <c r="M330" s="17"/>
    </row>
    <row r="331" spans="13:13" ht="15.75" customHeight="1">
      <c r="M331" s="17"/>
    </row>
    <row r="332" spans="13:13" ht="15.75" customHeight="1">
      <c r="M332" s="17"/>
    </row>
    <row r="333" spans="13:13" ht="15.75" customHeight="1">
      <c r="M333" s="17"/>
    </row>
    <row r="334" spans="13:13" ht="15.75" customHeight="1">
      <c r="M334" s="17"/>
    </row>
    <row r="335" spans="13:13" ht="15.75" customHeight="1">
      <c r="M335" s="17"/>
    </row>
    <row r="336" spans="13:13" ht="15.75" customHeight="1">
      <c r="M336" s="17"/>
    </row>
    <row r="337" spans="13:13" ht="15.75" customHeight="1">
      <c r="M337" s="17"/>
    </row>
    <row r="338" spans="13:13" ht="15.75" customHeight="1">
      <c r="M338" s="17"/>
    </row>
    <row r="339" spans="13:13" ht="15.75" customHeight="1">
      <c r="M339" s="17"/>
    </row>
    <row r="340" spans="13:13" ht="15.75" customHeight="1">
      <c r="M340" s="17"/>
    </row>
    <row r="341" spans="13:13" ht="15.75" customHeight="1">
      <c r="M341" s="17"/>
    </row>
    <row r="342" spans="13:13" ht="15.75" customHeight="1">
      <c r="M342" s="17"/>
    </row>
    <row r="343" spans="13:13" ht="15.75" customHeight="1">
      <c r="M343" s="17"/>
    </row>
    <row r="344" spans="13:13" ht="15.75" customHeight="1">
      <c r="M344" s="17"/>
    </row>
    <row r="345" spans="13:13" ht="15.75" customHeight="1">
      <c r="M345" s="17"/>
    </row>
    <row r="346" spans="13:13" ht="15.75" customHeight="1">
      <c r="M346" s="17"/>
    </row>
    <row r="347" spans="13:13" ht="15.75" customHeight="1">
      <c r="M347" s="17"/>
    </row>
    <row r="348" spans="13:13" ht="15.75" customHeight="1">
      <c r="M348" s="17"/>
    </row>
    <row r="349" spans="13:13" ht="15.75" customHeight="1">
      <c r="M349" s="17"/>
    </row>
    <row r="350" spans="13:13" ht="15.75" customHeight="1">
      <c r="M350" s="17"/>
    </row>
    <row r="351" spans="13:13" ht="15.75" customHeight="1">
      <c r="M351" s="17"/>
    </row>
    <row r="352" spans="13:13" ht="15.75" customHeight="1">
      <c r="M352" s="17"/>
    </row>
    <row r="353" spans="13:13" ht="15.75" customHeight="1">
      <c r="M353" s="17"/>
    </row>
    <row r="354" spans="13:13" ht="15.75" customHeight="1">
      <c r="M354" s="17"/>
    </row>
    <row r="355" spans="13:13" ht="15.75" customHeight="1">
      <c r="M355" s="17"/>
    </row>
    <row r="356" spans="13:13" ht="15.75" customHeight="1">
      <c r="M356" s="17"/>
    </row>
    <row r="357" spans="13:13" ht="15.75" customHeight="1"/>
    <row r="358" spans="13:13" ht="15.75" customHeight="1"/>
    <row r="359" spans="13:13" ht="15.75" customHeight="1"/>
    <row r="360" spans="13:13" ht="15.75" customHeight="1"/>
    <row r="361" spans="13:13" ht="15.75" customHeight="1"/>
    <row r="362" spans="13:13" ht="15.75" customHeight="1"/>
    <row r="363" spans="13:13" ht="15.75" customHeight="1"/>
    <row r="364" spans="13:13" ht="15.75" customHeight="1"/>
    <row r="365" spans="13:13" ht="15.75" customHeight="1"/>
    <row r="366" spans="13:13" ht="15.75" customHeight="1"/>
    <row r="367" spans="13:13" ht="15.75" customHeight="1"/>
    <row r="368" spans="13:1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</sheetData>
  <sortState xmlns:xlrd2="http://schemas.microsoft.com/office/spreadsheetml/2017/richdata2" ref="A2:AY166">
    <sortCondition ref="A2:A166"/>
  </sortState>
  <mergeCells count="7">
    <mergeCell ref="AQ1:AT1"/>
    <mergeCell ref="N1:R1"/>
    <mergeCell ref="S1:W1"/>
    <mergeCell ref="Y1:Z1"/>
    <mergeCell ref="AA1:AD1"/>
    <mergeCell ref="AE1:AG1"/>
    <mergeCell ref="AI1:AP1"/>
  </mergeCells>
  <conditionalFormatting sqref="A2:AV166">
    <cfRule type="containsBlanks" dxfId="20" priority="13">
      <formula>LEN(TRIM(A2))=0</formula>
    </cfRule>
  </conditionalFormatting>
  <conditionalFormatting sqref="I1:M1 AE1:AG1">
    <cfRule type="containsText" dxfId="19" priority="1" operator="containsText" text="N/A">
      <formula>NOT(ISERROR(SEARCH(("N/A"),(I1))))</formula>
    </cfRule>
    <cfRule type="containsText" dxfId="18" priority="2" operator="containsText" text="Low">
      <formula>NOT(ISERROR(SEARCH(("Low"),(I1))))</formula>
    </cfRule>
    <cfRule type="containsText" dxfId="17" priority="3" operator="containsText" text="Medium">
      <formula>NOT(ISERROR(SEARCH(("Medium"),(I1))))</formula>
    </cfRule>
    <cfRule type="containsText" dxfId="16" priority="4" operator="containsText" text="High">
      <formula>NOT(ISERROR(SEARCH(("High"),(I1))))</formula>
    </cfRule>
  </conditionalFormatting>
  <conditionalFormatting sqref="S2:T2 S5:S6 J6 T6 U5 AE2 L3:L6 N3:O6">
    <cfRule type="containsText" dxfId="15" priority="5" operator="containsText" text="N/A">
      <formula>NOT(ISERROR(SEARCH(("N/A"),(L2))))</formula>
    </cfRule>
    <cfRule type="containsText" dxfId="14" priority="6" operator="containsText" text="Low">
      <formula>NOT(ISERROR(SEARCH(("Low"),(L2))))</formula>
    </cfRule>
    <cfRule type="containsText" dxfId="13" priority="7" operator="containsText" text="Medium">
      <formula>NOT(ISERROR(SEARCH(("Medium"),(L2))))</formula>
    </cfRule>
    <cfRule type="containsText" dxfId="12" priority="8" operator="containsText" text="High">
      <formula>NOT(ISERROR(SEARCH(("High"),(L2))))</formula>
    </cfRule>
  </conditionalFormatting>
  <conditionalFormatting sqref="AC7:AC10 AB8:AB10 V9:W10 T10:U13 V12:W12 S13 X13 R16 P16:P17 N17 Q17:Q24 R18:R22 O20:P20 O22:P22 O24:P24 N28:N31 O53 N53:N54 P54:Q54 N57:O57 N61:N64 P61:Q64 S68 U68:V68 N69:O80 O105:P105 R105 N106:N109 N113:N119 N122 P122:Q122 Q125:R126 O125:P129 N127 Q128:R130 R132 P132:P133 N133 Q133 T134:X134 R138:S138 T138:T139 U139:W139 S144:T144 R144:R146 P145:P146 U149:V150 S149:S151 T151 R151:R154 P152:P158 N155:N158 Q155:Q158 S164:T164 R164:R166 P165:P166 S11 S18:S19 S21 S23 S130 AD7:AE7 I167:M425 I7:L166">
    <cfRule type="containsText" dxfId="11" priority="9" operator="containsText" text="High">
      <formula>NOT(ISERROR(SEARCH(("High"),(I7))))</formula>
    </cfRule>
    <cfRule type="containsText" dxfId="10" priority="10" operator="containsText" text="Medium">
      <formula>NOT(ISERROR(SEARCH(("Medium"),(I7))))</formula>
    </cfRule>
    <cfRule type="containsText" dxfId="9" priority="11" operator="containsText" text="Low">
      <formula>NOT(ISERROR(SEARCH(("Low"),(I7))))</formula>
    </cfRule>
    <cfRule type="containsText" dxfId="8" priority="12" operator="containsText" text="N/A">
      <formula>NOT(ISERROR(SEARCH(("N/A"),(I7))))</formula>
    </cfRule>
  </conditionalFormatting>
  <conditionalFormatting sqref="V5 AC2">
    <cfRule type="containsText" dxfId="7" priority="16" operator="containsText" text="N/A">
      <formula>NOT(ISERROR(SEARCH(("N/A"),(#REF!))))</formula>
    </cfRule>
    <cfRule type="containsText" dxfId="6" priority="17" operator="containsText" text="Low">
      <formula>NOT(ISERROR(SEARCH(("Low"),(#REF!))))</formula>
    </cfRule>
    <cfRule type="containsText" dxfId="5" priority="18" operator="containsText" text="Medium">
      <formula>NOT(ISERROR(SEARCH(("Medium"),(#REF!))))</formula>
    </cfRule>
    <cfRule type="containsText" dxfId="4" priority="19" operator="containsText" text="High">
      <formula>NOT(ISERROR(SEARCH(("High"),(#REF!))))</formula>
    </cfRule>
  </conditionalFormatting>
  <conditionalFormatting sqref="R6 AD2 R2">
    <cfRule type="containsText" dxfId="3" priority="20" operator="containsText" text="N/A">
      <formula>NOT(ISERROR(SEARCH(("N/A"),(S2))))</formula>
    </cfRule>
    <cfRule type="containsText" dxfId="2" priority="21" operator="containsText" text="Low">
      <formula>NOT(ISERROR(SEARCH(("Low"),(S2))))</formula>
    </cfRule>
    <cfRule type="containsText" dxfId="1" priority="22" operator="containsText" text="Medium">
      <formula>NOT(ISERROR(SEARCH(("Medium"),(S2))))</formula>
    </cfRule>
    <cfRule type="containsText" dxfId="0" priority="23" operator="containsText" text="High">
      <formula>NOT(ISERROR(SEARCH(("High"),(S2))))</formula>
    </cfRule>
  </conditionalFormatting>
  <hyperlinks>
    <hyperlink ref="B2" r:id="rId1" xr:uid="{1DDB219A-47D2-8E4E-AE79-1FA21DA8610F}"/>
    <hyperlink ref="B3" r:id="rId2" xr:uid="{F1F9B033-6D77-D844-BCE3-57B37DFA6F40}"/>
    <hyperlink ref="B4" r:id="rId3" xr:uid="{C140BD7B-AC50-5D41-AF98-B71049446EC4}"/>
    <hyperlink ref="B5" r:id="rId4" xr:uid="{FB1E4CCE-269C-1D46-981A-2A7E8952B2EC}"/>
    <hyperlink ref="B6" r:id="rId5" xr:uid="{0762685B-26B9-774D-A783-F13DB341ADC6}"/>
    <hyperlink ref="B7" r:id="rId6" xr:uid="{24634F6B-B47F-7247-BAFD-13FBF3E986F4}"/>
    <hyperlink ref="B8" r:id="rId7" xr:uid="{F549C0F1-BB73-2E45-A1BA-66AE6B4352D6}"/>
    <hyperlink ref="B9" r:id="rId8" xr:uid="{7AA542C8-4EC2-A247-8A03-80765F1C1F26}"/>
    <hyperlink ref="B10" r:id="rId9" xr:uid="{B07F4A70-B2E9-104F-871D-1B9A4FC96587}"/>
    <hyperlink ref="B11" r:id="rId10" xr:uid="{07451CD4-1B70-0840-8FDF-C2EB66FFBA47}"/>
    <hyperlink ref="B12" r:id="rId11" xr:uid="{34057314-7EFA-5045-BEE0-DD9D8905DCB9}"/>
    <hyperlink ref="B13" r:id="rId12" xr:uid="{48580CC3-2BBD-724A-8E96-4D00A07036B2}"/>
    <hyperlink ref="B14" r:id="rId13" xr:uid="{1FC31897-1AAA-D349-9B08-85737884BA83}"/>
    <hyperlink ref="B15" r:id="rId14" xr:uid="{C41E388A-E0ED-0A48-BB3C-7B18DEE9885F}"/>
    <hyperlink ref="B16" r:id="rId15" xr:uid="{028AB873-9B79-7A4D-9E36-1909A7F8A0DB}"/>
    <hyperlink ref="B17" r:id="rId16" xr:uid="{D557D131-5621-7045-A95F-FAA40601C003}"/>
    <hyperlink ref="B18" r:id="rId17" xr:uid="{DF65D2FB-7640-FA44-9F72-A29886B0598D}"/>
    <hyperlink ref="B19" r:id="rId18" xr:uid="{EE31FBE0-A777-EB43-90A7-FC32BAE8241D}"/>
    <hyperlink ref="B20" r:id="rId19" xr:uid="{CD782657-1CFD-3E42-9039-97A824211990}"/>
    <hyperlink ref="B21" r:id="rId20" xr:uid="{9C480BA3-EFD8-F14F-B9A8-0FE5CEB0A6DF}"/>
    <hyperlink ref="B22" r:id="rId21" xr:uid="{18C55ED3-F8FB-A545-98AE-22714B2726A1}"/>
    <hyperlink ref="B23" r:id="rId22" xr:uid="{CA701E6A-0A04-804C-8776-541C6489F154}"/>
    <hyperlink ref="A24" r:id="rId23" xr:uid="{200B2663-53B6-A144-8A52-3B95FAE7D0F3}"/>
    <hyperlink ref="B24" r:id="rId24" xr:uid="{80EFD4E3-F866-5043-813A-D5883E341852}"/>
    <hyperlink ref="B25" r:id="rId25" xr:uid="{D893E78F-CAF8-2849-BC6B-6CD0A1661E19}"/>
    <hyperlink ref="B26" r:id="rId26" xr:uid="{1AED8D62-BE42-3F4B-9D41-9A5191B5B1EA}"/>
    <hyperlink ref="B27" r:id="rId27" xr:uid="{8E04C7A7-EFD5-A240-B328-5A85F7A56CF2}"/>
    <hyperlink ref="B28" r:id="rId28" xr:uid="{BC096CE0-E7C8-E648-A5D1-FFCCBD311C7F}"/>
    <hyperlink ref="B29" r:id="rId29" xr:uid="{7F292D75-C404-4C41-803A-AF9105E06244}"/>
    <hyperlink ref="B30" r:id="rId30" xr:uid="{D31CE254-0B84-7F47-9EF1-B0D31E206CCF}"/>
    <hyperlink ref="B31" r:id="rId31" xr:uid="{EB148D42-45CE-7843-A49E-C59CFC48E261}"/>
    <hyperlink ref="B32" r:id="rId32" xr:uid="{130886F1-19AB-AC4E-8B13-7B256DBC8E1A}"/>
    <hyperlink ref="B33" r:id="rId33" xr:uid="{D3CAE26A-6020-184F-BA79-DB4B0C0F59E9}"/>
    <hyperlink ref="B34" r:id="rId34" xr:uid="{63BE96BF-7FAE-734B-ADCF-2EC866B43EF7}"/>
    <hyperlink ref="B35" r:id="rId35" xr:uid="{91711184-4181-0342-8143-215BBC733804}"/>
    <hyperlink ref="B36" r:id="rId36" xr:uid="{45E36291-6980-C741-B1CF-07318783DC37}"/>
    <hyperlink ref="B37" r:id="rId37" xr:uid="{398688C4-777E-904E-A434-4A62E1C20553}"/>
    <hyperlink ref="B38" r:id="rId38" xr:uid="{F7456020-D315-C54F-9310-CA163227B9FA}"/>
    <hyperlink ref="B39" r:id="rId39" xr:uid="{9C527953-C489-5547-A253-FE9C3E01AA7D}"/>
    <hyperlink ref="B40" r:id="rId40" xr:uid="{011689EC-CC85-0443-8E2B-45468C02BA42}"/>
    <hyperlink ref="B41" r:id="rId41" xr:uid="{897D2E1B-3DD0-EF4D-815F-4BDB84F33E59}"/>
    <hyperlink ref="B42" r:id="rId42" xr:uid="{B450BD3B-5D79-BF42-970B-BDC266CD5D4C}"/>
    <hyperlink ref="B43" r:id="rId43" xr:uid="{0D7A97AD-A96F-9F4B-90D1-A0ECEC86E19B}"/>
    <hyperlink ref="B44" r:id="rId44" xr:uid="{64C9DF44-97E2-C44B-9E8C-47F4A7DF16ED}"/>
    <hyperlink ref="B45" r:id="rId45" xr:uid="{2063183B-CD3E-8045-A3A5-4168D17B33BA}"/>
    <hyperlink ref="A46" r:id="rId46" xr:uid="{6C1E3CDC-B019-FC40-BFE1-043858A59FBF}"/>
    <hyperlink ref="B46" r:id="rId47" xr:uid="{6DB15752-BCE0-D747-AB1C-27184DB2C00A}"/>
    <hyperlink ref="A47" r:id="rId48" xr:uid="{EC4FBED6-0744-6543-894B-854A23163B95}"/>
    <hyperlink ref="B47" r:id="rId49" xr:uid="{B4FEBB21-9C74-2843-BE26-4811A6CAC120}"/>
    <hyperlink ref="B48" r:id="rId50" xr:uid="{D70CCB32-F0FA-2A46-8BAF-3E0150F36243}"/>
    <hyperlink ref="B49" r:id="rId51" xr:uid="{2F9F7273-A5F1-124C-B334-19BAEE5973D3}"/>
    <hyperlink ref="B50" r:id="rId52" xr:uid="{D19F3306-14E1-6743-8F9F-2637E8FBC686}"/>
    <hyperlink ref="B51" r:id="rId53" xr:uid="{68B2C62A-7E6D-8C47-9900-EDBFC8AEACEB}"/>
    <hyperlink ref="B52" r:id="rId54" xr:uid="{64DF622D-2E0E-9C4C-8886-D4E7E3D31154}"/>
    <hyperlink ref="B53" r:id="rId55" xr:uid="{29D481C3-B60F-9545-BBD7-390494C2E7AC}"/>
    <hyperlink ref="B54" r:id="rId56" xr:uid="{A0C0EADB-4DC9-0043-9ABA-8BEECB5A3CDC}"/>
    <hyperlink ref="B55" r:id="rId57" xr:uid="{ABED5BFB-B34B-684B-9FE3-3393F78DF817}"/>
    <hyperlink ref="B56" r:id="rId58" xr:uid="{E8062E3C-B1C3-534F-B76E-E20DFB880201}"/>
    <hyperlink ref="B57" r:id="rId59" xr:uid="{B440EFB1-43C9-6B45-9046-4AF979D36B4A}"/>
    <hyperlink ref="B58" r:id="rId60" xr:uid="{20706535-2931-6545-AB00-8175D9296DA5}"/>
    <hyperlink ref="B59" r:id="rId61" xr:uid="{4D4D53C2-8346-6B48-8220-89A97535F3FF}"/>
    <hyperlink ref="B60" r:id="rId62" xr:uid="{9C66D07D-F1D9-234F-A500-99FD76B89DC0}"/>
    <hyperlink ref="B61" r:id="rId63" xr:uid="{44013712-3735-8145-9120-26C8883A30BE}"/>
    <hyperlink ref="B62" r:id="rId64" xr:uid="{8ABB6AEE-866E-7E44-85A5-F4796763BCBA}"/>
    <hyperlink ref="B63" r:id="rId65" xr:uid="{01F9F0DF-A0F5-9044-9BE0-8D4045CE1FDC}"/>
    <hyperlink ref="B64" r:id="rId66" xr:uid="{F7EE540B-833C-7549-8972-675E2BBA8D87}"/>
    <hyperlink ref="B65" r:id="rId67" xr:uid="{7CC85D08-ED85-8D4C-8FBC-51F0855EC1EB}"/>
    <hyperlink ref="B66" r:id="rId68" xr:uid="{BC343459-038A-7C4E-BB5D-4EA2B93EBA66}"/>
    <hyperlink ref="B67" r:id="rId69" xr:uid="{33F2C3FA-AB50-BE4D-8975-B65F38231AEE}"/>
    <hyperlink ref="B68" r:id="rId70" xr:uid="{1B54EA83-CD56-F046-AD66-C5F9B99C5335}"/>
    <hyperlink ref="B69" r:id="rId71" xr:uid="{5D7D3898-9C13-004F-AD96-B95451489EDD}"/>
    <hyperlink ref="B70" r:id="rId72" xr:uid="{81516C66-8193-204B-B23C-93547E71F958}"/>
    <hyperlink ref="B71" r:id="rId73" xr:uid="{D1F2C124-75D2-BC4B-BB18-745306CCC715}"/>
    <hyperlink ref="B72" r:id="rId74" xr:uid="{B1C3DEDE-8B6E-B944-831A-10ED39B27225}"/>
    <hyperlink ref="A73" r:id="rId75" xr:uid="{9F7CFF52-4B3E-D44F-BB1C-A43941FD74BA}"/>
    <hyperlink ref="B73" r:id="rId76" xr:uid="{193E8676-AC8D-054C-B4A4-C70035F629B6}"/>
    <hyperlink ref="B74" r:id="rId77" xr:uid="{EF473329-E8D5-044F-B8E6-6A9819B7609D}"/>
    <hyperlink ref="A75" r:id="rId78" xr:uid="{B1C1AE9B-56E0-A847-8B15-7732099FF4D5}"/>
    <hyperlink ref="B75" r:id="rId79" xr:uid="{216783B6-8B27-9543-8618-6F6E317DCA8A}"/>
    <hyperlink ref="B76" r:id="rId80" xr:uid="{09974AB3-B9C4-4C49-BA8C-5F4D5256ACED}"/>
    <hyperlink ref="B77" r:id="rId81" xr:uid="{B3BD000B-FD50-6D4C-BCD8-1C27466A0CD7}"/>
    <hyperlink ref="B78" r:id="rId82" xr:uid="{37E23F0C-1D65-3741-A6CF-6B7BB1BC7886}"/>
    <hyperlink ref="B79" r:id="rId83" xr:uid="{57C06C36-8D91-8B4A-984E-82238A48AE8F}"/>
    <hyperlink ref="B80" r:id="rId84" xr:uid="{C24CBA69-07D1-7A4F-B8A5-1F8974E68A78}"/>
    <hyperlink ref="B81" r:id="rId85" xr:uid="{C2816915-A387-6C48-897F-C7774C995291}"/>
    <hyperlink ref="B82" r:id="rId86" xr:uid="{4343DECD-E46E-5843-8157-5000658E2C13}"/>
    <hyperlink ref="A83" r:id="rId87" xr:uid="{D06D776A-D5A6-F44B-B7CD-086C33A0CFB9}"/>
    <hyperlink ref="B83" r:id="rId88" xr:uid="{3D596DF7-0F62-3F40-8DFC-06436CACF9AC}"/>
    <hyperlink ref="B84" r:id="rId89" xr:uid="{02477DBB-85A3-A543-AD8D-E10B6F0480BC}"/>
    <hyperlink ref="B85" r:id="rId90" xr:uid="{5D8FE35C-2E54-D744-A2C0-CA5585FDD21D}"/>
    <hyperlink ref="B86" r:id="rId91" xr:uid="{AD205969-407C-3F4E-A403-9DB673758196}"/>
    <hyperlink ref="B87" r:id="rId92" xr:uid="{CBD2F25D-11ED-AE41-9EB0-5114CCE01090}"/>
    <hyperlink ref="B88" r:id="rId93" xr:uid="{546BC939-525B-854C-BC42-6DA292C02327}"/>
    <hyperlink ref="B89" r:id="rId94" xr:uid="{F41C2CB5-E469-F24F-8166-3E110F4FD912}"/>
    <hyperlink ref="B90" r:id="rId95" xr:uid="{CEBBED59-73EE-8441-ABA2-F4B65B83D543}"/>
    <hyperlink ref="B91" r:id="rId96" xr:uid="{370F25E4-EC88-BE4E-ABA6-16E98A93D504}"/>
    <hyperlink ref="B92" r:id="rId97" xr:uid="{8199DD1A-BF0C-6C4F-A6AC-A4140A2770DA}"/>
    <hyperlink ref="B93" r:id="rId98" xr:uid="{A0F47E3A-54F2-A545-ADFF-CC23DA23B84D}"/>
    <hyperlink ref="B94" r:id="rId99" xr:uid="{E48938E8-C9B4-DC43-9F6D-8A41AC798C23}"/>
    <hyperlink ref="B95" r:id="rId100" xr:uid="{87E921C2-1456-1F43-940D-436F43A66CA8}"/>
    <hyperlink ref="B96" r:id="rId101" xr:uid="{AAC4E3D7-C7DD-7947-86B3-4C1409A3152E}"/>
    <hyperlink ref="B97" r:id="rId102" xr:uid="{322C678C-7DD1-4547-B13C-61622EFD8AB6}"/>
    <hyperlink ref="A98" r:id="rId103" xr:uid="{EEA5E25A-1BDD-B84C-894B-BFEFDBD5A6F2}"/>
    <hyperlink ref="B98" r:id="rId104" xr:uid="{D8FD034E-0F9F-F349-B6B7-6580EBEF29B9}"/>
    <hyperlink ref="B99" r:id="rId105" xr:uid="{D947CC7A-1B1C-644C-B4EF-937F1DA2664F}"/>
    <hyperlink ref="B100" r:id="rId106" xr:uid="{2DDEA4DD-0894-7440-ACBC-E4DF073C9B09}"/>
    <hyperlink ref="B101" r:id="rId107" xr:uid="{BE5CD58D-AACA-484D-890A-BEE13ECF3996}"/>
    <hyperlink ref="B102" r:id="rId108" xr:uid="{73B0F771-55B0-9F46-8B11-6DCF96EFFE24}"/>
    <hyperlink ref="A103" r:id="rId109" xr:uid="{C815E472-82A8-0146-9B0F-6CA95B9FE367}"/>
    <hyperlink ref="B103" r:id="rId110" xr:uid="{7AEABDDB-3286-644B-8892-DBFA2ADA3A71}"/>
    <hyperlink ref="B104" r:id="rId111" xr:uid="{7476E882-A2CB-694B-85A6-5AD30A2BF72B}"/>
    <hyperlink ref="B105" r:id="rId112" xr:uid="{E219E459-27FB-FE48-8E21-642C7EFE972D}"/>
    <hyperlink ref="B106" r:id="rId113" xr:uid="{737FA987-A9EE-A940-826A-1381FC14F75F}"/>
    <hyperlink ref="B107" r:id="rId114" xr:uid="{EAC67271-AAE0-BD4F-8C1C-17C1FCCC81DC}"/>
    <hyperlink ref="A108" r:id="rId115" xr:uid="{07AEE492-1140-8340-A894-BEE70E1B31E3}"/>
    <hyperlink ref="B108" r:id="rId116" xr:uid="{BE59F218-659A-3648-98C9-F7443C59EEC1}"/>
    <hyperlink ref="B109" r:id="rId117" xr:uid="{A1757144-046D-7341-8950-220112E67D81}"/>
    <hyperlink ref="B110" r:id="rId118" xr:uid="{7B3AD315-5D6F-1944-A19D-55960C8BDCC8}"/>
    <hyperlink ref="B111" r:id="rId119" xr:uid="{901047A3-9D59-9F44-A1FB-ED9EBED0E9DD}"/>
    <hyperlink ref="B112" r:id="rId120" xr:uid="{B21DA66C-6F24-B74B-A096-ECB9A815474E}"/>
    <hyperlink ref="B113" r:id="rId121" xr:uid="{FEE78B82-AAED-AE4B-BD1D-E75631307329}"/>
    <hyperlink ref="A115" r:id="rId122" xr:uid="{96BE791C-52FA-F643-869D-7A2AC3748890}"/>
    <hyperlink ref="B115" r:id="rId123" xr:uid="{8D1979B3-DED3-9141-8558-2D7953DE93E6}"/>
    <hyperlink ref="B116" r:id="rId124" xr:uid="{0528D30A-68FB-2640-B952-F3C77E907DEB}"/>
    <hyperlink ref="A117" r:id="rId125" xr:uid="{24746455-D117-FD43-9BA7-871502B551D1}"/>
    <hyperlink ref="B117" r:id="rId126" xr:uid="{E0F74A32-8505-3144-A9A5-1DEFED4D0008}"/>
    <hyperlink ref="A118" r:id="rId127" xr:uid="{63A5EC99-00C0-C443-B30E-2940EEC2ED45}"/>
    <hyperlink ref="B118" r:id="rId128" xr:uid="{A2B89E58-BADF-2941-9109-15E28DCFF0B5}"/>
    <hyperlink ref="A119" r:id="rId129" xr:uid="{8D4EBE04-2E31-8E44-B948-EC9AAED754AD}"/>
    <hyperlink ref="B119" r:id="rId130" xr:uid="{24E360C6-2891-0942-84A2-96B310A4B48D}"/>
    <hyperlink ref="B120" r:id="rId131" xr:uid="{A78DB0EA-3665-FA4E-81EE-04E800220DCF}"/>
    <hyperlink ref="B121" r:id="rId132" xr:uid="{6C2E343E-D7E2-934F-89F2-E42205B038EE}"/>
    <hyperlink ref="B122" r:id="rId133" xr:uid="{6435EA96-CE8B-6D48-B529-761314373D7D}"/>
    <hyperlink ref="B123" r:id="rId134" xr:uid="{CF10CA11-91EA-6141-913F-EC3EC8F6ABD7}"/>
    <hyperlink ref="B124" r:id="rId135" xr:uid="{32E83A34-91CB-2647-8B68-44A8D7272994}"/>
    <hyperlink ref="B125" r:id="rId136" xr:uid="{1F7E6BEC-8FA7-4E45-ADC3-11DC851B9D36}"/>
    <hyperlink ref="A126" r:id="rId137" xr:uid="{0AC760F3-0EC7-F74A-8D84-6CF7050C900A}"/>
    <hyperlink ref="B126" r:id="rId138" xr:uid="{982665AB-CFBF-BC4B-975C-105CE793488E}"/>
    <hyperlink ref="A127" r:id="rId139" xr:uid="{361B3F02-B875-C144-B95A-328FCAEE80E6}"/>
    <hyperlink ref="B127" r:id="rId140" xr:uid="{EBE73949-C4DD-9A47-B1D3-1A38B3DEB619}"/>
    <hyperlink ref="B128" r:id="rId141" xr:uid="{E097B234-7D0C-8E41-8A8C-E9EE1294F320}"/>
    <hyperlink ref="A129" r:id="rId142" xr:uid="{07E27F29-C823-4046-AEB2-26A68CAB049A}"/>
    <hyperlink ref="B129" r:id="rId143" xr:uid="{B6E5DF5A-086F-114E-891B-13C337778EE1}"/>
    <hyperlink ref="B130" r:id="rId144" xr:uid="{8E3775C5-E0C0-E94D-A60E-4CA9B6A4B97B}"/>
    <hyperlink ref="A131" r:id="rId145" xr:uid="{CEACD2AF-AC5C-9240-8FF2-2E5E562D31BB}"/>
    <hyperlink ref="B131" r:id="rId146" xr:uid="{783D8529-A422-0742-BC33-B373D3AF7FE5}"/>
    <hyperlink ref="B132" r:id="rId147" xr:uid="{FE016160-C23C-B44E-A4C6-BA78A564F6EA}"/>
    <hyperlink ref="B133" r:id="rId148" xr:uid="{08B50B2F-D15F-B945-8B0F-AD63A60475C5}"/>
    <hyperlink ref="B134" r:id="rId149" xr:uid="{E0121067-DB3C-F547-BFA6-4839BEBDDD48}"/>
    <hyperlink ref="B135" r:id="rId150" xr:uid="{4594C49B-F65B-7B4D-835A-7D8172FFD1E8}"/>
    <hyperlink ref="A136" r:id="rId151" xr:uid="{7427813F-8560-4747-ADB9-4783B5B29D59}"/>
    <hyperlink ref="B136" r:id="rId152" xr:uid="{00B82839-A848-9D40-B00E-95938A39BA5B}"/>
    <hyperlink ref="B137" r:id="rId153" xr:uid="{AA373780-FCCD-FD4B-9E49-8E3D117D014C}"/>
    <hyperlink ref="A138" r:id="rId154" xr:uid="{72A6420A-3127-E747-9597-3764ACA99F5B}"/>
    <hyperlink ref="B138" r:id="rId155" xr:uid="{7449C47D-57A3-384A-905B-9CAE3D51ED5C}"/>
    <hyperlink ref="B139" r:id="rId156" xr:uid="{1251FF24-5385-2549-B1FA-818B63DFAC78}"/>
    <hyperlink ref="B140" r:id="rId157" xr:uid="{B07E5F9E-A0A1-F34D-B556-C672187AB28C}"/>
    <hyperlink ref="B141" r:id="rId158" xr:uid="{49CDCCED-2B5E-394A-8FA0-74E57A0D3D37}"/>
    <hyperlink ref="B142" r:id="rId159" xr:uid="{DC4DD531-E3A6-5143-9853-A0C78826A6A3}"/>
    <hyperlink ref="A143" r:id="rId160" xr:uid="{8BF7E5A4-FFA5-AA43-904C-F9F1EA542F22}"/>
    <hyperlink ref="B143" r:id="rId161" xr:uid="{2B648146-12EC-704C-AC1C-DEA1227174B8}"/>
    <hyperlink ref="B144" r:id="rId162" xr:uid="{D185DFB9-E86E-6C4F-A0E6-68A8261DC921}"/>
    <hyperlink ref="B145" r:id="rId163" xr:uid="{9A742035-A251-9F40-AA6D-DE1A86F684D3}"/>
    <hyperlink ref="A146" r:id="rId164" xr:uid="{D212B54B-CA7E-8E46-AC94-EC435AA7137B}"/>
    <hyperlink ref="B146" r:id="rId165" xr:uid="{4EA9793A-AAB1-A346-9779-CC6B70CB96B9}"/>
    <hyperlink ref="B147" r:id="rId166" xr:uid="{93D7829F-0C11-774C-B454-F1AA8B24E040}"/>
    <hyperlink ref="B148" r:id="rId167" xr:uid="{CB4E9D8A-517F-2845-9BF5-CF8E4DC9C81B}"/>
    <hyperlink ref="A149" r:id="rId168" xr:uid="{425798D8-FA67-BE4F-BEE4-FA77F804066E}"/>
    <hyperlink ref="B149" r:id="rId169" xr:uid="{07333CBA-EA0E-2344-B600-7AA79AB0B6F3}"/>
    <hyperlink ref="B150" r:id="rId170" xr:uid="{065DCD6B-CA95-214F-8C1C-517F74CB42A9}"/>
    <hyperlink ref="B151" r:id="rId171" xr:uid="{8EEE6713-5162-F749-B680-1790590CCD09}"/>
    <hyperlink ref="A152" r:id="rId172" xr:uid="{16B5E678-4CE0-7243-A1A3-3BA41AEE490F}"/>
    <hyperlink ref="B152" r:id="rId173" xr:uid="{718B930D-320E-F84A-9D5E-922CE45D34FF}"/>
    <hyperlink ref="B153" r:id="rId174" xr:uid="{A4478202-CA00-714A-A718-74A9417D2A25}"/>
    <hyperlink ref="A154" r:id="rId175" xr:uid="{D5FCE47C-5BA5-AA43-A114-5C41D1C0BFE7}"/>
    <hyperlink ref="B154" r:id="rId176" xr:uid="{434B49D8-8A25-484E-A518-5ECD4F5A1E28}"/>
    <hyperlink ref="B155" r:id="rId177" xr:uid="{75DAF737-8289-B44E-A4D2-F07B7FA4F366}"/>
    <hyperlink ref="A156" r:id="rId178" xr:uid="{6C355F01-6F5D-FA4F-948B-AA6CA4778CBB}"/>
    <hyperlink ref="B156" r:id="rId179" xr:uid="{BE1B7722-C4F3-3B40-8754-657664FFC37F}"/>
    <hyperlink ref="A157" r:id="rId180" xr:uid="{3D845839-A83E-5740-B59F-7563C0C23E3F}"/>
    <hyperlink ref="B157" r:id="rId181" xr:uid="{55916B38-767C-CC4A-95DD-0A5BF07C9FAB}"/>
    <hyperlink ref="A158" r:id="rId182" xr:uid="{C0183D25-4EAC-F046-8439-CC118B2BBAA7}"/>
    <hyperlink ref="B158" r:id="rId183" xr:uid="{6FD04880-F288-7341-A295-4A10E6EEB75C}"/>
    <hyperlink ref="A159" r:id="rId184" xr:uid="{4B314E03-24D4-C943-8D19-3C689029BC77}"/>
    <hyperlink ref="B159" r:id="rId185" xr:uid="{9E5EC959-15AF-B14E-A26A-E87472FC1E65}"/>
    <hyperlink ref="B160" r:id="rId186" xr:uid="{972604B6-78AC-0248-BA7F-8BD0D1936913}"/>
    <hyperlink ref="A161" r:id="rId187" xr:uid="{631B0F19-487D-5F44-81A5-D183663CBEC1}"/>
    <hyperlink ref="B161" r:id="rId188" xr:uid="{94E40F73-03ED-0F4B-A0EA-60A1B96B9182}"/>
    <hyperlink ref="B162" r:id="rId189" xr:uid="{EDA735C6-1E5C-A34D-96F5-3628A75FF811}"/>
    <hyperlink ref="B163" r:id="rId190" xr:uid="{43594894-A287-1A4E-A48C-EF7C28A3A914}"/>
    <hyperlink ref="B164" r:id="rId191" xr:uid="{C368C190-5DE0-F149-B532-2F344558C077}"/>
    <hyperlink ref="B165" r:id="rId192" xr:uid="{FD55B194-A20E-8D40-8845-9D9B0419F279}"/>
    <hyperlink ref="B166" r:id="rId193" xr:uid="{A15B7F6B-387B-2443-ABCA-3784627B7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2023-09-05T12:30:39Z</dcterms:created>
  <dcterms:modified xsi:type="dcterms:W3CDTF">2023-09-05T12:59:33Z</dcterms:modified>
</cp:coreProperties>
</file>