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6.xml" ContentType="application/vnd.openxmlformats-officedocument.spreadsheetml.worksheet+xml"/>
  <Override PartName="/xl/chartsheets/sheet8.xml" ContentType="application/vnd.openxmlformats-officedocument.spreadsheetml.chart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worksheets/sheet8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theme/themeOverride1.xml" ContentType="application/vnd.openxmlformats-officedocument.themeOverrid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theme/themeOverride2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theme/themeOverride3.xml" ContentType="application/vnd.openxmlformats-officedocument.themeOverrid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theme/themeOverride4.xml" ContentType="application/vnd.openxmlformats-officedocument.themeOverrid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385" yWindow="-15" windowWidth="14430" windowHeight="13620" firstSheet="9" activeTab="10"/>
  </bookViews>
  <sheets>
    <sheet name="full_mon" sheetId="4" r:id="rId1"/>
    <sheet name="full_mon_graph" sheetId="5" r:id="rId2"/>
    <sheet name="filter_mon" sheetId="6" r:id="rId3"/>
    <sheet name="filter_mon_graph" sheetId="27" r:id="rId4"/>
    <sheet name="bc" sheetId="8" r:id="rId5"/>
    <sheet name="bc_graph" sheetId="9" r:id="rId6"/>
    <sheet name="bc_graph_stacked" sheetId="25" r:id="rId7"/>
    <sheet name="umc" sheetId="10" r:id="rId8"/>
    <sheet name="umc_graph" sheetId="11" r:id="rId9"/>
    <sheet name="umc_graph_stacked" sheetId="26" r:id="rId10"/>
    <sheet name="ls" sheetId="32" r:id="rId11"/>
    <sheet name="ls_graph_stacked" sheetId="33" r:id="rId12"/>
    <sheet name="imp" sheetId="36" r:id="rId13"/>
    <sheet name="imp_graph" sheetId="37" r:id="rId14"/>
    <sheet name="fpga_full_mon" sheetId="34" r:id="rId15"/>
    <sheet name="fpga_full_mon_graph" sheetId="35" r:id="rId16"/>
    <sheet name="fpga_umc" sheetId="29" r:id="rId17"/>
    <sheet name="fpga_umc_graph_stacked" sheetId="28" r:id="rId18"/>
    <sheet name="bc_policies" sheetId="14" r:id="rId19"/>
    <sheet name="bc_policy_coverage_graph" sheetId="15" r:id="rId20"/>
    <sheet name="bc_policy_exec_time_graph" sheetId="16" r:id="rId21"/>
    <sheet name="umc_policies" sheetId="17" r:id="rId22"/>
    <sheet name="umc_policy_coverage_graph" sheetId="30" r:id="rId23"/>
    <sheet name="umc_policy_exec_time_graph" sheetId="31" r:id="rId24"/>
    <sheet name="multirun" sheetId="1" r:id="rId25"/>
    <sheet name="multirun_graph" sheetId="24" r:id="rId26"/>
    <sheet name="Sheet2" sheetId="2" r:id="rId27"/>
    <sheet name="Sheet3" sheetId="3" r:id="rId28"/>
  </sheets>
  <externalReferences>
    <externalReference r:id="rId29"/>
  </externalReferences>
  <calcPr calcId="144525" iterateDelta="1E-4"/>
</workbook>
</file>

<file path=xl/calcChain.xml><?xml version="1.0" encoding="utf-8"?>
<calcChain xmlns="http://schemas.openxmlformats.org/spreadsheetml/2006/main">
  <c r="C25" i="32" l="1"/>
  <c r="D25" i="32"/>
  <c r="E25" i="32"/>
  <c r="F25" i="32"/>
  <c r="G25" i="32"/>
  <c r="H25" i="32"/>
  <c r="I25" i="32"/>
  <c r="B25" i="32"/>
  <c r="C24" i="32" l="1"/>
  <c r="D24" i="32"/>
  <c r="E24" i="32"/>
  <c r="F24" i="32"/>
  <c r="G24" i="32"/>
  <c r="H24" i="32"/>
  <c r="I24" i="32"/>
  <c r="B24" i="32"/>
  <c r="C23" i="32"/>
  <c r="D23" i="32"/>
  <c r="E23" i="32"/>
  <c r="F23" i="32"/>
  <c r="G23" i="32"/>
  <c r="H23" i="32"/>
  <c r="I23" i="32"/>
  <c r="B23" i="32"/>
  <c r="C22" i="32"/>
  <c r="D22" i="32"/>
  <c r="E22" i="32"/>
  <c r="F22" i="32"/>
  <c r="G22" i="32"/>
  <c r="H22" i="32"/>
  <c r="I22" i="32"/>
  <c r="B22" i="32"/>
  <c r="C21" i="32"/>
  <c r="D21" i="32"/>
  <c r="E21" i="32"/>
  <c r="F21" i="32"/>
  <c r="G21" i="32"/>
  <c r="H21" i="32"/>
  <c r="I21" i="32"/>
  <c r="B21" i="32"/>
  <c r="M100" i="36" l="1"/>
  <c r="L100" i="36"/>
  <c r="K100" i="36"/>
  <c r="J100" i="36"/>
  <c r="I100" i="36"/>
  <c r="H100" i="36"/>
  <c r="G100" i="36"/>
  <c r="F100" i="36"/>
  <c r="E100" i="36"/>
  <c r="D100" i="36"/>
  <c r="C100" i="36"/>
  <c r="B100" i="36"/>
  <c r="M99" i="36"/>
  <c r="L99" i="36"/>
  <c r="K99" i="36"/>
  <c r="J99" i="36"/>
  <c r="I99" i="36"/>
  <c r="H99" i="36"/>
  <c r="G99" i="36"/>
  <c r="F99" i="36"/>
  <c r="E99" i="36"/>
  <c r="D99" i="36"/>
  <c r="C99" i="36"/>
  <c r="B99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M97" i="36"/>
  <c r="M103" i="36" s="1"/>
  <c r="L97" i="36"/>
  <c r="L103" i="36" s="1"/>
  <c r="K97" i="36"/>
  <c r="K103" i="36" s="1"/>
  <c r="J97" i="36"/>
  <c r="J103" i="36" s="1"/>
  <c r="I97" i="36"/>
  <c r="I103" i="36" s="1"/>
  <c r="H97" i="36"/>
  <c r="H103" i="36" s="1"/>
  <c r="G97" i="36"/>
  <c r="G103" i="36" s="1"/>
  <c r="F97" i="36"/>
  <c r="F103" i="36" s="1"/>
  <c r="E97" i="36"/>
  <c r="E103" i="36" s="1"/>
  <c r="D97" i="36"/>
  <c r="D103" i="36" s="1"/>
  <c r="C97" i="36"/>
  <c r="C103" i="36" s="1"/>
  <c r="B97" i="36"/>
  <c r="B103" i="36" s="1"/>
  <c r="M90" i="36"/>
  <c r="L90" i="36"/>
  <c r="K90" i="36"/>
  <c r="J90" i="36"/>
  <c r="I90" i="36"/>
  <c r="H90" i="36"/>
  <c r="G90" i="36"/>
  <c r="F90" i="36"/>
  <c r="E90" i="36"/>
  <c r="D90" i="36"/>
  <c r="C90" i="36"/>
  <c r="B90" i="36"/>
  <c r="M89" i="36"/>
  <c r="L89" i="36"/>
  <c r="K89" i="36"/>
  <c r="J89" i="36"/>
  <c r="I89" i="36"/>
  <c r="H89" i="36"/>
  <c r="G89" i="36"/>
  <c r="F89" i="36"/>
  <c r="E89" i="36"/>
  <c r="D89" i="36"/>
  <c r="C89" i="36"/>
  <c r="B89" i="36"/>
  <c r="M88" i="36"/>
  <c r="L88" i="36"/>
  <c r="K88" i="36"/>
  <c r="J88" i="36"/>
  <c r="I88" i="36"/>
  <c r="H88" i="36"/>
  <c r="G88" i="36"/>
  <c r="F88" i="36"/>
  <c r="E88" i="36"/>
  <c r="D88" i="36"/>
  <c r="C88" i="36"/>
  <c r="B88" i="36"/>
  <c r="M87" i="36"/>
  <c r="M93" i="36" s="1"/>
  <c r="L87" i="36"/>
  <c r="L93" i="36" s="1"/>
  <c r="K87" i="36"/>
  <c r="K93" i="36" s="1"/>
  <c r="J87" i="36"/>
  <c r="J93" i="36" s="1"/>
  <c r="I87" i="36"/>
  <c r="I93" i="36" s="1"/>
  <c r="H87" i="36"/>
  <c r="H93" i="36" s="1"/>
  <c r="G87" i="36"/>
  <c r="G93" i="36" s="1"/>
  <c r="F87" i="36"/>
  <c r="F93" i="36" s="1"/>
  <c r="E87" i="36"/>
  <c r="E93" i="36" s="1"/>
  <c r="D87" i="36"/>
  <c r="D93" i="36" s="1"/>
  <c r="C87" i="36"/>
  <c r="C93" i="36" s="1"/>
  <c r="B87" i="36"/>
  <c r="B93" i="36" s="1"/>
  <c r="M80" i="36"/>
  <c r="L80" i="36"/>
  <c r="K80" i="36"/>
  <c r="J80" i="36"/>
  <c r="I80" i="36"/>
  <c r="H80" i="36"/>
  <c r="G80" i="36"/>
  <c r="F80" i="36"/>
  <c r="E80" i="36"/>
  <c r="D80" i="36"/>
  <c r="C80" i="36"/>
  <c r="B80" i="36"/>
  <c r="M79" i="36"/>
  <c r="L79" i="36"/>
  <c r="K79" i="36"/>
  <c r="J79" i="36"/>
  <c r="I79" i="36"/>
  <c r="H79" i="36"/>
  <c r="G79" i="36"/>
  <c r="F79" i="36"/>
  <c r="E79" i="36"/>
  <c r="D79" i="36"/>
  <c r="C79" i="36"/>
  <c r="B79" i="36"/>
  <c r="M78" i="36"/>
  <c r="L78" i="36"/>
  <c r="K78" i="36"/>
  <c r="J78" i="36"/>
  <c r="I78" i="36"/>
  <c r="H78" i="36"/>
  <c r="G78" i="36"/>
  <c r="F78" i="36"/>
  <c r="E78" i="36"/>
  <c r="D78" i="36"/>
  <c r="C78" i="36"/>
  <c r="B78" i="36"/>
  <c r="M77" i="36"/>
  <c r="M83" i="36" s="1"/>
  <c r="L77" i="36"/>
  <c r="L83" i="36" s="1"/>
  <c r="K77" i="36"/>
  <c r="K83" i="36" s="1"/>
  <c r="J77" i="36"/>
  <c r="J83" i="36" s="1"/>
  <c r="I77" i="36"/>
  <c r="I83" i="36" s="1"/>
  <c r="H77" i="36"/>
  <c r="H83" i="36" s="1"/>
  <c r="G77" i="36"/>
  <c r="G83" i="36" s="1"/>
  <c r="F77" i="36"/>
  <c r="F83" i="36" s="1"/>
  <c r="E77" i="36"/>
  <c r="E83" i="36" s="1"/>
  <c r="D77" i="36"/>
  <c r="D83" i="36" s="1"/>
  <c r="C77" i="36"/>
  <c r="C83" i="36" s="1"/>
  <c r="B77" i="36"/>
  <c r="B83" i="36" s="1"/>
  <c r="M70" i="36"/>
  <c r="L70" i="36"/>
  <c r="K70" i="36"/>
  <c r="J70" i="36"/>
  <c r="I70" i="36"/>
  <c r="H70" i="36"/>
  <c r="G70" i="36"/>
  <c r="F70" i="36"/>
  <c r="E70" i="36"/>
  <c r="D70" i="36"/>
  <c r="C70" i="36"/>
  <c r="B70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M67" i="36"/>
  <c r="M73" i="36" s="1"/>
  <c r="L67" i="36"/>
  <c r="L73" i="36" s="1"/>
  <c r="K67" i="36"/>
  <c r="K73" i="36" s="1"/>
  <c r="J67" i="36"/>
  <c r="J73" i="36" s="1"/>
  <c r="I67" i="36"/>
  <c r="I73" i="36" s="1"/>
  <c r="H67" i="36"/>
  <c r="H73" i="36" s="1"/>
  <c r="G67" i="36"/>
  <c r="G73" i="36" s="1"/>
  <c r="F67" i="36"/>
  <c r="F73" i="36" s="1"/>
  <c r="E67" i="36"/>
  <c r="E73" i="36" s="1"/>
  <c r="D67" i="36"/>
  <c r="D73" i="36" s="1"/>
  <c r="C67" i="36"/>
  <c r="C73" i="36" s="1"/>
  <c r="B67" i="36"/>
  <c r="B73" i="36" s="1"/>
  <c r="M60" i="36"/>
  <c r="L60" i="36"/>
  <c r="K60" i="36"/>
  <c r="J60" i="36"/>
  <c r="I60" i="36"/>
  <c r="H60" i="36"/>
  <c r="G60" i="36"/>
  <c r="F60" i="36"/>
  <c r="E60" i="36"/>
  <c r="D60" i="36"/>
  <c r="C60" i="36"/>
  <c r="B60" i="36"/>
  <c r="M59" i="36"/>
  <c r="L59" i="36"/>
  <c r="K59" i="36"/>
  <c r="J59" i="36"/>
  <c r="I59" i="36"/>
  <c r="H59" i="36"/>
  <c r="G59" i="36"/>
  <c r="F59" i="36"/>
  <c r="E59" i="36"/>
  <c r="D59" i="36"/>
  <c r="C59" i="36"/>
  <c r="B59" i="36"/>
  <c r="M58" i="36"/>
  <c r="L58" i="36"/>
  <c r="K58" i="36"/>
  <c r="J58" i="36"/>
  <c r="I58" i="36"/>
  <c r="H58" i="36"/>
  <c r="G58" i="36"/>
  <c r="F58" i="36"/>
  <c r="E58" i="36"/>
  <c r="D58" i="36"/>
  <c r="C58" i="36"/>
  <c r="B58" i="36"/>
  <c r="M57" i="36"/>
  <c r="M63" i="36" s="1"/>
  <c r="L57" i="36"/>
  <c r="L63" i="36" s="1"/>
  <c r="K57" i="36"/>
  <c r="K63" i="36" s="1"/>
  <c r="J57" i="36"/>
  <c r="J63" i="36" s="1"/>
  <c r="I57" i="36"/>
  <c r="I63" i="36" s="1"/>
  <c r="H57" i="36"/>
  <c r="H63" i="36" s="1"/>
  <c r="G57" i="36"/>
  <c r="G63" i="36" s="1"/>
  <c r="F57" i="36"/>
  <c r="F63" i="36" s="1"/>
  <c r="E57" i="36"/>
  <c r="E63" i="36" s="1"/>
  <c r="D57" i="36"/>
  <c r="D63" i="36" s="1"/>
  <c r="C57" i="36"/>
  <c r="C63" i="36" s="1"/>
  <c r="B57" i="36"/>
  <c r="B63" i="36" s="1"/>
  <c r="M50" i="36"/>
  <c r="L50" i="36"/>
  <c r="K50" i="36"/>
  <c r="J50" i="36"/>
  <c r="I50" i="36"/>
  <c r="H50" i="36"/>
  <c r="G50" i="36"/>
  <c r="F50" i="36"/>
  <c r="E50" i="36"/>
  <c r="D50" i="36"/>
  <c r="C50" i="36"/>
  <c r="B50" i="36"/>
  <c r="M49" i="36"/>
  <c r="L49" i="36"/>
  <c r="K49" i="36"/>
  <c r="J49" i="36"/>
  <c r="I49" i="36"/>
  <c r="H49" i="36"/>
  <c r="G49" i="36"/>
  <c r="F49" i="36"/>
  <c r="E49" i="36"/>
  <c r="D49" i="36"/>
  <c r="C49" i="36"/>
  <c r="B49" i="36"/>
  <c r="M48" i="36"/>
  <c r="L48" i="36"/>
  <c r="K48" i="36"/>
  <c r="J48" i="36"/>
  <c r="I48" i="36"/>
  <c r="H48" i="36"/>
  <c r="G48" i="36"/>
  <c r="F48" i="36"/>
  <c r="E48" i="36"/>
  <c r="D48" i="36"/>
  <c r="C48" i="36"/>
  <c r="B48" i="36"/>
  <c r="M47" i="36"/>
  <c r="M53" i="36" s="1"/>
  <c r="L47" i="36"/>
  <c r="L53" i="36" s="1"/>
  <c r="K47" i="36"/>
  <c r="K53" i="36" s="1"/>
  <c r="J47" i="36"/>
  <c r="J53" i="36" s="1"/>
  <c r="I47" i="36"/>
  <c r="I53" i="36" s="1"/>
  <c r="H47" i="36"/>
  <c r="H53" i="36" s="1"/>
  <c r="G47" i="36"/>
  <c r="G53" i="36" s="1"/>
  <c r="F47" i="36"/>
  <c r="F53" i="36" s="1"/>
  <c r="E47" i="36"/>
  <c r="E53" i="36" s="1"/>
  <c r="D47" i="36"/>
  <c r="D53" i="36" s="1"/>
  <c r="C47" i="36"/>
  <c r="C53" i="36" s="1"/>
  <c r="B47" i="36"/>
  <c r="B53" i="36" s="1"/>
  <c r="B51" i="36" l="1"/>
  <c r="C51" i="36"/>
  <c r="D51" i="36"/>
  <c r="E51" i="36"/>
  <c r="F51" i="36"/>
  <c r="G51" i="36"/>
  <c r="H51" i="36"/>
  <c r="I51" i="36"/>
  <c r="J51" i="36"/>
  <c r="K51" i="36"/>
  <c r="L51" i="36"/>
  <c r="M51" i="36"/>
  <c r="B52" i="36"/>
  <c r="C52" i="36"/>
  <c r="D52" i="36"/>
  <c r="E52" i="36"/>
  <c r="F52" i="36"/>
  <c r="G52" i="36"/>
  <c r="H52" i="36"/>
  <c r="I52" i="36"/>
  <c r="J52" i="36"/>
  <c r="K52" i="36"/>
  <c r="L52" i="36"/>
  <c r="M52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B71" i="36"/>
  <c r="C71" i="36"/>
  <c r="D71" i="36"/>
  <c r="E71" i="36"/>
  <c r="F71" i="36"/>
  <c r="G71" i="36"/>
  <c r="H71" i="36"/>
  <c r="I71" i="36"/>
  <c r="J71" i="36"/>
  <c r="K71" i="36"/>
  <c r="L71" i="36"/>
  <c r="M71" i="36"/>
  <c r="B72" i="36"/>
  <c r="C72" i="36"/>
  <c r="D72" i="36"/>
  <c r="E72" i="36"/>
  <c r="F72" i="36"/>
  <c r="G72" i="36"/>
  <c r="H72" i="36"/>
  <c r="I72" i="36"/>
  <c r="J72" i="36"/>
  <c r="K72" i="36"/>
  <c r="L72" i="36"/>
  <c r="M72" i="36"/>
  <c r="B81" i="36"/>
  <c r="C81" i="36"/>
  <c r="D81" i="36"/>
  <c r="E81" i="36"/>
  <c r="F81" i="36"/>
  <c r="G81" i="36"/>
  <c r="H81" i="36"/>
  <c r="I81" i="36"/>
  <c r="J81" i="36"/>
  <c r="K81" i="36"/>
  <c r="L81" i="36"/>
  <c r="M81" i="36"/>
  <c r="B82" i="36"/>
  <c r="C82" i="36"/>
  <c r="D82" i="36"/>
  <c r="E82" i="36"/>
  <c r="F82" i="36"/>
  <c r="G82" i="36"/>
  <c r="H82" i="36"/>
  <c r="I82" i="36"/>
  <c r="J82" i="36"/>
  <c r="K82" i="36"/>
  <c r="L82" i="36"/>
  <c r="M82" i="36"/>
  <c r="B91" i="36"/>
  <c r="C91" i="36"/>
  <c r="D91" i="36"/>
  <c r="E91" i="36"/>
  <c r="F91" i="36"/>
  <c r="G91" i="36"/>
  <c r="H91" i="36"/>
  <c r="I91" i="36"/>
  <c r="J91" i="36"/>
  <c r="K91" i="36"/>
  <c r="L91" i="36"/>
  <c r="M91" i="36"/>
  <c r="B92" i="36"/>
  <c r="C92" i="36"/>
  <c r="D92" i="36"/>
  <c r="E92" i="36"/>
  <c r="F92" i="36"/>
  <c r="G92" i="36"/>
  <c r="H92" i="36"/>
  <c r="I92" i="36"/>
  <c r="J92" i="36"/>
  <c r="K92" i="36"/>
  <c r="L92" i="36"/>
  <c r="M92" i="36"/>
  <c r="B101" i="36"/>
  <c r="C101" i="36"/>
  <c r="D101" i="36"/>
  <c r="E101" i="36"/>
  <c r="F101" i="36"/>
  <c r="G101" i="36"/>
  <c r="H101" i="36"/>
  <c r="I101" i="36"/>
  <c r="J101" i="36"/>
  <c r="K101" i="36"/>
  <c r="L101" i="36"/>
  <c r="M101" i="36"/>
  <c r="B102" i="36"/>
  <c r="C102" i="36"/>
  <c r="D102" i="36"/>
  <c r="E102" i="36"/>
  <c r="F102" i="36"/>
  <c r="G102" i="36"/>
  <c r="H102" i="36"/>
  <c r="I102" i="36"/>
  <c r="J102" i="36"/>
  <c r="K102" i="36"/>
  <c r="L102" i="36"/>
  <c r="M102" i="36"/>
  <c r="M5" i="34"/>
  <c r="L5" i="34"/>
  <c r="K5" i="34"/>
  <c r="M4" i="34"/>
  <c r="L4" i="34"/>
  <c r="K4" i="34"/>
  <c r="M3" i="34"/>
  <c r="L3" i="34"/>
  <c r="K3" i="34"/>
  <c r="M2" i="34"/>
  <c r="L2" i="34"/>
  <c r="K2" i="34"/>
  <c r="I19" i="32"/>
  <c r="B18" i="32"/>
  <c r="C18" i="32"/>
  <c r="D18" i="32"/>
  <c r="E18" i="32"/>
  <c r="F18" i="32"/>
  <c r="G18" i="32"/>
  <c r="B19" i="32"/>
  <c r="C19" i="32"/>
  <c r="D19" i="32"/>
  <c r="E19" i="32"/>
  <c r="F19" i="32"/>
  <c r="G19" i="32"/>
  <c r="H19" i="32"/>
  <c r="I3" i="32"/>
  <c r="I4" i="32"/>
  <c r="I5" i="32"/>
  <c r="I6" i="32"/>
  <c r="I7" i="32"/>
  <c r="I8" i="32"/>
  <c r="I9" i="32"/>
  <c r="I2" i="32"/>
  <c r="I17" i="32"/>
  <c r="H17" i="32"/>
  <c r="G17" i="32"/>
  <c r="F17" i="32"/>
  <c r="E17" i="32"/>
  <c r="D17" i="32"/>
  <c r="C17" i="32"/>
  <c r="B17" i="32"/>
  <c r="I16" i="32"/>
  <c r="H16" i="32"/>
  <c r="G16" i="32"/>
  <c r="F16" i="32"/>
  <c r="E16" i="32"/>
  <c r="D16" i="32"/>
  <c r="C16" i="32"/>
  <c r="B16" i="32"/>
  <c r="I15" i="32"/>
  <c r="H15" i="32"/>
  <c r="G15" i="32"/>
  <c r="F15" i="32"/>
  <c r="E15" i="32"/>
  <c r="D15" i="32"/>
  <c r="C15" i="32"/>
  <c r="B15" i="32"/>
  <c r="I14" i="32"/>
  <c r="H14" i="32"/>
  <c r="G14" i="32"/>
  <c r="F14" i="32"/>
  <c r="E14" i="32"/>
  <c r="D14" i="32"/>
  <c r="C14" i="32"/>
  <c r="B14" i="32"/>
  <c r="I13" i="32"/>
  <c r="H13" i="32"/>
  <c r="G13" i="32"/>
  <c r="F13" i="32"/>
  <c r="E13" i="32"/>
  <c r="D13" i="32"/>
  <c r="C13" i="32"/>
  <c r="B13" i="32"/>
  <c r="I12" i="32"/>
  <c r="H12" i="32"/>
  <c r="G12" i="32"/>
  <c r="F12" i="32"/>
  <c r="E12" i="32"/>
  <c r="D12" i="32"/>
  <c r="C12" i="32"/>
  <c r="B12" i="32"/>
  <c r="K8" i="29"/>
  <c r="K7" i="29"/>
  <c r="K17" i="29"/>
  <c r="J17" i="29"/>
  <c r="I17" i="29"/>
  <c r="H17" i="29"/>
  <c r="G17" i="29"/>
  <c r="F17" i="29"/>
  <c r="E17" i="29"/>
  <c r="D17" i="29"/>
  <c r="C17" i="29"/>
  <c r="B17" i="29"/>
  <c r="K6" i="29"/>
  <c r="K16" i="29"/>
  <c r="J16" i="29"/>
  <c r="I16" i="29"/>
  <c r="H16" i="29"/>
  <c r="G16" i="29"/>
  <c r="F16" i="29"/>
  <c r="E16" i="29"/>
  <c r="D16" i="29"/>
  <c r="C16" i="29"/>
  <c r="B16" i="29"/>
  <c r="K5" i="29"/>
  <c r="K15" i="29"/>
  <c r="J15" i="29"/>
  <c r="I15" i="29"/>
  <c r="H15" i="29"/>
  <c r="G15" i="29"/>
  <c r="F15" i="29"/>
  <c r="E15" i="29"/>
  <c r="D15" i="29"/>
  <c r="C15" i="29"/>
  <c r="B15" i="29"/>
  <c r="K4" i="29"/>
  <c r="K14" i="29"/>
  <c r="J14" i="29"/>
  <c r="I14" i="29"/>
  <c r="H14" i="29"/>
  <c r="G14" i="29"/>
  <c r="F14" i="29"/>
  <c r="E14" i="29"/>
  <c r="D14" i="29"/>
  <c r="C14" i="29"/>
  <c r="B14" i="29"/>
  <c r="K3" i="29"/>
  <c r="K13" i="29"/>
  <c r="J13" i="29"/>
  <c r="I13" i="29"/>
  <c r="H13" i="29"/>
  <c r="G13" i="29"/>
  <c r="F13" i="29"/>
  <c r="E13" i="29"/>
  <c r="D13" i="29"/>
  <c r="C13" i="29"/>
  <c r="B13" i="29"/>
  <c r="K2" i="29"/>
  <c r="K12" i="29"/>
  <c r="J12" i="29"/>
  <c r="I12" i="29"/>
  <c r="H12" i="29"/>
  <c r="G12" i="29"/>
  <c r="F12" i="29"/>
  <c r="E12" i="29"/>
  <c r="D12" i="29"/>
  <c r="C12" i="29"/>
  <c r="B12" i="29"/>
  <c r="K11" i="29"/>
  <c r="J11" i="29"/>
  <c r="I11" i="29"/>
  <c r="H11" i="29"/>
  <c r="G11" i="29"/>
  <c r="F11" i="29"/>
  <c r="E11" i="29"/>
  <c r="D11" i="29"/>
  <c r="C11" i="29"/>
  <c r="B11" i="29"/>
  <c r="B13" i="10"/>
  <c r="C13" i="10"/>
  <c r="D13" i="10"/>
  <c r="E13" i="10"/>
  <c r="F13" i="10"/>
  <c r="G13" i="10"/>
  <c r="H13" i="10"/>
  <c r="I13" i="10"/>
  <c r="J13" i="10"/>
  <c r="K13" i="10"/>
  <c r="B14" i="10"/>
  <c r="C14" i="10"/>
  <c r="D14" i="10"/>
  <c r="E14" i="10"/>
  <c r="F14" i="10"/>
  <c r="G14" i="10"/>
  <c r="H14" i="10"/>
  <c r="I14" i="10"/>
  <c r="J14" i="10"/>
  <c r="K14" i="10"/>
  <c r="B15" i="10"/>
  <c r="C15" i="10"/>
  <c r="D15" i="10"/>
  <c r="E15" i="10"/>
  <c r="F15" i="10"/>
  <c r="G15" i="10"/>
  <c r="H15" i="10"/>
  <c r="I15" i="10"/>
  <c r="J15" i="10"/>
  <c r="K15" i="10"/>
  <c r="B16" i="10"/>
  <c r="C16" i="10"/>
  <c r="D16" i="10"/>
  <c r="E16" i="10"/>
  <c r="F16" i="10"/>
  <c r="G16" i="10"/>
  <c r="H16" i="10"/>
  <c r="I16" i="10"/>
  <c r="J16" i="10"/>
  <c r="K16" i="10"/>
  <c r="C12" i="10"/>
  <c r="D12" i="10"/>
  <c r="E12" i="10"/>
  <c r="F12" i="10"/>
  <c r="G12" i="10"/>
  <c r="H12" i="10"/>
  <c r="I12" i="10"/>
  <c r="J12" i="10"/>
  <c r="K12" i="10"/>
  <c r="B12" i="10"/>
  <c r="K3" i="10"/>
  <c r="K4" i="10"/>
  <c r="K5" i="10"/>
  <c r="K6" i="10"/>
  <c r="K7" i="10"/>
  <c r="K2" i="10"/>
  <c r="K3" i="8"/>
  <c r="K4" i="8"/>
  <c r="K5" i="8"/>
  <c r="K6" i="8"/>
  <c r="K7" i="8"/>
  <c r="K2" i="8"/>
  <c r="C11" i="10"/>
  <c r="D11" i="10"/>
  <c r="E11" i="10"/>
  <c r="F11" i="10"/>
  <c r="G11" i="10"/>
  <c r="H11" i="10"/>
  <c r="I11" i="10"/>
  <c r="J11" i="10"/>
  <c r="K11" i="10"/>
  <c r="B11" i="10"/>
  <c r="K17" i="8"/>
  <c r="K18" i="8"/>
  <c r="K19" i="8"/>
  <c r="K20" i="8"/>
  <c r="K21" i="8"/>
  <c r="K22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C18" i="8"/>
  <c r="D18" i="8"/>
  <c r="E18" i="8"/>
  <c r="F18" i="8"/>
  <c r="G18" i="8"/>
  <c r="H18" i="8"/>
  <c r="I18" i="8"/>
  <c r="J18" i="8"/>
  <c r="B18" i="8"/>
  <c r="C17" i="8"/>
  <c r="D17" i="8"/>
  <c r="E17" i="8"/>
  <c r="F17" i="8"/>
  <c r="G17" i="8"/>
  <c r="H17" i="8"/>
  <c r="I17" i="8"/>
  <c r="J17" i="8"/>
  <c r="B17" i="8"/>
  <c r="M7" i="17"/>
  <c r="M6" i="17"/>
  <c r="M3" i="17"/>
  <c r="M2" i="17"/>
  <c r="L7" i="17"/>
  <c r="L6" i="17"/>
  <c r="L3" i="17"/>
  <c r="L2" i="17"/>
  <c r="K7" i="17"/>
  <c r="K6" i="17"/>
  <c r="M7" i="14"/>
  <c r="M6" i="14"/>
  <c r="L7" i="14"/>
  <c r="L6" i="14"/>
  <c r="K7" i="14"/>
  <c r="K6" i="14"/>
  <c r="K3" i="14"/>
  <c r="L3" i="14"/>
  <c r="M3" i="14"/>
  <c r="M2" i="14"/>
  <c r="L2" i="14"/>
  <c r="K2" i="14"/>
  <c r="K3" i="17"/>
  <c r="K2" i="17"/>
  <c r="K3" i="6"/>
  <c r="I3" i="1"/>
  <c r="I2" i="1"/>
  <c r="K5" i="6"/>
  <c r="K11" i="6"/>
  <c r="M5" i="6"/>
  <c r="L5" i="6"/>
  <c r="K5" i="4"/>
  <c r="L5" i="4"/>
  <c r="M5" i="4"/>
  <c r="K4" i="6"/>
  <c r="K4" i="4"/>
  <c r="K10" i="6"/>
  <c r="K3" i="4"/>
  <c r="K9" i="6"/>
  <c r="K2" i="6"/>
  <c r="K2" i="4"/>
  <c r="K8" i="6"/>
  <c r="M4" i="6"/>
  <c r="L4" i="6"/>
  <c r="M3" i="6"/>
  <c r="L3" i="6"/>
  <c r="M2" i="6"/>
  <c r="L2" i="6"/>
  <c r="L2" i="4"/>
  <c r="M2" i="4"/>
  <c r="L3" i="4"/>
  <c r="M3" i="4"/>
  <c r="L4" i="4"/>
  <c r="M4" i="4"/>
  <c r="M130" i="36" l="1"/>
  <c r="M112" i="36"/>
  <c r="L130" i="36"/>
  <c r="L112" i="36"/>
  <c r="J130" i="36"/>
  <c r="J112" i="36"/>
  <c r="I130" i="36"/>
  <c r="I112" i="36"/>
  <c r="H130" i="36"/>
  <c r="H112" i="36"/>
  <c r="G130" i="36"/>
  <c r="G112" i="36"/>
  <c r="F130" i="36"/>
  <c r="F112" i="36"/>
  <c r="E130" i="36"/>
  <c r="E112" i="36"/>
  <c r="D130" i="36"/>
  <c r="D112" i="36"/>
  <c r="C130" i="36"/>
  <c r="C112" i="36"/>
  <c r="B130" i="36"/>
  <c r="K130" i="36" s="1"/>
  <c r="B112" i="36"/>
  <c r="K112" i="36" s="1"/>
  <c r="M121" i="36"/>
  <c r="L121" i="36"/>
  <c r="J121" i="36"/>
  <c r="I121" i="36"/>
  <c r="H121" i="36"/>
  <c r="G121" i="36"/>
  <c r="F121" i="36"/>
  <c r="E121" i="36"/>
  <c r="D121" i="36"/>
  <c r="C121" i="36"/>
  <c r="B121" i="36"/>
  <c r="K121" i="36" s="1"/>
  <c r="M129" i="36"/>
  <c r="M111" i="36"/>
  <c r="L129" i="36"/>
  <c r="L111" i="36"/>
  <c r="J129" i="36"/>
  <c r="J111" i="36"/>
  <c r="I129" i="36"/>
  <c r="I111" i="36"/>
  <c r="H129" i="36"/>
  <c r="H111" i="36"/>
  <c r="G129" i="36"/>
  <c r="G111" i="36"/>
  <c r="F129" i="36"/>
  <c r="F111" i="36"/>
  <c r="E129" i="36"/>
  <c r="E111" i="36"/>
  <c r="D129" i="36"/>
  <c r="D111" i="36"/>
  <c r="C129" i="36"/>
  <c r="C111" i="36"/>
  <c r="B129" i="36"/>
  <c r="K129" i="36" s="1"/>
  <c r="B111" i="36"/>
  <c r="K111" i="36" s="1"/>
  <c r="M120" i="36"/>
  <c r="L120" i="36"/>
  <c r="M128" i="36"/>
  <c r="M110" i="36"/>
  <c r="L128" i="36"/>
  <c r="L110" i="36"/>
  <c r="J128" i="36"/>
  <c r="J110" i="36"/>
  <c r="I128" i="36"/>
  <c r="I110" i="36"/>
  <c r="H128" i="36"/>
  <c r="H110" i="36"/>
  <c r="G128" i="36"/>
  <c r="G110" i="36"/>
  <c r="F128" i="36"/>
  <c r="F110" i="36"/>
  <c r="E128" i="36"/>
  <c r="E110" i="36"/>
  <c r="D128" i="36"/>
  <c r="D110" i="36"/>
  <c r="C128" i="36"/>
  <c r="C110" i="36"/>
  <c r="B128" i="36"/>
  <c r="K128" i="36" s="1"/>
  <c r="B110" i="36"/>
  <c r="K110" i="36" s="1"/>
  <c r="M127" i="36"/>
  <c r="M109" i="36"/>
  <c r="L127" i="36"/>
  <c r="L109" i="36"/>
  <c r="J127" i="36"/>
  <c r="J109" i="36"/>
  <c r="I127" i="36"/>
  <c r="I109" i="36"/>
  <c r="H127" i="36"/>
  <c r="H109" i="36"/>
  <c r="G127" i="36"/>
  <c r="G109" i="36"/>
  <c r="F127" i="36"/>
  <c r="F109" i="36"/>
  <c r="E127" i="36"/>
  <c r="E109" i="36"/>
  <c r="D127" i="36"/>
  <c r="D109" i="36"/>
  <c r="C127" i="36"/>
  <c r="C109" i="36"/>
  <c r="B127" i="36"/>
  <c r="K127" i="36" s="1"/>
  <c r="B109" i="36"/>
  <c r="K109" i="36" s="1"/>
  <c r="M126" i="36"/>
  <c r="M108" i="36"/>
  <c r="L126" i="36"/>
  <c r="L108" i="36"/>
  <c r="J126" i="36"/>
  <c r="J108" i="36"/>
  <c r="I126" i="36"/>
  <c r="I108" i="36"/>
  <c r="H126" i="36"/>
  <c r="H108" i="36"/>
  <c r="G126" i="36"/>
  <c r="G108" i="36"/>
  <c r="F126" i="36"/>
  <c r="F108" i="36"/>
  <c r="E126" i="36"/>
  <c r="E108" i="36"/>
  <c r="D126" i="36"/>
  <c r="D108" i="36"/>
  <c r="C126" i="36"/>
  <c r="C108" i="36"/>
  <c r="B126" i="36"/>
  <c r="K126" i="36" s="1"/>
  <c r="B108" i="36"/>
  <c r="K108" i="36" s="1"/>
  <c r="M125" i="36"/>
  <c r="M107" i="36"/>
  <c r="L125" i="36"/>
  <c r="L107" i="36"/>
  <c r="J125" i="36"/>
  <c r="J107" i="36"/>
  <c r="I125" i="36"/>
  <c r="I107" i="36"/>
  <c r="H125" i="36"/>
  <c r="H107" i="36"/>
  <c r="G125" i="36"/>
  <c r="G107" i="36"/>
  <c r="F125" i="36"/>
  <c r="F107" i="36"/>
  <c r="E125" i="36"/>
  <c r="E107" i="36"/>
  <c r="D125" i="36"/>
  <c r="D107" i="36"/>
  <c r="C125" i="36"/>
  <c r="C107" i="36"/>
  <c r="B125" i="36"/>
  <c r="K125" i="36" s="1"/>
  <c r="B107" i="36"/>
  <c r="K107" i="36" s="1"/>
  <c r="J120" i="36"/>
  <c r="I120" i="36"/>
  <c r="H120" i="36"/>
  <c r="G120" i="36"/>
  <c r="F120" i="36"/>
  <c r="E120" i="36"/>
  <c r="D120" i="36"/>
  <c r="C120" i="36"/>
  <c r="B120" i="36"/>
  <c r="K120" i="36" s="1"/>
  <c r="M119" i="36"/>
  <c r="L119" i="36"/>
  <c r="J119" i="36"/>
  <c r="I119" i="36"/>
  <c r="H119" i="36"/>
  <c r="G119" i="36"/>
  <c r="F119" i="36"/>
  <c r="E119" i="36"/>
  <c r="D119" i="36"/>
  <c r="C119" i="36"/>
  <c r="B119" i="36"/>
  <c r="K119" i="36" s="1"/>
  <c r="M118" i="36"/>
  <c r="L118" i="36"/>
  <c r="J118" i="36"/>
  <c r="I118" i="36"/>
  <c r="H118" i="36"/>
  <c r="G118" i="36"/>
  <c r="F118" i="36"/>
  <c r="E118" i="36"/>
  <c r="D118" i="36"/>
  <c r="C118" i="36"/>
  <c r="B118" i="36"/>
  <c r="K118" i="36" s="1"/>
  <c r="M117" i="36"/>
  <c r="L117" i="36"/>
  <c r="J117" i="36"/>
  <c r="I117" i="36"/>
  <c r="H117" i="36"/>
  <c r="G117" i="36"/>
  <c r="F117" i="36"/>
  <c r="E117" i="36"/>
  <c r="D117" i="36"/>
  <c r="C117" i="36"/>
  <c r="B117" i="36"/>
  <c r="K117" i="36" s="1"/>
  <c r="M116" i="36"/>
  <c r="L116" i="36"/>
  <c r="J116" i="36"/>
  <c r="I116" i="36"/>
  <c r="H116" i="36"/>
  <c r="G116" i="36"/>
  <c r="F116" i="36"/>
  <c r="E116" i="36"/>
  <c r="D116" i="36"/>
  <c r="C116" i="36"/>
  <c r="B116" i="36"/>
  <c r="K116" i="36" s="1"/>
</calcChain>
</file>

<file path=xl/sharedStrings.xml><?xml version="1.0" encoding="utf-8"?>
<sst xmlns="http://schemas.openxmlformats.org/spreadsheetml/2006/main" count="511" uniqueCount="90">
  <si>
    <t>DIFT</t>
  </si>
  <si>
    <t>BC</t>
  </si>
  <si>
    <t>UMC</t>
  </si>
  <si>
    <t>geomean</t>
  </si>
  <si>
    <t>h264ref</t>
  </si>
  <si>
    <t>libquantum</t>
  </si>
  <si>
    <t>sjeng</t>
  </si>
  <si>
    <t>hmmer</t>
  </si>
  <si>
    <t>gobmk</t>
  </si>
  <si>
    <t>mcf</t>
  </si>
  <si>
    <t>gcc</t>
  </si>
  <si>
    <t>bzip2</t>
  </si>
  <si>
    <t>perlbench</t>
  </si>
  <si>
    <t>perlbench</t>
    <phoneticPr fontId="0" type="noConversion"/>
  </si>
  <si>
    <t>bzip2</t>
    <phoneticPr fontId="0" type="noConversion"/>
  </si>
  <si>
    <t>gcc</t>
    <phoneticPr fontId="0" type="noConversion"/>
  </si>
  <si>
    <t>mcf</t>
    <phoneticPr fontId="0" type="noConversion"/>
  </si>
  <si>
    <t>gobmk</t>
    <phoneticPr fontId="0" type="noConversion"/>
  </si>
  <si>
    <t>hmmer</t>
    <phoneticPr fontId="0" type="noConversion"/>
  </si>
  <si>
    <t>sjeng</t>
    <phoneticPr fontId="0" type="noConversion"/>
  </si>
  <si>
    <t>libquantum</t>
    <phoneticPr fontId="0" type="noConversion"/>
  </si>
  <si>
    <t>h264ref</t>
    <phoneticPr fontId="0" type="noConversion"/>
  </si>
  <si>
    <t>geomean</t>
    <phoneticPr fontId="0" type="noConversion"/>
  </si>
  <si>
    <t>min</t>
  </si>
  <si>
    <t>max</t>
  </si>
  <si>
    <t>Reduction from full monitoring</t>
  </si>
  <si>
    <t>700% Overhead</t>
  </si>
  <si>
    <t>average</t>
  </si>
  <si>
    <t>Source-Only Dropping</t>
  </si>
  <si>
    <t>Unrestricted Dropping</t>
  </si>
  <si>
    <t>Overhead difference</t>
  </si>
  <si>
    <t>7 runs</t>
  </si>
  <si>
    <t>2 runs</t>
  </si>
  <si>
    <t>1 run</t>
  </si>
  <si>
    <t>IMP</t>
  </si>
  <si>
    <t>3 runs</t>
  </si>
  <si>
    <t>4 runs</t>
  </si>
  <si>
    <t>5 runs</t>
  </si>
  <si>
    <t>6 runs</t>
  </si>
  <si>
    <t>200m inst instead of 2bn</t>
  </si>
  <si>
    <t>Coverage</t>
  </si>
  <si>
    <t>MICRO14 overheads</t>
  </si>
  <si>
    <t>MICRO14 coverage</t>
  </si>
  <si>
    <t>HPCA15 coverage (200m)</t>
  </si>
  <si>
    <t>HPCA15 overheads (200m)</t>
  </si>
  <si>
    <t>HPCA15 overheads (200m inst)</t>
  </si>
  <si>
    <t>HPCA15 coverage (200m inst)</t>
  </si>
  <si>
    <t>2bn results</t>
  </si>
  <si>
    <t>1.1x</t>
  </si>
  <si>
    <t>1.5x</t>
  </si>
  <si>
    <t>2.0x</t>
  </si>
  <si>
    <t>4.0x</t>
  </si>
  <si>
    <t>6.0x</t>
  </si>
  <si>
    <t>8.0x</t>
  </si>
  <si>
    <t>70% Overhead</t>
  </si>
  <si>
    <t>100% Overhead</t>
  </si>
  <si>
    <t>1.01x</t>
  </si>
  <si>
    <t>1.05x</t>
  </si>
  <si>
    <t>1.3x</t>
  </si>
  <si>
    <t>1.7x</t>
  </si>
  <si>
    <t>80% Overhead</t>
  </si>
  <si>
    <t>barnes</t>
  </si>
  <si>
    <t>fmm</t>
  </si>
  <si>
    <t>ocean_cp</t>
  </si>
  <si>
    <t>ocean_ncp</t>
  </si>
  <si>
    <t>radiosity</t>
  </si>
  <si>
    <t>raytrace</t>
  </si>
  <si>
    <t>water_nsquared</t>
  </si>
  <si>
    <t>1.2x</t>
  </si>
  <si>
    <t>1.4x</t>
  </si>
  <si>
    <t>1.6x</t>
  </si>
  <si>
    <t>1.8x</t>
  </si>
  <si>
    <t>0.5GHz/0.25 GHz</t>
  </si>
  <si>
    <t>overhead_0.1000</t>
  </si>
  <si>
    <t>omnetpp</t>
  </si>
  <si>
    <t>astar</t>
  </si>
  <si>
    <t>xalan</t>
  </si>
  <si>
    <t>LOAD</t>
  </si>
  <si>
    <t>STORE</t>
  </si>
  <si>
    <t>INTALU</t>
  </si>
  <si>
    <t>INDCTRL</t>
  </si>
  <si>
    <t>overhead_0.5000</t>
  </si>
  <si>
    <t>overhead_1.0000</t>
  </si>
  <si>
    <t>overhead_3.0000</t>
  </si>
  <si>
    <t>overhead_5.0000</t>
  </si>
  <si>
    <t>overhead_7.0000</t>
  </si>
  <si>
    <t>ERRORS</t>
  </si>
  <si>
    <t>AVERAGE ERRORS</t>
  </si>
  <si>
    <t>MAX BARS</t>
  </si>
  <si>
    <t>MIN 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</si>
</sst>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_);[Red]\(0.0000\)"/>
    <numFmt numFmtId="165" formatCode="0.0_);[Red]\(0.0\)"/>
    <numFmt numFmtId="166" formatCode="0.00_);[Red]\(0.00\)"/>
    <numFmt numFmtId="167" formatCode="0.0%"/>
    <numFmt numFmtId="168" formatCode="0.0000"/>
    <numFmt numFmtId="169" formatCode="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/>
    <xf numFmtId="0" fontId="4" fillId="0" borderId="0"/>
  </cellStyleXfs>
  <cellXfs count="27">
    <xf numFmtId="0" fontId="0" fillId="0" borderId="0" xfId="0"/>
    <xf numFmtId="164" fontId="0" fillId="0" borderId="0" xfId="0" applyNumberFormat="1"/>
    <xf numFmtId="165" fontId="0" fillId="0" borderId="0" xfId="1" applyNumberFormat="1" applyFont="1" applyAlignment="1"/>
    <xf numFmtId="165" fontId="0" fillId="0" borderId="0" xfId="1" applyNumberFormat="1" applyFont="1" applyAlignment="1">
      <alignment vertical="center"/>
    </xf>
    <xf numFmtId="0" fontId="0" fillId="0" borderId="0" xfId="0" applyAlignment="1"/>
    <xf numFmtId="165" fontId="0" fillId="0" borderId="0" xfId="0" applyNumberFormat="1"/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0" xfId="2">
      <alignment vertical="center"/>
    </xf>
    <xf numFmtId="169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2" borderId="0" xfId="1" applyNumberFormat="1" applyFont="1" applyFill="1" applyAlignment="1">
      <alignment vertical="center"/>
    </xf>
    <xf numFmtId="0" fontId="0" fillId="2" borderId="0" xfId="0" applyFill="1"/>
    <xf numFmtId="0" fontId="2" fillId="2" borderId="0" xfId="2" applyFill="1">
      <alignment vertical="center"/>
    </xf>
    <xf numFmtId="0" fontId="2" fillId="0" borderId="0" xfId="2" applyFill="1">
      <alignment vertical="center"/>
    </xf>
    <xf numFmtId="9" fontId="2" fillId="0" borderId="0" xfId="2" applyNumberFormat="1">
      <alignment vertical="center"/>
    </xf>
    <xf numFmtId="9" fontId="0" fillId="2" borderId="0" xfId="0" applyNumberFormat="1" applyFill="1"/>
    <xf numFmtId="0" fontId="4" fillId="0" borderId="0" xfId="4"/>
    <xf numFmtId="167" fontId="4" fillId="0" borderId="0" xfId="4" applyNumberFormat="1"/>
    <xf numFmtId="0" fontId="4" fillId="3" borderId="0" xfId="4" applyFont="1" applyFill="1"/>
    <xf numFmtId="0" fontId="4" fillId="0" borderId="0" xfId="4" applyFont="1"/>
    <xf numFmtId="9" fontId="4" fillId="0" borderId="0" xfId="4" applyNumberFormat="1"/>
    <xf numFmtId="167" fontId="5" fillId="0" borderId="0" xfId="4" applyNumberFormat="1" applyFont="1"/>
  </cellXfs>
  <cellStyles count="5">
    <cellStyle name="Normal" xfId="0" builtinId="0"/>
    <cellStyle name="Normal 2" xfId="3"/>
    <cellStyle name="Normal 3" xfId="4"/>
    <cellStyle name="Percent" xfId="1" builtinId="5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6.xml"/><Relationship Id="rId18" Type="http://schemas.openxmlformats.org/officeDocument/2006/relationships/chartsheet" Target="chartsheets/sheet10.xml"/><Relationship Id="rId26" Type="http://schemas.openxmlformats.org/officeDocument/2006/relationships/chartsheet" Target="chartsheets/sheet15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7.xml"/><Relationship Id="rId17" Type="http://schemas.openxmlformats.org/officeDocument/2006/relationships/worksheet" Target="worksheets/sheet8.xml"/><Relationship Id="rId25" Type="http://schemas.openxmlformats.org/officeDocument/2006/relationships/worksheet" Target="worksheets/sheet11.xml"/><Relationship Id="rId33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1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5.xml"/><Relationship Id="rId24" Type="http://schemas.openxmlformats.org/officeDocument/2006/relationships/chartsheet" Target="chartsheets/sheet1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3.xml"/><Relationship Id="rId28" Type="http://schemas.openxmlformats.org/officeDocument/2006/relationships/worksheet" Target="worksheets/sheet13.xml"/><Relationship Id="rId10" Type="http://schemas.openxmlformats.org/officeDocument/2006/relationships/chartsheet" Target="chartsheets/sheet6.xml"/><Relationship Id="rId19" Type="http://schemas.openxmlformats.org/officeDocument/2006/relationships/worksheet" Target="worksheets/sheet9.xml"/><Relationship Id="rId31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8.xml"/><Relationship Id="rId22" Type="http://schemas.openxmlformats.org/officeDocument/2006/relationships/worksheet" Target="worksheets/sheet10.xml"/><Relationship Id="rId27" Type="http://schemas.openxmlformats.org/officeDocument/2006/relationships/worksheet" Target="worksheets/sheet12.xml"/><Relationship Id="rId30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4.xml"/><Relationship Id="rId1" Type="http://schemas.openxmlformats.org/officeDocument/2006/relationships/themeOverride" Target="../theme/themeOverride2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full_mon!$B$2:$B$5</c:f>
              <c:numCache>
                <c:formatCode>0.0_);[Red]\(0.0\)</c:formatCode>
                <c:ptCount val="4"/>
                <c:pt idx="0">
                  <c:v>10.76961754</c:v>
                </c:pt>
                <c:pt idx="1">
                  <c:v>17.09487532</c:v>
                </c:pt>
                <c:pt idx="2">
                  <c:v>10.25276553</c:v>
                </c:pt>
                <c:pt idx="3" formatCode="0.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full_mon!$C$2:$C$5</c:f>
              <c:numCache>
                <c:formatCode>0.0_);[Red]\(0.0\)</c:formatCode>
                <c:ptCount val="4"/>
                <c:pt idx="0">
                  <c:v>11.396026020000001</c:v>
                </c:pt>
                <c:pt idx="1">
                  <c:v>14.8994087</c:v>
                </c:pt>
                <c:pt idx="2">
                  <c:v>9.9633989960000005</c:v>
                </c:pt>
                <c:pt idx="3" formatCode="0.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full_mon!$D$2:$D$5</c:f>
              <c:numCache>
                <c:formatCode>0.0_);[Red]\(0.0\)</c:formatCode>
                <c:ptCount val="4"/>
                <c:pt idx="0">
                  <c:v>9.0076015359999992</c:v>
                </c:pt>
                <c:pt idx="1">
                  <c:v>13.731976639999999</c:v>
                </c:pt>
                <c:pt idx="2">
                  <c:v>7.6031206410000003</c:v>
                </c:pt>
                <c:pt idx="3" formatCode="0.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full_mon!$E$2:$E$5</c:f>
              <c:numCache>
                <c:formatCode>0.0_);[Red]\(0.0\)</c:formatCode>
                <c:ptCount val="4"/>
                <c:pt idx="0">
                  <c:v>4.735697826</c:v>
                </c:pt>
                <c:pt idx="1">
                  <c:v>7.6539714060000001</c:v>
                </c:pt>
                <c:pt idx="2">
                  <c:v>4.1213951040000003</c:v>
                </c:pt>
                <c:pt idx="3" formatCode="0.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full_mon!$F$2:$F$5</c:f>
              <c:numCache>
                <c:formatCode>0.0_);[Red]\(0.0\)</c:formatCode>
                <c:ptCount val="4"/>
                <c:pt idx="0">
                  <c:v>12.27523235</c:v>
                </c:pt>
                <c:pt idx="1">
                  <c:v>18.441521940000001</c:v>
                </c:pt>
                <c:pt idx="2">
                  <c:v>10.16436889</c:v>
                </c:pt>
                <c:pt idx="3" formatCode="0.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full_mon!$G$2:$G$5</c:f>
              <c:numCache>
                <c:formatCode>0.0_);[Red]\(0.0\)</c:formatCode>
                <c:ptCount val="4"/>
                <c:pt idx="0">
                  <c:v>13.49697259</c:v>
                </c:pt>
                <c:pt idx="1">
                  <c:v>22.355140219999999</c:v>
                </c:pt>
                <c:pt idx="2">
                  <c:v>12.5368008</c:v>
                </c:pt>
                <c:pt idx="3" formatCode="0.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full_mon!$H$2:$H$5</c:f>
              <c:numCache>
                <c:formatCode>0.0_);[Red]\(0.0\)</c:formatCode>
                <c:ptCount val="4"/>
                <c:pt idx="0">
                  <c:v>10.262981359999999</c:v>
                </c:pt>
                <c:pt idx="1">
                  <c:v>17.117956830000001</c:v>
                </c:pt>
                <c:pt idx="2">
                  <c:v>9.5539655509999992</c:v>
                </c:pt>
                <c:pt idx="3" formatCode="0.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full_mon!$I$2:$I$5</c:f>
              <c:numCache>
                <c:formatCode>0.0_);[Red]\(0.0\)</c:formatCode>
                <c:ptCount val="4"/>
                <c:pt idx="0">
                  <c:v>8.3918581270000008</c:v>
                </c:pt>
                <c:pt idx="1">
                  <c:v>12.60026088</c:v>
                </c:pt>
                <c:pt idx="2">
                  <c:v>6.6299287979999999</c:v>
                </c:pt>
                <c:pt idx="3" formatCode="0.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full_mon!$J$2:$J$5</c:f>
              <c:numCache>
                <c:formatCode>0.0_);[Red]\(0.0\)</c:formatCode>
                <c:ptCount val="4"/>
                <c:pt idx="0">
                  <c:v>15.85164237</c:v>
                </c:pt>
                <c:pt idx="1">
                  <c:v>24.11317764</c:v>
                </c:pt>
                <c:pt idx="2">
                  <c:v>14.069202219999999</c:v>
                </c:pt>
                <c:pt idx="3" formatCode="0.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full_mon!$K$2:$K$5</c:f>
              <c:numCache>
                <c:formatCode>0.0_);[Red]\(0.0\)</c:formatCode>
                <c:ptCount val="4"/>
                <c:pt idx="0">
                  <c:v>10.189612164270029</c:v>
                </c:pt>
                <c:pt idx="1">
                  <c:v>15.683211243137166</c:v>
                </c:pt>
                <c:pt idx="2">
                  <c:v>8.9365153050301576</c:v>
                </c:pt>
                <c:pt idx="3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43648"/>
        <c:axId val="153245184"/>
      </c:barChart>
      <c:catAx>
        <c:axId val="15324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245184"/>
        <c:crosses val="autoZero"/>
        <c:auto val="1"/>
        <c:lblAlgn val="ctr"/>
        <c:lblOffset val="100"/>
        <c:noMultiLvlLbl val="0"/>
      </c:catAx>
      <c:valAx>
        <c:axId val="15324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324364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imp!$A$107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imp!$B$107:$M$107</c:f>
              <c:numCache>
                <c:formatCode>0.0%</c:formatCode>
                <c:ptCount val="12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  <c:pt idx="10">
                  <c:v>5.0777649165920001E-2</c:v>
                </c:pt>
                <c:pt idx="11">
                  <c:v>6.5243447983200113E-3</c:v>
                </c:pt>
              </c:numCache>
            </c:numRef>
          </c:val>
        </c:ser>
        <c:ser>
          <c:idx val="1"/>
          <c:order val="1"/>
          <c:tx>
            <c:strRef>
              <c:f>imp!$A$108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imp!$B$108:$M$108</c:f>
              <c:numCache>
                <c:formatCode>0.0%</c:formatCode>
                <c:ptCount val="12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  <c:pt idx="10">
                  <c:v>6.0597885900600026E-3</c:v>
                </c:pt>
                <c:pt idx="11">
                  <c:v>7.0262790470000062E-3</c:v>
                </c:pt>
              </c:numCache>
            </c:numRef>
          </c:val>
        </c:ser>
        <c:ser>
          <c:idx val="2"/>
          <c:order val="2"/>
          <c:tx>
            <c:strRef>
              <c:f>imp!$A$109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imp!$B$109:$M$109</c:f>
              <c:numCache>
                <c:formatCode>0.0%</c:formatCode>
                <c:ptCount val="12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  <c:pt idx="10">
                  <c:v>1.0646670190839999E-2</c:v>
                </c:pt>
                <c:pt idx="11">
                  <c:v>4.0070473131200018E-3</c:v>
                </c:pt>
              </c:numCache>
            </c:numRef>
          </c:val>
        </c:ser>
        <c:ser>
          <c:idx val="3"/>
          <c:order val="3"/>
          <c:tx>
            <c:strRef>
              <c:f>imp!$A$110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imp!$B$110:$M$110</c:f>
              <c:numCache>
                <c:formatCode>0.0%</c:formatCode>
                <c:ptCount val="12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  <c:pt idx="10">
                  <c:v>6.3597717480799966E-3</c:v>
                </c:pt>
                <c:pt idx="11">
                  <c:v>9.7196822183999031E-4</c:v>
                </c:pt>
              </c:numCache>
            </c:numRef>
          </c:val>
        </c:ser>
        <c:ser>
          <c:idx val="4"/>
          <c:order val="4"/>
          <c:tx>
            <c:strRef>
              <c:f>imp!$A$111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imp!$B$111:$M$111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1.273132925999898E-4</c:v>
                </c:pt>
                <c:pt idx="9">
                  <c:v>1.4145921399998867E-5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imp!$A$112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imp!$B$112:$M$112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654784"/>
        <c:axId val="153656320"/>
      </c:barChart>
      <c:catAx>
        <c:axId val="1536547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3656320"/>
        <c:crossesAt val="0"/>
        <c:auto val="1"/>
        <c:lblAlgn val="ctr"/>
        <c:lblOffset val="100"/>
        <c:noMultiLvlLbl val="1"/>
      </c:catAx>
      <c:valAx>
        <c:axId val="1536563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365478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imp!$A$107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[1]core!$B$116:$M$116</c:f>
                <c:numCache>
                  <c:formatCode>General</c:formatCode>
                  <c:ptCount val="12"/>
                  <c:pt idx="0">
                    <c:v>4.9153575679600128E-3</c:v>
                  </c:pt>
                  <c:pt idx="1">
                    <c:v>1.2349042087452012E-2</c:v>
                  </c:pt>
                  <c:pt idx="2">
                    <c:v>4.9117301757999887E-3</c:v>
                  </c:pt>
                  <c:pt idx="3">
                    <c:v>5.4334212811648026E-2</c:v>
                  </c:pt>
                  <c:pt idx="4">
                    <c:v>1.5785360232039976E-2</c:v>
                  </c:pt>
                  <c:pt idx="5">
                    <c:v>1.2320804349404035E-2</c:v>
                  </c:pt>
                  <c:pt idx="6">
                    <c:v>3.0673989018776004E-2</c:v>
                  </c:pt>
                  <c:pt idx="7">
                    <c:v>2.9891784246599992E-2</c:v>
                  </c:pt>
                  <c:pt idx="8">
                    <c:v>3.2089152312840021E-2</c:v>
                  </c:pt>
                  <c:pt idx="9">
                    <c:v>2.1919048089168898E-2</c:v>
                  </c:pt>
                  <c:pt idx="10">
                    <c:v>5.4776751178080042E-2</c:v>
                  </c:pt>
                  <c:pt idx="11">
                    <c:v>3.29100607068E-3</c:v>
                  </c:pt>
                </c:numCache>
              </c:numRef>
            </c:plus>
            <c:minus>
              <c:numRef>
                <c:f>[1]core!$B$125:$M$125</c:f>
                <c:numCache>
                  <c:formatCode>General</c:formatCode>
                  <c:ptCount val="12"/>
                  <c:pt idx="0">
                    <c:v>3.1515347022400115E-3</c:v>
                  </c:pt>
                  <c:pt idx="1">
                    <c:v>8.2326947249779861E-3</c:v>
                  </c:pt>
                  <c:pt idx="2">
                    <c:v>3.2744867842000036E-3</c:v>
                  </c:pt>
                  <c:pt idx="3">
                    <c:v>3.3543668298322005E-2</c:v>
                  </c:pt>
                  <c:pt idx="4">
                    <c:v>1.0523573487960009E-2</c:v>
                  </c:pt>
                  <c:pt idx="5">
                    <c:v>7.9154221761059997E-3</c:v>
                  </c:pt>
                  <c:pt idx="6">
                    <c:v>2.0449326012664009E-2</c:v>
                  </c:pt>
                  <c:pt idx="7">
                    <c:v>1.9927856164399991E-2</c:v>
                  </c:pt>
                  <c:pt idx="8">
                    <c:v>2.1392768208759991E-2</c:v>
                  </c:pt>
                  <c:pt idx="9">
                    <c:v>1.4267925617736666E-2</c:v>
                  </c:pt>
                  <c:pt idx="10">
                    <c:v>3.6517834118620002E-2</c:v>
                  </c:pt>
                  <c:pt idx="11">
                    <c:v>2.1940040473199833E-3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imp!$B$107:$K$107</c:f>
              <c:numCache>
                <c:formatCode>0.0%</c:formatCode>
                <c:ptCount val="10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</c:numCache>
            </c:numRef>
          </c:val>
          <c:extLst/>
        </c:ser>
        <c:ser>
          <c:idx val="1"/>
          <c:order val="1"/>
          <c:tx>
            <c:strRef>
              <c:f>imp!$A$108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[1]core!$B$117:$M$117</c:f>
                <c:numCache>
                  <c:formatCode>General</c:formatCode>
                  <c:ptCount val="12"/>
                  <c:pt idx="0">
                    <c:v>2.8063182723200158E-3</c:v>
                  </c:pt>
                  <c:pt idx="1">
                    <c:v>7.2248437371919784E-3</c:v>
                  </c:pt>
                  <c:pt idx="2">
                    <c:v>2.8250519645200275E-3</c:v>
                  </c:pt>
                  <c:pt idx="3">
                    <c:v>1.7936754902976006E-2</c:v>
                  </c:pt>
                  <c:pt idx="4">
                    <c:v>1.5854419032359963E-2</c:v>
                  </c:pt>
                  <c:pt idx="5">
                    <c:v>1.5068598258539992E-2</c:v>
                  </c:pt>
                  <c:pt idx="6">
                    <c:v>2.9400963706788019E-2</c:v>
                  </c:pt>
                  <c:pt idx="7">
                    <c:v>2.5983105794319995E-2</c:v>
                  </c:pt>
                  <c:pt idx="8">
                    <c:v>2.4733161709599976E-2</c:v>
                  </c:pt>
                  <c:pt idx="9">
                    <c:v>1.5759246375401777E-2</c:v>
                  </c:pt>
                  <c:pt idx="10">
                    <c:v>8.7757642879399776E-3</c:v>
                  </c:pt>
                  <c:pt idx="11">
                    <c:v>7.9277084970000074E-3</c:v>
                  </c:pt>
                </c:numCache>
              </c:numRef>
            </c:plus>
            <c:minus>
              <c:numRef>
                <c:f>[1]core!$B$126:$M$126</c:f>
                <c:numCache>
                  <c:formatCode>General</c:formatCode>
                  <c:ptCount val="12"/>
                  <c:pt idx="0">
                    <c:v>1.8708788479799912E-3</c:v>
                  </c:pt>
                  <c:pt idx="1">
                    <c:v>4.0757227252880019E-3</c:v>
                  </c:pt>
                  <c:pt idx="2">
                    <c:v>1.657779742480007E-3</c:v>
                  </c:pt>
                  <c:pt idx="3">
                    <c:v>1.0785308545964002E-2</c:v>
                  </c:pt>
                  <c:pt idx="4">
                    <c:v>1.0521016771539998E-2</c:v>
                  </c:pt>
                  <c:pt idx="5">
                    <c:v>1.0045732172310001E-2</c:v>
                  </c:pt>
                  <c:pt idx="6">
                    <c:v>1.7710132779181986E-2</c:v>
                  </c:pt>
                  <c:pt idx="7">
                    <c:v>1.732207052948E-2</c:v>
                  </c:pt>
                  <c:pt idx="8">
                    <c:v>1.6488774472899988E-2</c:v>
                  </c:pt>
                  <c:pt idx="9">
                    <c:v>1.0053046287458218E-2</c:v>
                  </c:pt>
                  <c:pt idx="10">
                    <c:v>5.4319513960599999E-3</c:v>
                  </c:pt>
                  <c:pt idx="11">
                    <c:v>5.2851389980000055E-3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imp!$B$108:$K$108</c:f>
              <c:numCache>
                <c:formatCode>0.0%</c:formatCode>
                <c:ptCount val="10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</c:numCache>
            </c:numRef>
          </c:val>
          <c:extLst/>
        </c:ser>
        <c:ser>
          <c:idx val="2"/>
          <c:order val="2"/>
          <c:tx>
            <c:strRef>
              <c:f>imp!$A$109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[1]core!$B$118:$M$118</c:f>
                <c:numCache>
                  <c:formatCode>General</c:formatCode>
                  <c:ptCount val="12"/>
                  <c:pt idx="0">
                    <c:v>4.9745346583600202E-3</c:v>
                  </c:pt>
                  <c:pt idx="1">
                    <c:v>6.8058544209679845E-3</c:v>
                  </c:pt>
                  <c:pt idx="2">
                    <c:v>1.8482388955999825E-3</c:v>
                  </c:pt>
                  <c:pt idx="3">
                    <c:v>4.7169724850239705E-3</c:v>
                  </c:pt>
                  <c:pt idx="4">
                    <c:v>1.4072632697079975E-2</c:v>
                  </c:pt>
                  <c:pt idx="5">
                    <c:v>2.0343377431164007E-2</c:v>
                  </c:pt>
                  <c:pt idx="6">
                    <c:v>2.8402262727344002E-2</c:v>
                  </c:pt>
                  <c:pt idx="7">
                    <c:v>9.271256361119997E-3</c:v>
                  </c:pt>
                  <c:pt idx="8">
                    <c:v>2.2978149320680014E-2</c:v>
                  </c:pt>
                  <c:pt idx="9">
                    <c:v>1.2601475444148883E-2</c:v>
                  </c:pt>
                  <c:pt idx="10">
                    <c:v>6.8523523181600408E-3</c:v>
                  </c:pt>
                  <c:pt idx="11">
                    <c:v>4.9832071218800095E-3</c:v>
                  </c:pt>
                </c:numCache>
              </c:numRef>
            </c:plus>
            <c:minus>
              <c:numRef>
                <c:f>[1]core!$B$127:$M$127</c:f>
                <c:numCache>
                  <c:formatCode>General</c:formatCode>
                  <c:ptCount val="12"/>
                  <c:pt idx="0">
                    <c:v>1.893339924640013E-3</c:v>
                  </c:pt>
                  <c:pt idx="1">
                    <c:v>4.3287904459519931E-3</c:v>
                  </c:pt>
                  <c:pt idx="2">
                    <c:v>1.2321592639000052E-3</c:v>
                  </c:pt>
                  <c:pt idx="3">
                    <c:v>2.4661583770359953E-3</c:v>
                  </c:pt>
                  <c:pt idx="4">
                    <c:v>9.3817551316200086E-3</c:v>
                  </c:pt>
                  <c:pt idx="5">
                    <c:v>1.2932604906246006E-2</c:v>
                  </c:pt>
                  <c:pt idx="6">
                    <c:v>1.7270655225015995E-2</c:v>
                  </c:pt>
                  <c:pt idx="7">
                    <c:v>6.1808375738799971E-3</c:v>
                  </c:pt>
                  <c:pt idx="8">
                    <c:v>1.5318766214019994E-2</c:v>
                  </c:pt>
                  <c:pt idx="9">
                    <c:v>7.8894518958122235E-3</c:v>
                  </c:pt>
                  <c:pt idx="10">
                    <c:v>4.56823487874E-3</c:v>
                  </c:pt>
                  <c:pt idx="11">
                    <c:v>1.9523196173200016E-3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imp!$B$109:$K$109</c:f>
              <c:numCache>
                <c:formatCode>0.0%</c:formatCode>
                <c:ptCount val="10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</c:numCache>
            </c:numRef>
          </c:val>
          <c:extLst/>
        </c:ser>
        <c:ser>
          <c:idx val="3"/>
          <c:order val="3"/>
          <c:tx>
            <c:strRef>
              <c:f>imp!$A$110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[1]core!$B$119:$M$119</c:f>
                <c:numCache>
                  <c:formatCode>General</c:formatCode>
                  <c:ptCount val="12"/>
                  <c:pt idx="0">
                    <c:v>3.8778414896399756E-3</c:v>
                  </c:pt>
                  <c:pt idx="1">
                    <c:v>2.4585792771719892E-3</c:v>
                  </c:pt>
                  <c:pt idx="2">
                    <c:v>3.3641290484400259E-3</c:v>
                  </c:pt>
                  <c:pt idx="3">
                    <c:v>0</c:v>
                  </c:pt>
                  <c:pt idx="4">
                    <c:v>7.3812552636799787E-3</c:v>
                  </c:pt>
                  <c:pt idx="5">
                    <c:v>1.2721109964864025E-2</c:v>
                  </c:pt>
                  <c:pt idx="6">
                    <c:v>4.2636041593199668E-3</c:v>
                  </c:pt>
                  <c:pt idx="7">
                    <c:v>4.4422519083999936E-3</c:v>
                  </c:pt>
                  <c:pt idx="8">
                    <c:v>1.4946321543199989E-2</c:v>
                  </c:pt>
                  <c:pt idx="9">
                    <c:v>5.9394547394128827E-3</c:v>
                  </c:pt>
                  <c:pt idx="10">
                    <c:v>8.2419268409199865E-3</c:v>
                  </c:pt>
                  <c:pt idx="11">
                    <c:v>1.3977114321599884E-3</c:v>
                  </c:pt>
                </c:numCache>
              </c:numRef>
            </c:plus>
            <c:minus>
              <c:numRef>
                <c:f>[1]core!$B$128:$M$128</c:f>
                <c:numCache>
                  <c:formatCode>General</c:formatCode>
                  <c:ptCount val="12"/>
                  <c:pt idx="0">
                    <c:v>1.4133704973599962E-3</c:v>
                  </c:pt>
                  <c:pt idx="1">
                    <c:v>1.6390528512579996E-3</c:v>
                  </c:pt>
                  <c:pt idx="2">
                    <c:v>2.2427526986600098E-3</c:v>
                  </c:pt>
                  <c:pt idx="3">
                    <c:v>0</c:v>
                  </c:pt>
                  <c:pt idx="4">
                    <c:v>4.0727071375200024E-3</c:v>
                  </c:pt>
                  <c:pt idx="5">
                    <c:v>8.4807399767960097E-3</c:v>
                  </c:pt>
                  <c:pt idx="6">
                    <c:v>2.8424027729799925E-3</c:v>
                  </c:pt>
                  <c:pt idx="7">
                    <c:v>2.9615012725999913E-3</c:v>
                  </c:pt>
                  <c:pt idx="8">
                    <c:v>9.8266584847999956E-3</c:v>
                  </c:pt>
                  <c:pt idx="9">
                    <c:v>3.7199095213304436E-3</c:v>
                  </c:pt>
                  <c:pt idx="10">
                    <c:v>5.4946178940800073E-3</c:v>
                  </c:pt>
                  <c:pt idx="11">
                    <c:v>8.5148642083999614E-4</c:v>
                  </c:pt>
                </c:numCache>
              </c:numRef>
            </c:minus>
          </c:errBars>
          <c:cat>
            <c:strRef>
              <c:f>imp!$B$106:$K$106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imp!$B$110:$K$110</c:f>
              <c:numCache>
                <c:formatCode>0.0%</c:formatCode>
                <c:ptCount val="10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4369408"/>
        <c:axId val="154375296"/>
      </c:barChart>
      <c:catAx>
        <c:axId val="15436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375296"/>
        <c:crosses val="autoZero"/>
        <c:auto val="1"/>
        <c:lblAlgn val="ctr"/>
        <c:lblOffset val="100"/>
        <c:noMultiLvlLbl val="1"/>
      </c:catAx>
      <c:valAx>
        <c:axId val="154375296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543694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750250727647878"/>
          <c:y val="0.83146397724752885"/>
          <c:w val="0.22499482612844171"/>
          <c:h val="8.673827573293634E-2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fpga_full_mon!$B$1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fpga_full_mon!$B$2:$B$5</c:f>
              <c:numCache>
                <c:formatCode>0.0_);[Red]\(0.0\)</c:formatCode>
                <c:ptCount val="4"/>
                <c:pt idx="0">
                  <c:v>1.269070269</c:v>
                </c:pt>
                <c:pt idx="1">
                  <c:v>2.2844220380000002</c:v>
                </c:pt>
                <c:pt idx="2">
                  <c:v>2.3592434020000002</c:v>
                </c:pt>
                <c:pt idx="3" formatCode="0.0">
                  <c:v>2.3069955719999999</c:v>
                </c:pt>
              </c:numCache>
            </c:numRef>
          </c:val>
        </c:ser>
        <c:ser>
          <c:idx val="1"/>
          <c:order val="1"/>
          <c:tx>
            <c:strRef>
              <c:f>fpga_full_mon!$C$1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fpga_full_mon!$C$2:$C$5</c:f>
              <c:numCache>
                <c:formatCode>0.0_);[Red]\(0.0\)</c:formatCode>
                <c:ptCount val="4"/>
                <c:pt idx="0">
                  <c:v>1.504111416</c:v>
                </c:pt>
                <c:pt idx="1">
                  <c:v>2.5448185520000002</c:v>
                </c:pt>
                <c:pt idx="2">
                  <c:v>2.6547783570000001</c:v>
                </c:pt>
                <c:pt idx="3" formatCode="0.0">
                  <c:v>2.5958074610000001</c:v>
                </c:pt>
              </c:numCache>
            </c:numRef>
          </c:val>
        </c:ser>
        <c:ser>
          <c:idx val="2"/>
          <c:order val="2"/>
          <c:tx>
            <c:strRef>
              <c:f>fpga_full_mon!$D$1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fpga_full_mon!$D$2:$D$5</c:f>
              <c:numCache>
                <c:formatCode>0.0_);[Red]\(0.0\)</c:formatCode>
                <c:ptCount val="4"/>
                <c:pt idx="0">
                  <c:v>1.407166723</c:v>
                </c:pt>
                <c:pt idx="1">
                  <c:v>2.4308158770000001</c:v>
                </c:pt>
                <c:pt idx="2">
                  <c:v>2.6456439550000002</c:v>
                </c:pt>
                <c:pt idx="3" formatCode="0.0">
                  <c:v>2.613228769</c:v>
                </c:pt>
              </c:numCache>
            </c:numRef>
          </c:val>
        </c:ser>
        <c:ser>
          <c:idx val="3"/>
          <c:order val="3"/>
          <c:tx>
            <c:strRef>
              <c:f>fpga_full_mon!$E$1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fpga_full_mon!$E$2:$E$5</c:f>
              <c:numCache>
                <c:formatCode>0.0_);[Red]\(0.0\)</c:formatCode>
                <c:ptCount val="4"/>
                <c:pt idx="0">
                  <c:v>1.3278611899999999</c:v>
                </c:pt>
                <c:pt idx="1">
                  <c:v>2.2650209929999998</c:v>
                </c:pt>
                <c:pt idx="2">
                  <c:v>2.4652592840000001</c:v>
                </c:pt>
                <c:pt idx="3" formatCode="0.0">
                  <c:v>2.4588801830000002</c:v>
                </c:pt>
              </c:numCache>
            </c:numRef>
          </c:val>
        </c:ser>
        <c:ser>
          <c:idx val="4"/>
          <c:order val="4"/>
          <c:tx>
            <c:strRef>
              <c:f>fpga_full_mon!$F$1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fpga_full_mon!$F$2:$F$5</c:f>
              <c:numCache>
                <c:formatCode>0.0_);[Red]\(0.0\)</c:formatCode>
                <c:ptCount val="4"/>
                <c:pt idx="0">
                  <c:v>1.3987868720000001</c:v>
                </c:pt>
                <c:pt idx="1">
                  <c:v>2.499514252</c:v>
                </c:pt>
                <c:pt idx="2">
                  <c:v>2.5282292279999998</c:v>
                </c:pt>
                <c:pt idx="3" formatCode="0.0">
                  <c:v>2.4431706420000001</c:v>
                </c:pt>
              </c:numCache>
            </c:numRef>
          </c:val>
        </c:ser>
        <c:ser>
          <c:idx val="5"/>
          <c:order val="5"/>
          <c:tx>
            <c:strRef>
              <c:f>fpga_full_mon!$G$1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fpga_full_mon!$G$2:$G$5</c:f>
              <c:numCache>
                <c:formatCode>0.0_);[Red]\(0.0\)</c:formatCode>
                <c:ptCount val="4"/>
                <c:pt idx="0">
                  <c:v>1.095622941</c:v>
                </c:pt>
                <c:pt idx="1">
                  <c:v>1.9297495629999999</c:v>
                </c:pt>
                <c:pt idx="2">
                  <c:v>2.7658080059999999</c:v>
                </c:pt>
                <c:pt idx="3" formatCode="0.0">
                  <c:v>2.7575255570000001</c:v>
                </c:pt>
              </c:numCache>
            </c:numRef>
          </c:val>
        </c:ser>
        <c:ser>
          <c:idx val="6"/>
          <c:order val="6"/>
          <c:tx>
            <c:strRef>
              <c:f>fpga_full_mon!$H$1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fpga_full_mon!$H$2:$H$5</c:f>
              <c:numCache>
                <c:formatCode>0.0_);[Red]\(0.0\)</c:formatCode>
                <c:ptCount val="4"/>
                <c:pt idx="0">
                  <c:v>1.6972976200000001</c:v>
                </c:pt>
                <c:pt idx="1">
                  <c:v>2.7243064480000001</c:v>
                </c:pt>
                <c:pt idx="2">
                  <c:v>2.3129637230000002</c:v>
                </c:pt>
                <c:pt idx="3" formatCode="0.0">
                  <c:v>1.916000463</c:v>
                </c:pt>
              </c:numCache>
            </c:numRef>
          </c:val>
        </c:ser>
        <c:ser>
          <c:idx val="7"/>
          <c:order val="7"/>
          <c:tx>
            <c:strRef>
              <c:f>fpga_full_mon!$I$1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fpga_full_mon!$I$2:$I$5</c:f>
              <c:numCache>
                <c:formatCode>0.0_);[Red]\(0.0\)</c:formatCode>
                <c:ptCount val="4"/>
                <c:pt idx="0">
                  <c:v>1.67444774</c:v>
                </c:pt>
                <c:pt idx="1">
                  <c:v>2.6611109399999999</c:v>
                </c:pt>
                <c:pt idx="2">
                  <c:v>2.361965342</c:v>
                </c:pt>
                <c:pt idx="3" formatCode="0.0">
                  <c:v>2.206809137</c:v>
                </c:pt>
              </c:numCache>
            </c:numRef>
          </c:val>
        </c:ser>
        <c:ser>
          <c:idx val="8"/>
          <c:order val="8"/>
          <c:tx>
            <c:strRef>
              <c:f>fpga_full_mon!$J$1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fpga_full_mon!$J$2:$J$5</c:f>
              <c:numCache>
                <c:formatCode>0.0_);[Red]\(0.0\)</c:formatCode>
                <c:ptCount val="4"/>
                <c:pt idx="0">
                  <c:v>1.527404092</c:v>
                </c:pt>
                <c:pt idx="1">
                  <c:v>2.7367555430000001</c:v>
                </c:pt>
                <c:pt idx="2">
                  <c:v>2.9714239889999998</c:v>
                </c:pt>
                <c:pt idx="3" formatCode="0.0">
                  <c:v>2.9603839070000002</c:v>
                </c:pt>
              </c:numCache>
            </c:numRef>
          </c:val>
        </c:ser>
        <c:ser>
          <c:idx val="9"/>
          <c:order val="9"/>
          <c:tx>
            <c:strRef>
              <c:f>fpga_full_mon!$K$1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fpga_full_mon!$A$2:$A$5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fpga_full_mon!$K$2:$K$5</c:f>
              <c:numCache>
                <c:formatCode>0.0_);[Red]\(0.0\)</c:formatCode>
                <c:ptCount val="4"/>
                <c:pt idx="0">
                  <c:v>1.4216958008020193</c:v>
                </c:pt>
                <c:pt idx="1">
                  <c:v>2.4397880965526695</c:v>
                </c:pt>
                <c:pt idx="2">
                  <c:v>2.5548184944119137</c:v>
                </c:pt>
                <c:pt idx="3">
                  <c:v>2.4554725806069855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92096"/>
        <c:axId val="158693632"/>
      </c:barChart>
      <c:catAx>
        <c:axId val="1586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93632"/>
        <c:crosses val="autoZero"/>
        <c:auto val="1"/>
        <c:lblAlgn val="ctr"/>
        <c:lblOffset val="100"/>
        <c:noMultiLvlLbl val="0"/>
      </c:catAx>
      <c:valAx>
        <c:axId val="15869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8692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544193032456791"/>
          <c:w val="0.99808622098581801"/>
          <c:h val="0.1609629936277345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fpga_umc!$A$11</c:f>
              <c:strCache>
                <c:ptCount val="1"/>
                <c:pt idx="0">
                  <c:v>1.01x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fpga_umc!$B$11:$K$11</c:f>
              <c:numCache>
                <c:formatCode>0%</c:formatCode>
                <c:ptCount val="10"/>
                <c:pt idx="0">
                  <c:v>0.21659999999999999</c:v>
                </c:pt>
                <c:pt idx="1">
                  <c:v>0.20069999999999999</c:v>
                </c:pt>
                <c:pt idx="2">
                  <c:v>0.20269999999999999</c:v>
                </c:pt>
                <c:pt idx="3">
                  <c:v>0.34539999999999998</c:v>
                </c:pt>
                <c:pt idx="4">
                  <c:v>0.23400000000000001</c:v>
                </c:pt>
                <c:pt idx="5">
                  <c:v>0.70230000000000004</c:v>
                </c:pt>
                <c:pt idx="6">
                  <c:v>0.17849999999999999</c:v>
                </c:pt>
                <c:pt idx="7">
                  <c:v>0.1045</c:v>
                </c:pt>
                <c:pt idx="8">
                  <c:v>0.20949999999999999</c:v>
                </c:pt>
                <c:pt idx="9">
                  <c:v>0.23209897310227132</c:v>
                </c:pt>
              </c:numCache>
            </c:numRef>
          </c:val>
        </c:ser>
        <c:ser>
          <c:idx val="1"/>
          <c:order val="1"/>
          <c:tx>
            <c:strRef>
              <c:f>fpga_umc!$A$12</c:f>
              <c:strCache>
                <c:ptCount val="1"/>
                <c:pt idx="0">
                  <c:v>1.05x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fpga_umc!$B$12:$K$12</c:f>
              <c:numCache>
                <c:formatCode>0%</c:formatCode>
                <c:ptCount val="10"/>
                <c:pt idx="0">
                  <c:v>0.25609999999999999</c:v>
                </c:pt>
                <c:pt idx="1">
                  <c:v>0.20440000000000003</c:v>
                </c:pt>
                <c:pt idx="2">
                  <c:v>0.22520000000000001</c:v>
                </c:pt>
                <c:pt idx="3">
                  <c:v>0.23559999999999998</c:v>
                </c:pt>
                <c:pt idx="4">
                  <c:v>0.24279999999999999</c:v>
                </c:pt>
                <c:pt idx="5">
                  <c:v>0.13219999999999998</c:v>
                </c:pt>
                <c:pt idx="6">
                  <c:v>0.2016</c:v>
                </c:pt>
                <c:pt idx="7">
                  <c:v>0.22040000000000004</c:v>
                </c:pt>
                <c:pt idx="8">
                  <c:v>0.1933</c:v>
                </c:pt>
                <c:pt idx="9">
                  <c:v>0.22900218240226491</c:v>
                </c:pt>
              </c:numCache>
            </c:numRef>
          </c:val>
        </c:ser>
        <c:ser>
          <c:idx val="2"/>
          <c:order val="2"/>
          <c:tx>
            <c:strRef>
              <c:f>fpga_umc!$A$13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fpga_umc!$B$13:$K$13</c:f>
              <c:numCache>
                <c:formatCode>0%</c:formatCode>
                <c:ptCount val="10"/>
                <c:pt idx="0">
                  <c:v>0.13109999999999999</c:v>
                </c:pt>
                <c:pt idx="1">
                  <c:v>9.1799999999999993E-2</c:v>
                </c:pt>
                <c:pt idx="2">
                  <c:v>0.10989999999999994</c:v>
                </c:pt>
                <c:pt idx="3">
                  <c:v>0.11150000000000004</c:v>
                </c:pt>
                <c:pt idx="4">
                  <c:v>0.11439999999999995</c:v>
                </c:pt>
                <c:pt idx="5">
                  <c:v>0.11319999999999997</c:v>
                </c:pt>
                <c:pt idx="6">
                  <c:v>0.10249999999999998</c:v>
                </c:pt>
                <c:pt idx="7">
                  <c:v>9.3599999999999961E-2</c:v>
                </c:pt>
                <c:pt idx="8">
                  <c:v>9.1700000000000004E-2</c:v>
                </c:pt>
                <c:pt idx="9">
                  <c:v>0.10790563782282248</c:v>
                </c:pt>
              </c:numCache>
            </c:numRef>
          </c:val>
        </c:ser>
        <c:ser>
          <c:idx val="3"/>
          <c:order val="3"/>
          <c:tx>
            <c:strRef>
              <c:f>fpga_umc!$A$14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fpga_umc!$B$14:$K$14</c:f>
              <c:numCache>
                <c:formatCode>0%</c:formatCode>
                <c:ptCount val="10"/>
                <c:pt idx="0">
                  <c:v>0.29769999999999996</c:v>
                </c:pt>
                <c:pt idx="1">
                  <c:v>0.12290000000000001</c:v>
                </c:pt>
                <c:pt idx="2">
                  <c:v>0.26930000000000009</c:v>
                </c:pt>
                <c:pt idx="3">
                  <c:v>0.27600000000000002</c:v>
                </c:pt>
                <c:pt idx="4">
                  <c:v>0.22770000000000001</c:v>
                </c:pt>
                <c:pt idx="5">
                  <c:v>5.2300000000000013E-2</c:v>
                </c:pt>
                <c:pt idx="6">
                  <c:v>0.23190000000000005</c:v>
                </c:pt>
                <c:pt idx="7">
                  <c:v>0.19910000000000005</c:v>
                </c:pt>
                <c:pt idx="8">
                  <c:v>0.24920000000000003</c:v>
                </c:pt>
                <c:pt idx="9">
                  <c:v>0.21916388121903652</c:v>
                </c:pt>
              </c:numCache>
            </c:numRef>
          </c:val>
        </c:ser>
        <c:ser>
          <c:idx val="4"/>
          <c:order val="4"/>
          <c:tx>
            <c:strRef>
              <c:f>fpga_umc!$A$15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fpga_umc!$B$15:$K$15</c:f>
              <c:numCache>
                <c:formatCode>0%</c:formatCode>
                <c:ptCount val="10"/>
                <c:pt idx="0">
                  <c:v>9.8500000000000032E-2</c:v>
                </c:pt>
                <c:pt idx="1">
                  <c:v>0.18730000000000002</c:v>
                </c:pt>
                <c:pt idx="2">
                  <c:v>0.17769999999999997</c:v>
                </c:pt>
                <c:pt idx="3">
                  <c:v>3.1499999999999972E-2</c:v>
                </c:pt>
                <c:pt idx="4">
                  <c:v>0.18110000000000004</c:v>
                </c:pt>
                <c:pt idx="5">
                  <c:v>0</c:v>
                </c:pt>
                <c:pt idx="6">
                  <c:v>0.21679999999999999</c:v>
                </c:pt>
                <c:pt idx="7">
                  <c:v>0.19409999999999994</c:v>
                </c:pt>
                <c:pt idx="8">
                  <c:v>0.22260000000000002</c:v>
                </c:pt>
                <c:pt idx="9">
                  <c:v>0.15320638953932342</c:v>
                </c:pt>
              </c:numCache>
            </c:numRef>
          </c:val>
        </c:ser>
        <c:ser>
          <c:idx val="5"/>
          <c:order val="5"/>
          <c:tx>
            <c:strRef>
              <c:f>fpga_umc!$A$16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fpga_umc!$B$16:$K$16</c:f>
              <c:numCache>
                <c:formatCode>0%</c:formatCode>
                <c:ptCount val="10"/>
                <c:pt idx="0">
                  <c:v>0</c:v>
                </c:pt>
                <c:pt idx="1">
                  <c:v>0.19289999999999996</c:v>
                </c:pt>
                <c:pt idx="2">
                  <c:v>1.5199999999999991E-2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5.7499999999999996E-2</c:v>
                </c:pt>
                <c:pt idx="7">
                  <c:v>2.7700000000000058E-2</c:v>
                </c:pt>
                <c:pt idx="8">
                  <c:v>3.3699999999999952E-2</c:v>
                </c:pt>
                <c:pt idx="9">
                  <c:v>3.8132323271395485E-2</c:v>
                </c:pt>
              </c:numCache>
            </c:numRef>
          </c:val>
        </c:ser>
        <c:ser>
          <c:idx val="6"/>
          <c:order val="6"/>
          <c:tx>
            <c:strRef>
              <c:f>fpga_umc!$A$17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fpga_umc!$B$10:$K$10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fpga_umc!$B$17:$K$17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5.9000000000000163E-3</c:v>
                </c:pt>
                <c:pt idx="7">
                  <c:v>0.16059999999999997</c:v>
                </c:pt>
                <c:pt idx="8">
                  <c:v>0</c:v>
                </c:pt>
                <c:pt idx="9">
                  <c:v>1.9900331946705041E-2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842240"/>
        <c:axId val="158925952"/>
      </c:barChart>
      <c:catAx>
        <c:axId val="15884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25952"/>
        <c:crosses val="autoZero"/>
        <c:auto val="1"/>
        <c:lblAlgn val="ctr"/>
        <c:lblOffset val="100"/>
        <c:noMultiLvlLbl val="0"/>
      </c:catAx>
      <c:valAx>
        <c:axId val="1589259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842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8747746067275998E-2"/>
          <c:y val="0.81336881396558758"/>
          <c:w val="0.84250416623108282"/>
          <c:h val="9.25986255944289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bc_policies!$B$2:$K$2</c:f>
              <c:numCache>
                <c:formatCode>0%</c:formatCode>
                <c:ptCount val="10"/>
                <c:pt idx="0">
                  <c:v>0.91379999999999995</c:v>
                </c:pt>
                <c:pt idx="1">
                  <c:v>0.53779999999999994</c:v>
                </c:pt>
                <c:pt idx="2">
                  <c:v>0.75449999999999995</c:v>
                </c:pt>
                <c:pt idx="3">
                  <c:v>0.98899999999999999</c:v>
                </c:pt>
                <c:pt idx="4">
                  <c:v>0.96160000000000001</c:v>
                </c:pt>
                <c:pt idx="5">
                  <c:v>0.58260000000000001</c:v>
                </c:pt>
                <c:pt idx="6">
                  <c:v>1</c:v>
                </c:pt>
                <c:pt idx="7">
                  <c:v>0.9819</c:v>
                </c:pt>
                <c:pt idx="8">
                  <c:v>0.78669999999999995</c:v>
                </c:pt>
                <c:pt idx="9">
                  <c:v>0.81503135115597636</c:v>
                </c:pt>
              </c:numCache>
            </c:numRef>
          </c:val>
        </c:ser>
        <c:ser>
          <c:idx val="1"/>
          <c:order val="1"/>
          <c:tx>
            <c:strRef>
              <c:f>bc_policies!$A$3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bc_policies!$B$3:$K$3</c:f>
              <c:numCache>
                <c:formatCode>0%</c:formatCode>
                <c:ptCount val="10"/>
                <c:pt idx="0">
                  <c:v>0.91190000000000004</c:v>
                </c:pt>
                <c:pt idx="1">
                  <c:v>0.81569999999999998</c:v>
                </c:pt>
                <c:pt idx="2">
                  <c:v>0.73550000000000004</c:v>
                </c:pt>
                <c:pt idx="3">
                  <c:v>0.99739999999999995</c:v>
                </c:pt>
                <c:pt idx="4">
                  <c:v>0.99990000000000001</c:v>
                </c:pt>
                <c:pt idx="5">
                  <c:v>0.99680000000000002</c:v>
                </c:pt>
                <c:pt idx="6">
                  <c:v>1</c:v>
                </c:pt>
                <c:pt idx="7">
                  <c:v>1</c:v>
                </c:pt>
                <c:pt idx="8">
                  <c:v>0.81559999999999999</c:v>
                </c:pt>
                <c:pt idx="9">
                  <c:v>0.9136389686081553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96736"/>
        <c:axId val="158998528"/>
      </c:barChart>
      <c:catAx>
        <c:axId val="15899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98528"/>
        <c:crosses val="autoZero"/>
        <c:auto val="1"/>
        <c:lblAlgn val="ctr"/>
        <c:lblOffset val="100"/>
        <c:noMultiLvlLbl val="0"/>
      </c:catAx>
      <c:valAx>
        <c:axId val="1589985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89967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bc_policies!$B$6:$J$6</c:f>
              <c:numCache>
                <c:formatCode>0.0%</c:formatCode>
                <c:ptCount val="9"/>
                <c:pt idx="0">
                  <c:v>0.04</c:v>
                </c:pt>
                <c:pt idx="1">
                  <c:v>-9.6000000000000002E-2</c:v>
                </c:pt>
                <c:pt idx="2">
                  <c:v>-1.7899999999999999E-2</c:v>
                </c:pt>
                <c:pt idx="3">
                  <c:v>-0.38080000000000003</c:v>
                </c:pt>
                <c:pt idx="4">
                  <c:v>-5.3199999999999997E-2</c:v>
                </c:pt>
                <c:pt idx="5">
                  <c:v>2.2000000000000001E-3</c:v>
                </c:pt>
                <c:pt idx="6">
                  <c:v>-0.44119999999999998</c:v>
                </c:pt>
                <c:pt idx="7">
                  <c:v>-0.46989999999999998</c:v>
                </c:pt>
                <c:pt idx="8">
                  <c:v>-5.0000000000000001E-4</c:v>
                </c:pt>
              </c:numCache>
            </c:numRef>
          </c:val>
        </c:ser>
        <c:ser>
          <c:idx val="1"/>
          <c:order val="1"/>
          <c:tx>
            <c:strRef>
              <c:f>bc_policies!$A$7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bc_policies!$B$5:$J$5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bc_policies!$B$7:$J$7</c:f>
              <c:numCache>
                <c:formatCode>0.0%</c:formatCode>
                <c:ptCount val="9"/>
                <c:pt idx="0">
                  <c:v>0.2697</c:v>
                </c:pt>
                <c:pt idx="1">
                  <c:v>4.1905999999999999</c:v>
                </c:pt>
                <c:pt idx="2">
                  <c:v>-1.8499999999999999E-2</c:v>
                </c:pt>
                <c:pt idx="3">
                  <c:v>-0.29210000000000003</c:v>
                </c:pt>
                <c:pt idx="4">
                  <c:v>1.1740999999999999</c:v>
                </c:pt>
                <c:pt idx="5">
                  <c:v>15.1409</c:v>
                </c:pt>
                <c:pt idx="6">
                  <c:v>-0.44119999999999998</c:v>
                </c:pt>
                <c:pt idx="7">
                  <c:v>-0.18479999999999999</c:v>
                </c:pt>
                <c:pt idx="8">
                  <c:v>0.10340000000000001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188096"/>
        <c:axId val="159189632"/>
      </c:barChart>
      <c:catAx>
        <c:axId val="159188096"/>
        <c:scaling>
          <c:orientation val="minMax"/>
        </c:scaling>
        <c:delete val="0"/>
        <c:axPos val="b"/>
        <c:majorTickMark val="out"/>
        <c:minorTickMark val="none"/>
        <c:tickLblPos val="low"/>
        <c:crossAx val="159189632"/>
        <c:crosses val="autoZero"/>
        <c:auto val="1"/>
        <c:lblAlgn val="ctr"/>
        <c:lblOffset val="100"/>
        <c:noMultiLvlLbl val="0"/>
      </c:catAx>
      <c:valAx>
        <c:axId val="159189632"/>
        <c:scaling>
          <c:orientation val="minMax"/>
          <c:max val="0.60000000000000009"/>
          <c:min val="-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91880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umc_policies!$A$2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umc_policies!$B$2:$K$2</c:f>
              <c:numCache>
                <c:formatCode>0%</c:formatCode>
                <c:ptCount val="10"/>
                <c:pt idx="0">
                  <c:v>0.43049999999999999</c:v>
                </c:pt>
                <c:pt idx="1">
                  <c:v>0.22689999999999999</c:v>
                </c:pt>
                <c:pt idx="2">
                  <c:v>0.44140000000000001</c:v>
                </c:pt>
                <c:pt idx="3">
                  <c:v>0.82330000000000003</c:v>
                </c:pt>
                <c:pt idx="4">
                  <c:v>0.39529999999999998</c:v>
                </c:pt>
                <c:pt idx="5">
                  <c:v>0.4148</c:v>
                </c:pt>
                <c:pt idx="6">
                  <c:v>0.49149999999999999</c:v>
                </c:pt>
                <c:pt idx="7">
                  <c:v>0.97660000000000002</c:v>
                </c:pt>
                <c:pt idx="8">
                  <c:v>0.3533</c:v>
                </c:pt>
                <c:pt idx="9">
                  <c:v>0.46348812893673524</c:v>
                </c:pt>
              </c:numCache>
            </c:numRef>
          </c:val>
        </c:ser>
        <c:ser>
          <c:idx val="1"/>
          <c:order val="1"/>
          <c:tx>
            <c:strRef>
              <c:f>umc_policies!$A$3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umc_policies!$B$3:$K$3</c:f>
              <c:numCache>
                <c:formatCode>0%</c:formatCode>
                <c:ptCount val="10"/>
                <c:pt idx="0">
                  <c:v>0.46389999999999998</c:v>
                </c:pt>
                <c:pt idx="1">
                  <c:v>0.27129999999999999</c:v>
                </c:pt>
                <c:pt idx="2">
                  <c:v>0.47710000000000002</c:v>
                </c:pt>
                <c:pt idx="3">
                  <c:v>0.79049999999999998</c:v>
                </c:pt>
                <c:pt idx="4">
                  <c:v>0.42049999999999998</c:v>
                </c:pt>
                <c:pt idx="5">
                  <c:v>0.44019999999999998</c:v>
                </c:pt>
                <c:pt idx="6">
                  <c:v>0.49159999999999998</c:v>
                </c:pt>
                <c:pt idx="7">
                  <c:v>0.97660000000000002</c:v>
                </c:pt>
                <c:pt idx="8">
                  <c:v>0.37880000000000003</c:v>
                </c:pt>
                <c:pt idx="9">
                  <c:v>0.48897001622478758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99072"/>
        <c:axId val="159300608"/>
      </c:barChart>
      <c:catAx>
        <c:axId val="15929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9300608"/>
        <c:crosses val="autoZero"/>
        <c:auto val="1"/>
        <c:lblAlgn val="ctr"/>
        <c:lblOffset val="100"/>
        <c:noMultiLvlLbl val="0"/>
      </c:catAx>
      <c:valAx>
        <c:axId val="1593006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92990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411616797325016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171273267967519"/>
          <c:y val="6.8912922085481623E-2"/>
          <c:w val="0.7406009904545523"/>
          <c:h val="0.5297410807835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umc_policies!$A$6</c:f>
              <c:strCache>
                <c:ptCount val="1"/>
                <c:pt idx="0">
                  <c:v>Unrestricted Dropping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umc_policies!$B$6:$J$6</c:f>
              <c:numCache>
                <c:formatCode>0%</c:formatCode>
                <c:ptCount val="9"/>
                <c:pt idx="0">
                  <c:v>1.15E-2</c:v>
                </c:pt>
                <c:pt idx="1">
                  <c:v>-6.6600000000000006E-2</c:v>
                </c:pt>
                <c:pt idx="2">
                  <c:v>-6.8999999999999999E-3</c:v>
                </c:pt>
                <c:pt idx="3">
                  <c:v>-0.10630000000000001</c:v>
                </c:pt>
                <c:pt idx="4">
                  <c:v>-1.09E-2</c:v>
                </c:pt>
                <c:pt idx="5">
                  <c:v>-4.0000000000000001E-3</c:v>
                </c:pt>
                <c:pt idx="6">
                  <c:v>-0.18629999999999999</c:v>
                </c:pt>
                <c:pt idx="7">
                  <c:v>-8.2799999999999999E-2</c:v>
                </c:pt>
                <c:pt idx="8">
                  <c:v>9.5999999999999992E-3</c:v>
                </c:pt>
              </c:numCache>
            </c:numRef>
          </c:val>
        </c:ser>
        <c:ser>
          <c:idx val="1"/>
          <c:order val="1"/>
          <c:tx>
            <c:strRef>
              <c:f>umc_policies!$A$7</c:f>
              <c:strCache>
                <c:ptCount val="1"/>
                <c:pt idx="0">
                  <c:v>Source-Only Dropping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umc_policies!$B$5:$J$5</c:f>
              <c:strCache>
                <c:ptCount val="9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</c:strCache>
            </c:strRef>
          </c:cat>
          <c:val>
            <c:numRef>
              <c:f>umc_policies!$B$7:$J$7</c:f>
              <c:numCache>
                <c:formatCode>0%</c:formatCode>
                <c:ptCount val="9"/>
                <c:pt idx="0">
                  <c:v>1.1900000000000001E-2</c:v>
                </c:pt>
                <c:pt idx="1">
                  <c:v>-7.2499999999999995E-2</c:v>
                </c:pt>
                <c:pt idx="2">
                  <c:v>-1.0699999999999999E-2</c:v>
                </c:pt>
                <c:pt idx="3">
                  <c:v>-0.10630000000000001</c:v>
                </c:pt>
                <c:pt idx="4">
                  <c:v>-1.0800000000000001E-2</c:v>
                </c:pt>
                <c:pt idx="5">
                  <c:v>-4.1000000000000003E-3</c:v>
                </c:pt>
                <c:pt idx="6">
                  <c:v>-0.186</c:v>
                </c:pt>
                <c:pt idx="7">
                  <c:v>-8.6499999999999994E-2</c:v>
                </c:pt>
                <c:pt idx="8">
                  <c:v>9.7000000000000003E-3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33088"/>
        <c:axId val="159434624"/>
      </c:barChart>
      <c:catAx>
        <c:axId val="159433088"/>
        <c:scaling>
          <c:orientation val="minMax"/>
        </c:scaling>
        <c:delete val="0"/>
        <c:axPos val="b"/>
        <c:majorTickMark val="out"/>
        <c:minorTickMark val="none"/>
        <c:tickLblPos val="low"/>
        <c:crossAx val="159434624"/>
        <c:crosses val="autoZero"/>
        <c:auto val="1"/>
        <c:lblAlgn val="ctr"/>
        <c:lblOffset val="100"/>
        <c:noMultiLvlLbl val="0"/>
      </c:catAx>
      <c:valAx>
        <c:axId val="15943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Overhead Difference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94330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897509690458E-2"/>
          <c:y val="0.82544052156726855"/>
          <c:w val="0.85604620169390633"/>
          <c:h val="8.6510264602412706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multirun!$B$1</c:f>
              <c:strCache>
                <c:ptCount val="1"/>
                <c:pt idx="0">
                  <c:v>1 run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multirun!$B$2:$B$3</c:f>
              <c:numCache>
                <c:formatCode>0%</c:formatCode>
                <c:ptCount val="2"/>
                <c:pt idx="0">
                  <c:v>0.880877778</c:v>
                </c:pt>
                <c:pt idx="1">
                  <c:v>0.89713333299999998</c:v>
                </c:pt>
              </c:numCache>
            </c:numRef>
          </c:val>
        </c:ser>
        <c:ser>
          <c:idx val="1"/>
          <c:order val="1"/>
          <c:tx>
            <c:strRef>
              <c:f>multirun!$C$1</c:f>
              <c:strCache>
                <c:ptCount val="1"/>
                <c:pt idx="0">
                  <c:v>2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multirun!$C$2:$C$3</c:f>
              <c:numCache>
                <c:formatCode>0%</c:formatCode>
                <c:ptCount val="2"/>
                <c:pt idx="0">
                  <c:v>0.88147777800000005</c:v>
                </c:pt>
                <c:pt idx="1">
                  <c:v>0.90697777800000001</c:v>
                </c:pt>
              </c:numCache>
            </c:numRef>
          </c:val>
        </c:ser>
        <c:ser>
          <c:idx val="2"/>
          <c:order val="2"/>
          <c:tx>
            <c:strRef>
              <c:f>multirun!$D$1</c:f>
              <c:strCache>
                <c:ptCount val="1"/>
                <c:pt idx="0">
                  <c:v>3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multirun!$D$2:$D$3</c:f>
              <c:numCache>
                <c:formatCode>0%</c:formatCode>
                <c:ptCount val="2"/>
                <c:pt idx="0">
                  <c:v>0.882222222</c:v>
                </c:pt>
                <c:pt idx="1">
                  <c:v>0.92900000000000005</c:v>
                </c:pt>
              </c:numCache>
            </c:numRef>
          </c:val>
        </c:ser>
        <c:ser>
          <c:idx val="3"/>
          <c:order val="3"/>
          <c:tx>
            <c:strRef>
              <c:f>multirun!$E$1</c:f>
              <c:strCache>
                <c:ptCount val="1"/>
                <c:pt idx="0">
                  <c:v>4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multirun!$E$2:$E$3</c:f>
              <c:numCache>
                <c:formatCode>0%</c:formatCode>
                <c:ptCount val="2"/>
                <c:pt idx="0">
                  <c:v>0.88264444399999997</c:v>
                </c:pt>
                <c:pt idx="1">
                  <c:v>0.93252222200000001</c:v>
                </c:pt>
              </c:numCache>
            </c:numRef>
          </c:val>
        </c:ser>
        <c:ser>
          <c:idx val="4"/>
          <c:order val="4"/>
          <c:tx>
            <c:strRef>
              <c:f>multirun!$F$1</c:f>
              <c:strCache>
                <c:ptCount val="1"/>
                <c:pt idx="0">
                  <c:v>5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multirun!$F$2:$F$3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0.93528888899999996</c:v>
                </c:pt>
              </c:numCache>
            </c:numRef>
          </c:val>
        </c:ser>
        <c:ser>
          <c:idx val="5"/>
          <c:order val="5"/>
          <c:tx>
            <c:strRef>
              <c:f>multirun!$G$1</c:f>
              <c:strCache>
                <c:ptCount val="1"/>
                <c:pt idx="0">
                  <c:v>6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multirun!$G$2:$G$3</c:f>
              <c:numCache>
                <c:formatCode>0%</c:formatCode>
                <c:ptCount val="2"/>
                <c:pt idx="0">
                  <c:v>0.88282222200000005</c:v>
                </c:pt>
                <c:pt idx="1">
                  <c:v>0.93853333299999997</c:v>
                </c:pt>
              </c:numCache>
            </c:numRef>
          </c:val>
        </c:ser>
        <c:ser>
          <c:idx val="6"/>
          <c:order val="6"/>
          <c:tx>
            <c:strRef>
              <c:f>multirun!$H$1</c:f>
              <c:strCache>
                <c:ptCount val="1"/>
                <c:pt idx="0">
                  <c:v>7 runs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invertIfNegative val="0"/>
          <c:cat>
            <c:strRef>
              <c:f>multirun!$A$2:$A$3</c:f>
              <c:strCache>
                <c:ptCount val="2"/>
                <c:pt idx="0">
                  <c:v>Unrestricted Dropping</c:v>
                </c:pt>
                <c:pt idx="1">
                  <c:v>Source-Only Dropping</c:v>
                </c:pt>
              </c:strCache>
            </c:strRef>
          </c:cat>
          <c:val>
            <c:numRef>
              <c:f>multirun!$H$2:$H$3</c:f>
              <c:numCache>
                <c:formatCode>0%</c:formatCode>
                <c:ptCount val="2"/>
                <c:pt idx="0">
                  <c:v>0.88286666700000005</c:v>
                </c:pt>
                <c:pt idx="1">
                  <c:v>0.95143333299999999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25888"/>
        <c:axId val="159539968"/>
      </c:barChart>
      <c:catAx>
        <c:axId val="15952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9539968"/>
        <c:crosses val="autoZero"/>
        <c:auto val="1"/>
        <c:lblAlgn val="ctr"/>
        <c:lblOffset val="100"/>
        <c:noMultiLvlLbl val="0"/>
      </c:catAx>
      <c:valAx>
        <c:axId val="1595399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952588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8380946959768234"/>
          <c:w val="1"/>
          <c:h val="8.611583807036622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filter_mon!$B$1</c:f>
              <c:strCache>
                <c:ptCount val="1"/>
                <c:pt idx="0">
                  <c:v>perlbench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filter_mon!$B$2:$B$5</c:f>
              <c:numCache>
                <c:formatCode>0.0_);[Red]\(0.0\)</c:formatCode>
                <c:ptCount val="4"/>
                <c:pt idx="0">
                  <c:v>4.7145224509999997</c:v>
                </c:pt>
                <c:pt idx="1">
                  <c:v>3.1125854890000002</c:v>
                </c:pt>
                <c:pt idx="2" formatCode="0.00_);[Red]\(0.00\)">
                  <c:v>1.306092995</c:v>
                </c:pt>
                <c:pt idx="3" formatCode="0.00">
                  <c:v>4.1024899960000001</c:v>
                </c:pt>
              </c:numCache>
            </c:numRef>
          </c:val>
        </c:ser>
        <c:ser>
          <c:idx val="1"/>
          <c:order val="1"/>
          <c:tx>
            <c:strRef>
              <c:f>filter_mon!$C$1</c:f>
              <c:strCache>
                <c:ptCount val="1"/>
                <c:pt idx="0">
                  <c:v>bzip2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filter_mon!$C$2:$C$5</c:f>
              <c:numCache>
                <c:formatCode>0.0_);[Red]\(0.0\)</c:formatCode>
                <c:ptCount val="4"/>
                <c:pt idx="0">
                  <c:v>7.1271726580000001</c:v>
                </c:pt>
                <c:pt idx="1">
                  <c:v>8.256202</c:v>
                </c:pt>
                <c:pt idx="2" formatCode="0.00_);[Red]\(0.00\)">
                  <c:v>1.0538627039999999</c:v>
                </c:pt>
                <c:pt idx="3" formatCode="0.00">
                  <c:v>4.2436384470000004</c:v>
                </c:pt>
              </c:numCache>
            </c:numRef>
          </c:val>
        </c:ser>
        <c:ser>
          <c:idx val="2"/>
          <c:order val="2"/>
          <c:tx>
            <c:strRef>
              <c:f>filter_mon!$D$1</c:f>
              <c:strCache>
                <c:ptCount val="1"/>
                <c:pt idx="0">
                  <c:v>gcc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filter_mon!$D$2:$D$5</c:f>
              <c:numCache>
                <c:formatCode>0.0_);[Red]\(0.0\)</c:formatCode>
                <c:ptCount val="4"/>
                <c:pt idx="0">
                  <c:v>4.958189</c:v>
                </c:pt>
                <c:pt idx="1">
                  <c:v>5.3545119999999997</c:v>
                </c:pt>
                <c:pt idx="2" formatCode="0.00_);[Red]\(0.00\)">
                  <c:v>1.0602838000000001</c:v>
                </c:pt>
                <c:pt idx="3" formatCode="0.00">
                  <c:v>3.3686476289999998</c:v>
                </c:pt>
              </c:numCache>
            </c:numRef>
          </c:val>
        </c:ser>
        <c:ser>
          <c:idx val="3"/>
          <c:order val="3"/>
          <c:tx>
            <c:strRef>
              <c:f>filter_mon!$E$1</c:f>
              <c:strCache>
                <c:ptCount val="1"/>
                <c:pt idx="0">
                  <c:v>mcf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filter_mon!$E$2:$E$5</c:f>
              <c:numCache>
                <c:formatCode>0.0_);[Red]\(0.0\)</c:formatCode>
                <c:ptCount val="4"/>
                <c:pt idx="0">
                  <c:v>1.745944962</c:v>
                </c:pt>
                <c:pt idx="1">
                  <c:v>1.550173698</c:v>
                </c:pt>
                <c:pt idx="2" formatCode="0.00_);[Red]\(0.00\)">
                  <c:v>1.0392800820000001</c:v>
                </c:pt>
                <c:pt idx="3" formatCode="0.00">
                  <c:v>1.649555544</c:v>
                </c:pt>
              </c:numCache>
            </c:numRef>
          </c:val>
        </c:ser>
        <c:ser>
          <c:idx val="4"/>
          <c:order val="4"/>
          <c:tx>
            <c:strRef>
              <c:f>filter_mon!$F$1</c:f>
              <c:strCache>
                <c:ptCount val="1"/>
                <c:pt idx="0">
                  <c:v>gobmk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filter_mon!$F$2:$F$5</c:f>
              <c:numCache>
                <c:formatCode>0.0_);[Red]\(0.0\)</c:formatCode>
                <c:ptCount val="4"/>
                <c:pt idx="0">
                  <c:v>4.6564346859999999</c:v>
                </c:pt>
                <c:pt idx="1">
                  <c:v>5.7836189999999998</c:v>
                </c:pt>
                <c:pt idx="2" formatCode="0.00_);[Red]\(0.00\)">
                  <c:v>1.1280897160000001</c:v>
                </c:pt>
                <c:pt idx="3" formatCode="0.00">
                  <c:v>4.752131222</c:v>
                </c:pt>
              </c:numCache>
            </c:numRef>
          </c:val>
        </c:ser>
        <c:ser>
          <c:idx val="5"/>
          <c:order val="5"/>
          <c:tx>
            <c:strRef>
              <c:f>filter_mon!$G$1</c:f>
              <c:strCache>
                <c:ptCount val="1"/>
                <c:pt idx="0">
                  <c:v>hmmer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filter_mon!$G$2:$G$5</c:f>
              <c:numCache>
                <c:formatCode>0.0_);[Red]\(0.0\)</c:formatCode>
                <c:ptCount val="4"/>
                <c:pt idx="0">
                  <c:v>4.7046409450000004</c:v>
                </c:pt>
                <c:pt idx="1">
                  <c:v>3.7457660000000002</c:v>
                </c:pt>
                <c:pt idx="2" formatCode="0.00_);[Red]\(0.00\)">
                  <c:v>1.1712283459999999</c:v>
                </c:pt>
                <c:pt idx="3" formatCode="0.00">
                  <c:v>5.1128366979999997</c:v>
                </c:pt>
              </c:numCache>
            </c:numRef>
          </c:val>
        </c:ser>
        <c:ser>
          <c:idx val="6"/>
          <c:order val="6"/>
          <c:tx>
            <c:strRef>
              <c:f>filter_mon!$H$1</c:f>
              <c:strCache>
                <c:ptCount val="1"/>
                <c:pt idx="0">
                  <c:v>sjeng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filter_mon!$H$2:$H$5</c:f>
              <c:numCache>
                <c:formatCode>0.0_);[Red]\(0.0\)</c:formatCode>
                <c:ptCount val="4"/>
                <c:pt idx="0">
                  <c:v>4.7323813990000003</c:v>
                </c:pt>
                <c:pt idx="1">
                  <c:v>1.0804225220000001</c:v>
                </c:pt>
                <c:pt idx="2" formatCode="0.00_);[Red]\(0.00\)">
                  <c:v>1.0885151479999999</c:v>
                </c:pt>
                <c:pt idx="3" formatCode="0.00">
                  <c:v>3.842588873</c:v>
                </c:pt>
              </c:numCache>
            </c:numRef>
          </c:val>
        </c:ser>
        <c:ser>
          <c:idx val="7"/>
          <c:order val="7"/>
          <c:tx>
            <c:strRef>
              <c:f>filter_mon!$I$1</c:f>
              <c:strCache>
                <c:ptCount val="1"/>
                <c:pt idx="0">
                  <c:v>libquantum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filter_mon!$I$2:$I$5</c:f>
              <c:numCache>
                <c:formatCode>0.0_);[Red]\(0.0\)</c:formatCode>
                <c:ptCount val="4"/>
                <c:pt idx="0">
                  <c:v>2.9901219999999999</c:v>
                </c:pt>
                <c:pt idx="1">
                  <c:v>1.1975231289999999</c:v>
                </c:pt>
                <c:pt idx="2" formatCode="0.00_);[Red]\(0.00\)">
                  <c:v>1.0006123099999999</c:v>
                </c:pt>
                <c:pt idx="3" formatCode="0.00">
                  <c:v>3.143039532</c:v>
                </c:pt>
              </c:numCache>
            </c:numRef>
          </c:val>
        </c:ser>
        <c:ser>
          <c:idx val="8"/>
          <c:order val="8"/>
          <c:tx>
            <c:strRef>
              <c:f>filter_mon!$J$1</c:f>
              <c:strCache>
                <c:ptCount val="1"/>
                <c:pt idx="0">
                  <c:v>h264ref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filter_mon!$J$2:$J$5</c:f>
              <c:numCache>
                <c:formatCode>0.0_);[Red]\(0.0\)</c:formatCode>
                <c:ptCount val="4"/>
                <c:pt idx="0">
                  <c:v>5.6462669849999996</c:v>
                </c:pt>
                <c:pt idx="1">
                  <c:v>4.9528981859999996</c:v>
                </c:pt>
                <c:pt idx="2" formatCode="0.00_);[Red]\(0.00\)">
                  <c:v>1.0667325050000001</c:v>
                </c:pt>
                <c:pt idx="3" formatCode="0.00">
                  <c:v>6.1178188889999996</c:v>
                </c:pt>
              </c:numCache>
            </c:numRef>
          </c:val>
        </c:ser>
        <c:ser>
          <c:idx val="9"/>
          <c:order val="9"/>
          <c:tx>
            <c:strRef>
              <c:f>filter_mon!$K$1</c:f>
              <c:strCache>
                <c:ptCount val="1"/>
                <c:pt idx="0">
                  <c:v>geomean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filter_mon!$A$2:$A$5</c:f>
              <c:strCache>
                <c:ptCount val="4"/>
                <c:pt idx="0">
                  <c:v>UMC</c:v>
                </c:pt>
                <c:pt idx="1">
                  <c:v>BC</c:v>
                </c:pt>
                <c:pt idx="2">
                  <c:v>DIFT</c:v>
                </c:pt>
                <c:pt idx="3">
                  <c:v>IMP</c:v>
                </c:pt>
              </c:strCache>
            </c:strRef>
          </c:cat>
          <c:val>
            <c:numRef>
              <c:f>filter_mon!$K$2:$K$5</c:f>
              <c:numCache>
                <c:formatCode>0.0_);[Red]\(0.0\)</c:formatCode>
                <c:ptCount val="4"/>
                <c:pt idx="0">
                  <c:v>4.3061679423933619</c:v>
                </c:pt>
                <c:pt idx="1">
                  <c:v>3.1392869378396293</c:v>
                </c:pt>
                <c:pt idx="2" formatCode="0.00_);[Red]\(0.00\)">
                  <c:v>1.098458793150149</c:v>
                </c:pt>
                <c:pt idx="3" formatCode="0.00_);[Red]\(0.00\)">
                  <c:v>3.8211327785252749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347200"/>
        <c:axId val="153348736"/>
      </c:barChart>
      <c:catAx>
        <c:axId val="153347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3348736"/>
        <c:crosses val="autoZero"/>
        <c:auto val="1"/>
        <c:lblAlgn val="ctr"/>
        <c:lblOffset val="100"/>
        <c:noMultiLvlLbl val="0"/>
      </c:catAx>
      <c:valAx>
        <c:axId val="15334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</a:t>
                </a:r>
              </a:p>
              <a:p>
                <a:pPr>
                  <a:defRPr/>
                </a:pPr>
                <a:r>
                  <a:rPr lang="en-US"/>
                  <a:t>Execution Time</a:t>
                </a:r>
              </a:p>
            </c:rich>
          </c:tx>
          <c:overlay val="0"/>
        </c:title>
        <c:numFmt formatCode="0.0_);[Red]\(0.0\)" sourceLinked="1"/>
        <c:majorTickMark val="out"/>
        <c:minorTickMark val="none"/>
        <c:tickLblPos val="nextTo"/>
        <c:crossAx val="153347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"/>
          <c:y val="0.68128334825816017"/>
          <c:w val="1"/>
          <c:h val="0.1224491296199384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bc!$B$2:$K$2</c:f>
              <c:numCache>
                <c:formatCode>General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 formatCode="0.0000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bc!$B$3:$K$3</c:f>
              <c:numCache>
                <c:formatCode>General</c:formatCode>
                <c:ptCount val="10"/>
                <c:pt idx="0">
                  <c:v>0.91579999999999995</c:v>
                </c:pt>
                <c:pt idx="1">
                  <c:v>0.54790000000000005</c:v>
                </c:pt>
                <c:pt idx="2">
                  <c:v>0.79730000000000001</c:v>
                </c:pt>
                <c:pt idx="3">
                  <c:v>0.9466</c:v>
                </c:pt>
                <c:pt idx="4">
                  <c:v>0.98119999999999996</c:v>
                </c:pt>
                <c:pt idx="5">
                  <c:v>0.84199999999999997</c:v>
                </c:pt>
                <c:pt idx="6">
                  <c:v>1</c:v>
                </c:pt>
                <c:pt idx="7">
                  <c:v>0.9899</c:v>
                </c:pt>
                <c:pt idx="8">
                  <c:v>0.79710000000000003</c:v>
                </c:pt>
                <c:pt idx="9" formatCode="0.0000">
                  <c:v>0.85604382027905668</c:v>
                </c:pt>
              </c:numCache>
            </c:numRef>
          </c:val>
        </c:ser>
        <c:ser>
          <c:idx val="2"/>
          <c:order val="2"/>
          <c:tx>
            <c:strRef>
              <c:f>bc!$A$4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bc!$B$4:$K$4</c:f>
              <c:numCache>
                <c:formatCode>General</c:formatCode>
                <c:ptCount val="10"/>
                <c:pt idx="0">
                  <c:v>0.94789999999999996</c:v>
                </c:pt>
                <c:pt idx="1">
                  <c:v>0.57989999999999997</c:v>
                </c:pt>
                <c:pt idx="2">
                  <c:v>0.83620000000000005</c:v>
                </c:pt>
                <c:pt idx="3">
                  <c:v>1</c:v>
                </c:pt>
                <c:pt idx="4">
                  <c:v>0.98370000000000002</c:v>
                </c:pt>
                <c:pt idx="5">
                  <c:v>0.87960000000000005</c:v>
                </c:pt>
                <c:pt idx="6">
                  <c:v>1</c:v>
                </c:pt>
                <c:pt idx="7">
                  <c:v>0.99170000000000003</c:v>
                </c:pt>
                <c:pt idx="8">
                  <c:v>0.81840000000000002</c:v>
                </c:pt>
                <c:pt idx="9" formatCode="0.0000">
                  <c:v>0.88193283798242728</c:v>
                </c:pt>
              </c:numCache>
            </c:numRef>
          </c:val>
        </c:ser>
        <c:ser>
          <c:idx val="3"/>
          <c:order val="3"/>
          <c:tx>
            <c:strRef>
              <c:f>bc!$A$5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bc!$B$5:$K$5</c:f>
              <c:numCache>
                <c:formatCode>General</c:formatCode>
                <c:ptCount val="10"/>
                <c:pt idx="0">
                  <c:v>1</c:v>
                </c:pt>
                <c:pt idx="1">
                  <c:v>0.67759999999999998</c:v>
                </c:pt>
                <c:pt idx="2">
                  <c:v>0.95020000000000004</c:v>
                </c:pt>
                <c:pt idx="3">
                  <c:v>1</c:v>
                </c:pt>
                <c:pt idx="4">
                  <c:v>0.99070000000000003</c:v>
                </c:pt>
                <c:pt idx="5">
                  <c:v>0.98919999999999997</c:v>
                </c:pt>
                <c:pt idx="6">
                  <c:v>1</c:v>
                </c:pt>
                <c:pt idx="7">
                  <c:v>0.99909999999999999</c:v>
                </c:pt>
                <c:pt idx="8">
                  <c:v>0.89059999999999995</c:v>
                </c:pt>
                <c:pt idx="9" formatCode="0.0000">
                  <c:v>0.93787541000745012</c:v>
                </c:pt>
              </c:numCache>
            </c:numRef>
          </c:val>
        </c:ser>
        <c:ser>
          <c:idx val="4"/>
          <c:order val="4"/>
          <c:tx>
            <c:strRef>
              <c:f>bc!$A$6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bc!$B$6:$K$6</c:f>
              <c:numCache>
                <c:formatCode>General</c:formatCode>
                <c:ptCount val="10"/>
                <c:pt idx="0">
                  <c:v>1</c:v>
                </c:pt>
                <c:pt idx="1">
                  <c:v>0.79630000000000001</c:v>
                </c:pt>
                <c:pt idx="2">
                  <c:v>1</c:v>
                </c:pt>
                <c:pt idx="3">
                  <c:v>1</c:v>
                </c:pt>
                <c:pt idx="4">
                  <c:v>0.99529999999999996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0.97449853617886162</c:v>
                </c:pt>
              </c:numCache>
            </c:numRef>
          </c:val>
        </c:ser>
        <c:ser>
          <c:idx val="5"/>
          <c:order val="5"/>
          <c:tx>
            <c:strRef>
              <c:f>bc!$A$7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bc!$B$7:$K$7</c:f>
              <c:numCache>
                <c:formatCode>General</c:formatCode>
                <c:ptCount val="10"/>
                <c:pt idx="0">
                  <c:v>1</c:v>
                </c:pt>
                <c:pt idx="1">
                  <c:v>0.94030000000000002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0.99307334440866069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566208"/>
        <c:axId val="153576192"/>
      </c:barChart>
      <c:catAx>
        <c:axId val="1535662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576192"/>
        <c:crosses val="autoZero"/>
        <c:auto val="0"/>
        <c:lblAlgn val="ctr"/>
        <c:lblOffset val="100"/>
        <c:noMultiLvlLbl val="0"/>
      </c:catAx>
      <c:valAx>
        <c:axId val="1535761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layout>
            <c:manualLayout>
              <c:xMode val="edge"/>
              <c:yMode val="edge"/>
              <c:x val="2.4220408001354801E-2"/>
              <c:y val="0.190834864968318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5356620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bc!$A$17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bc!$B$17:$K$17</c:f>
              <c:numCache>
                <c:formatCode>0%</c:formatCode>
                <c:ptCount val="10"/>
                <c:pt idx="0">
                  <c:v>0.8861</c:v>
                </c:pt>
                <c:pt idx="1">
                  <c:v>0.5242</c:v>
                </c:pt>
                <c:pt idx="2">
                  <c:v>0.77649999999999997</c:v>
                </c:pt>
                <c:pt idx="3">
                  <c:v>0.94399999999999995</c:v>
                </c:pt>
                <c:pt idx="4">
                  <c:v>0.97319999999999995</c:v>
                </c:pt>
                <c:pt idx="5">
                  <c:v>0.81679999999999997</c:v>
                </c:pt>
                <c:pt idx="6">
                  <c:v>1</c:v>
                </c:pt>
                <c:pt idx="7">
                  <c:v>0.98839999999999995</c:v>
                </c:pt>
                <c:pt idx="8">
                  <c:v>0.77370000000000005</c:v>
                </c:pt>
                <c:pt idx="9">
                  <c:v>0.83944202561236447</c:v>
                </c:pt>
              </c:numCache>
            </c:numRef>
          </c:val>
        </c:ser>
        <c:ser>
          <c:idx val="1"/>
          <c:order val="1"/>
          <c:tx>
            <c:strRef>
              <c:f>bc!$A$18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bc!$B$18:$K$18</c:f>
              <c:numCache>
                <c:formatCode>0%</c:formatCode>
                <c:ptCount val="10"/>
                <c:pt idx="0">
                  <c:v>2.9699999999999949E-2</c:v>
                </c:pt>
                <c:pt idx="1">
                  <c:v>2.3700000000000054E-2</c:v>
                </c:pt>
                <c:pt idx="2">
                  <c:v>2.0800000000000041E-2</c:v>
                </c:pt>
                <c:pt idx="3">
                  <c:v>2.6000000000000467E-3</c:v>
                </c:pt>
                <c:pt idx="4">
                  <c:v>8.0000000000000071E-3</c:v>
                </c:pt>
                <c:pt idx="5">
                  <c:v>2.52E-2</c:v>
                </c:pt>
                <c:pt idx="6">
                  <c:v>0</c:v>
                </c:pt>
                <c:pt idx="7">
                  <c:v>1.5000000000000568E-3</c:v>
                </c:pt>
                <c:pt idx="8">
                  <c:v>2.3399999999999976E-2</c:v>
                </c:pt>
                <c:pt idx="9">
                  <c:v>1.6601794666692204E-2</c:v>
                </c:pt>
              </c:numCache>
            </c:numRef>
          </c:val>
        </c:ser>
        <c:ser>
          <c:idx val="2"/>
          <c:order val="2"/>
          <c:tx>
            <c:strRef>
              <c:f>bc!$A$19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bc!$B$19:$K$19</c:f>
              <c:numCache>
                <c:formatCode>0%</c:formatCode>
                <c:ptCount val="10"/>
                <c:pt idx="0">
                  <c:v>3.2100000000000017E-2</c:v>
                </c:pt>
                <c:pt idx="1">
                  <c:v>3.1999999999999917E-2</c:v>
                </c:pt>
                <c:pt idx="2">
                  <c:v>3.8900000000000046E-2</c:v>
                </c:pt>
                <c:pt idx="3">
                  <c:v>5.3400000000000003E-2</c:v>
                </c:pt>
                <c:pt idx="4">
                  <c:v>2.5000000000000577E-3</c:v>
                </c:pt>
                <c:pt idx="5">
                  <c:v>3.7600000000000078E-2</c:v>
                </c:pt>
                <c:pt idx="6">
                  <c:v>0</c:v>
                </c:pt>
                <c:pt idx="7">
                  <c:v>1.8000000000000238E-3</c:v>
                </c:pt>
                <c:pt idx="8">
                  <c:v>2.1299999999999986E-2</c:v>
                </c:pt>
                <c:pt idx="9">
                  <c:v>2.5889017703370598E-2</c:v>
                </c:pt>
              </c:numCache>
            </c:numRef>
          </c:val>
        </c:ser>
        <c:ser>
          <c:idx val="3"/>
          <c:order val="3"/>
          <c:tx>
            <c:strRef>
              <c:f>bc!$A$20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bc!$B$20:$K$20</c:f>
              <c:numCache>
                <c:formatCode>0%</c:formatCode>
                <c:ptCount val="10"/>
                <c:pt idx="0">
                  <c:v>5.2100000000000035E-2</c:v>
                </c:pt>
                <c:pt idx="1">
                  <c:v>9.7700000000000009E-2</c:v>
                </c:pt>
                <c:pt idx="2">
                  <c:v>0.11399999999999999</c:v>
                </c:pt>
                <c:pt idx="3">
                  <c:v>0</c:v>
                </c:pt>
                <c:pt idx="4">
                  <c:v>7.0000000000000062E-3</c:v>
                </c:pt>
                <c:pt idx="5">
                  <c:v>0.10959999999999992</c:v>
                </c:pt>
                <c:pt idx="6">
                  <c:v>0</c:v>
                </c:pt>
                <c:pt idx="7">
                  <c:v>7.3999999999999622E-3</c:v>
                </c:pt>
                <c:pt idx="8">
                  <c:v>7.2199999999999931E-2</c:v>
                </c:pt>
                <c:pt idx="9">
                  <c:v>5.5942572025022841E-2</c:v>
                </c:pt>
              </c:numCache>
            </c:numRef>
          </c:val>
        </c:ser>
        <c:ser>
          <c:idx val="4"/>
          <c:order val="4"/>
          <c:tx>
            <c:strRef>
              <c:f>bc!$A$21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bc!$B$21:$K$21</c:f>
              <c:numCache>
                <c:formatCode>0%</c:formatCode>
                <c:ptCount val="10"/>
                <c:pt idx="0">
                  <c:v>0</c:v>
                </c:pt>
                <c:pt idx="1">
                  <c:v>0.11870000000000003</c:v>
                </c:pt>
                <c:pt idx="2">
                  <c:v>4.9799999999999955E-2</c:v>
                </c:pt>
                <c:pt idx="3">
                  <c:v>0</c:v>
                </c:pt>
                <c:pt idx="4">
                  <c:v>4.5999999999999375E-3</c:v>
                </c:pt>
                <c:pt idx="5">
                  <c:v>1.0800000000000032E-2</c:v>
                </c:pt>
                <c:pt idx="6">
                  <c:v>0</c:v>
                </c:pt>
                <c:pt idx="7">
                  <c:v>9.000000000000119E-4</c:v>
                </c:pt>
                <c:pt idx="8">
                  <c:v>0.10940000000000005</c:v>
                </c:pt>
                <c:pt idx="9">
                  <c:v>3.6623126171411502E-2</c:v>
                </c:pt>
              </c:numCache>
            </c:numRef>
          </c:val>
        </c:ser>
        <c:ser>
          <c:idx val="5"/>
          <c:order val="5"/>
          <c:tx>
            <c:strRef>
              <c:f>bc!$A$22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bc!$B$16:$K$16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bc!$B$22:$K$22</c:f>
              <c:numCache>
                <c:formatCode>0%</c:formatCode>
                <c:ptCount val="10"/>
                <c:pt idx="0">
                  <c:v>0</c:v>
                </c:pt>
                <c:pt idx="1">
                  <c:v>0.14400000000000002</c:v>
                </c:pt>
                <c:pt idx="2">
                  <c:v>0</c:v>
                </c:pt>
                <c:pt idx="3">
                  <c:v>0</c:v>
                </c:pt>
                <c:pt idx="4">
                  <c:v>3.7000000000000366E-3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1.8574808229799067E-2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691264"/>
        <c:axId val="153692800"/>
      </c:barChart>
      <c:catAx>
        <c:axId val="1536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692800"/>
        <c:crosses val="autoZero"/>
        <c:auto val="1"/>
        <c:lblAlgn val="ctr"/>
        <c:lblOffset val="100"/>
        <c:noMultiLvlLbl val="0"/>
      </c:catAx>
      <c:valAx>
        <c:axId val="15369280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6912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umc!$A$2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umc!$B$2:$K$2</c:f>
              <c:numCache>
                <c:formatCode>General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 formatCode="0.0000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umc!$A$3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umc!$B$3:$K$3</c:f>
              <c:numCache>
                <c:formatCode>General</c:formatCode>
                <c:ptCount val="10"/>
                <c:pt idx="0">
                  <c:v>0.39639999999999997</c:v>
                </c:pt>
                <c:pt idx="1">
                  <c:v>0.1867</c:v>
                </c:pt>
                <c:pt idx="2">
                  <c:v>0.50139999999999996</c:v>
                </c:pt>
                <c:pt idx="3">
                  <c:v>0.7923</c:v>
                </c:pt>
                <c:pt idx="4">
                  <c:v>0.37359999999999999</c:v>
                </c:pt>
                <c:pt idx="5">
                  <c:v>0.32290000000000002</c:v>
                </c:pt>
                <c:pt idx="6">
                  <c:v>0.45979999999999999</c:v>
                </c:pt>
                <c:pt idx="7">
                  <c:v>0.8649</c:v>
                </c:pt>
                <c:pt idx="8">
                  <c:v>0.3775</c:v>
                </c:pt>
                <c:pt idx="9" formatCode="0.0000">
                  <c:v>0.43276605333409968</c:v>
                </c:pt>
              </c:numCache>
            </c:numRef>
          </c:val>
        </c:ser>
        <c:ser>
          <c:idx val="2"/>
          <c:order val="2"/>
          <c:tx>
            <c:strRef>
              <c:f>umc!$A$4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umc!$B$4:$K$4</c:f>
              <c:numCache>
                <c:formatCode>General</c:formatCode>
                <c:ptCount val="10"/>
                <c:pt idx="0">
                  <c:v>0.50870000000000004</c:v>
                </c:pt>
                <c:pt idx="1">
                  <c:v>0.28060000000000002</c:v>
                </c:pt>
                <c:pt idx="2">
                  <c:v>0.62</c:v>
                </c:pt>
                <c:pt idx="3">
                  <c:v>0.93579999999999997</c:v>
                </c:pt>
                <c:pt idx="4">
                  <c:v>0.48859999999999998</c:v>
                </c:pt>
                <c:pt idx="5">
                  <c:v>0.61519999999999997</c:v>
                </c:pt>
                <c:pt idx="6">
                  <c:v>0.54349999999999998</c:v>
                </c:pt>
                <c:pt idx="7">
                  <c:v>0.91669999999999996</c:v>
                </c:pt>
                <c:pt idx="8">
                  <c:v>0.46489999999999998</c:v>
                </c:pt>
                <c:pt idx="9" formatCode="0.0000">
                  <c:v>0.56390885805454771</c:v>
                </c:pt>
              </c:numCache>
            </c:numRef>
          </c:val>
        </c:ser>
        <c:ser>
          <c:idx val="3"/>
          <c:order val="3"/>
          <c:tx>
            <c:strRef>
              <c:f>umc!$A$5</c:f>
              <c:strCache>
                <c:ptCount val="1"/>
                <c:pt idx="0">
                  <c:v>300%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umc!$B$5:$K$5</c:f>
              <c:numCache>
                <c:formatCode>General</c:formatCode>
                <c:ptCount val="10"/>
                <c:pt idx="0">
                  <c:v>0.88749999999999996</c:v>
                </c:pt>
                <c:pt idx="1">
                  <c:v>0.57269999999999999</c:v>
                </c:pt>
                <c:pt idx="2">
                  <c:v>0.96970000000000001</c:v>
                </c:pt>
                <c:pt idx="3">
                  <c:v>1</c:v>
                </c:pt>
                <c:pt idx="4">
                  <c:v>0.83750000000000002</c:v>
                </c:pt>
                <c:pt idx="5">
                  <c:v>0.93740000000000001</c:v>
                </c:pt>
                <c:pt idx="6">
                  <c:v>0.89639999999999997</c:v>
                </c:pt>
                <c:pt idx="7">
                  <c:v>0.99880000000000002</c:v>
                </c:pt>
                <c:pt idx="8">
                  <c:v>0.80279999999999996</c:v>
                </c:pt>
                <c:pt idx="9" formatCode="0.0000">
                  <c:v>0.86745674416403484</c:v>
                </c:pt>
              </c:numCache>
            </c:numRef>
          </c:val>
        </c:ser>
        <c:ser>
          <c:idx val="4"/>
          <c:order val="4"/>
          <c:tx>
            <c:strRef>
              <c:f>umc!$A$6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umc!$B$6:$K$6</c:f>
              <c:numCache>
                <c:formatCode>General</c:formatCode>
                <c:ptCount val="10"/>
                <c:pt idx="0">
                  <c:v>1</c:v>
                </c:pt>
                <c:pt idx="1">
                  <c:v>0.81869999999999998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0.99909999999999999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0.97792094957315912</c:v>
                </c:pt>
              </c:numCache>
            </c:numRef>
          </c:val>
        </c:ser>
        <c:ser>
          <c:idx val="5"/>
          <c:order val="5"/>
          <c:tx>
            <c:strRef>
              <c:f>umc!$A$7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umc!$B$1:$K$1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umc!$B$7:$K$7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0.99929999999999997</c:v>
                </c:pt>
                <c:pt idx="7">
                  <c:v>1</c:v>
                </c:pt>
                <c:pt idx="8">
                  <c:v>1</c:v>
                </c:pt>
                <c:pt idx="9" formatCode="0.0000">
                  <c:v>0.99992219801402116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792896"/>
        <c:axId val="153794432"/>
      </c:barChart>
      <c:catAx>
        <c:axId val="15379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53794432"/>
        <c:crosses val="autoZero"/>
        <c:auto val="1"/>
        <c:lblAlgn val="ctr"/>
        <c:lblOffset val="100"/>
        <c:noMultiLvlLbl val="0"/>
      </c:catAx>
      <c:valAx>
        <c:axId val="15379443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37928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0591144795083699"/>
          <c:y val="0.84352873660022498"/>
          <c:w val="0.6423086850840265"/>
          <c:h val="8.5941855761350147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Times New Roman" pitchFamily="18" charset="0"/>
          <a:cs typeface="Times New Roman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umc!$A$11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umc!$B$11:$K$11</c:f>
              <c:numCache>
                <c:formatCode>0%</c:formatCode>
                <c:ptCount val="10"/>
                <c:pt idx="0">
                  <c:v>0.27229999999999999</c:v>
                </c:pt>
                <c:pt idx="1">
                  <c:v>9.2200000000000004E-2</c:v>
                </c:pt>
                <c:pt idx="2">
                  <c:v>0.29370000000000002</c:v>
                </c:pt>
                <c:pt idx="3">
                  <c:v>0.33329999999999999</c:v>
                </c:pt>
                <c:pt idx="4">
                  <c:v>0.23200000000000001</c:v>
                </c:pt>
                <c:pt idx="5">
                  <c:v>0.15790000000000001</c:v>
                </c:pt>
                <c:pt idx="6">
                  <c:v>0.36109999999999998</c:v>
                </c:pt>
                <c:pt idx="7">
                  <c:v>0.79569999999999996</c:v>
                </c:pt>
                <c:pt idx="8">
                  <c:v>0.15870000000000001</c:v>
                </c:pt>
                <c:pt idx="9">
                  <c:v>0.2520475105460887</c:v>
                </c:pt>
              </c:numCache>
            </c:numRef>
          </c:val>
        </c:ser>
        <c:ser>
          <c:idx val="1"/>
          <c:order val="1"/>
          <c:tx>
            <c:strRef>
              <c:f>umc!$A$12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umc!$B$12:$K$12</c:f>
              <c:numCache>
                <c:formatCode>0%</c:formatCode>
                <c:ptCount val="10"/>
                <c:pt idx="0">
                  <c:v>0.12409999999999999</c:v>
                </c:pt>
                <c:pt idx="1">
                  <c:v>9.4500000000000001E-2</c:v>
                </c:pt>
                <c:pt idx="2">
                  <c:v>0.20769999999999994</c:v>
                </c:pt>
                <c:pt idx="3">
                  <c:v>0.45900000000000002</c:v>
                </c:pt>
                <c:pt idx="4">
                  <c:v>0.14159999999999998</c:v>
                </c:pt>
                <c:pt idx="5">
                  <c:v>0.16500000000000001</c:v>
                </c:pt>
                <c:pt idx="6">
                  <c:v>9.870000000000001E-2</c:v>
                </c:pt>
                <c:pt idx="7">
                  <c:v>6.9200000000000039E-2</c:v>
                </c:pt>
                <c:pt idx="8">
                  <c:v>0.21879999999999999</c:v>
                </c:pt>
                <c:pt idx="9">
                  <c:v>0.18071854278801097</c:v>
                </c:pt>
              </c:numCache>
            </c:numRef>
          </c:val>
        </c:ser>
        <c:ser>
          <c:idx val="2"/>
          <c:order val="2"/>
          <c:tx>
            <c:strRef>
              <c:f>umc!$A$13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umc!$B$13:$K$13</c:f>
              <c:numCache>
                <c:formatCode>0%</c:formatCode>
                <c:ptCount val="10"/>
                <c:pt idx="0">
                  <c:v>0.11230000000000007</c:v>
                </c:pt>
                <c:pt idx="1">
                  <c:v>9.3900000000000011E-2</c:v>
                </c:pt>
                <c:pt idx="2">
                  <c:v>0.11860000000000004</c:v>
                </c:pt>
                <c:pt idx="3">
                  <c:v>0.14349999999999996</c:v>
                </c:pt>
                <c:pt idx="4">
                  <c:v>0.11499999999999999</c:v>
                </c:pt>
                <c:pt idx="5">
                  <c:v>0.29229999999999995</c:v>
                </c:pt>
                <c:pt idx="6">
                  <c:v>8.3699999999999997E-2</c:v>
                </c:pt>
                <c:pt idx="7">
                  <c:v>5.1799999999999957E-2</c:v>
                </c:pt>
                <c:pt idx="8">
                  <c:v>8.7399999999999978E-2</c:v>
                </c:pt>
                <c:pt idx="9">
                  <c:v>0.13114280472044804</c:v>
                </c:pt>
              </c:numCache>
            </c:numRef>
          </c:val>
        </c:ser>
        <c:ser>
          <c:idx val="3"/>
          <c:order val="3"/>
          <c:tx>
            <c:strRef>
              <c:f>umc!$A$14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umc!$B$14:$K$14</c:f>
              <c:numCache>
                <c:formatCode>0%</c:formatCode>
                <c:ptCount val="10"/>
                <c:pt idx="0">
                  <c:v>0.37879999999999991</c:v>
                </c:pt>
                <c:pt idx="1">
                  <c:v>0.29209999999999997</c:v>
                </c:pt>
                <c:pt idx="2">
                  <c:v>0.34970000000000001</c:v>
                </c:pt>
                <c:pt idx="3">
                  <c:v>6.4200000000000035E-2</c:v>
                </c:pt>
                <c:pt idx="4">
                  <c:v>0.34890000000000004</c:v>
                </c:pt>
                <c:pt idx="5">
                  <c:v>0.32220000000000004</c:v>
                </c:pt>
                <c:pt idx="6">
                  <c:v>0.35289999999999999</c:v>
                </c:pt>
                <c:pt idx="7">
                  <c:v>8.2100000000000062E-2</c:v>
                </c:pt>
                <c:pt idx="8">
                  <c:v>0.33789999999999998</c:v>
                </c:pt>
                <c:pt idx="9">
                  <c:v>0.30354788610948713</c:v>
                </c:pt>
              </c:numCache>
            </c:numRef>
          </c:val>
        </c:ser>
        <c:ser>
          <c:idx val="4"/>
          <c:order val="4"/>
          <c:tx>
            <c:strRef>
              <c:f>umc!$A$15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umc!$B$15:$K$15</c:f>
              <c:numCache>
                <c:formatCode>0%</c:formatCode>
                <c:ptCount val="10"/>
                <c:pt idx="0">
                  <c:v>0.11250000000000004</c:v>
                </c:pt>
                <c:pt idx="1">
                  <c:v>0.246</c:v>
                </c:pt>
                <c:pt idx="2">
                  <c:v>3.0299999999999994E-2</c:v>
                </c:pt>
                <c:pt idx="3">
                  <c:v>0</c:v>
                </c:pt>
                <c:pt idx="4">
                  <c:v>0.16249999999999998</c:v>
                </c:pt>
                <c:pt idx="5">
                  <c:v>6.2599999999999989E-2</c:v>
                </c:pt>
                <c:pt idx="6">
                  <c:v>0.10270000000000001</c:v>
                </c:pt>
                <c:pt idx="7">
                  <c:v>1.1999999999999789E-3</c:v>
                </c:pt>
                <c:pt idx="8">
                  <c:v>0.19720000000000004</c:v>
                </c:pt>
                <c:pt idx="9">
                  <c:v>0.11046420540912427</c:v>
                </c:pt>
              </c:numCache>
            </c:numRef>
          </c:val>
        </c:ser>
        <c:ser>
          <c:idx val="5"/>
          <c:order val="5"/>
          <c:tx>
            <c:strRef>
              <c:f>umc!$A$16</c:f>
              <c:strCache>
                <c:ptCount val="1"/>
                <c:pt idx="0">
                  <c:v>8.0x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umc!$B$10:$K$10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geomean</c:v>
                </c:pt>
              </c:strCache>
            </c:strRef>
          </c:cat>
          <c:val>
            <c:numRef>
              <c:f>umc!$B$16:$K$16</c:f>
              <c:numCache>
                <c:formatCode>0%</c:formatCode>
                <c:ptCount val="10"/>
                <c:pt idx="0">
                  <c:v>0</c:v>
                </c:pt>
                <c:pt idx="1">
                  <c:v>0.18130000000000002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1.9999999999997797E-4</c:v>
                </c:pt>
                <c:pt idx="7">
                  <c:v>0</c:v>
                </c:pt>
                <c:pt idx="8">
                  <c:v>0</c:v>
                </c:pt>
                <c:pt idx="9">
                  <c:v>2.2001248440862042E-2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54944"/>
        <c:axId val="153964928"/>
      </c:barChart>
      <c:catAx>
        <c:axId val="15395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64928"/>
        <c:crosses val="autoZero"/>
        <c:auto val="1"/>
        <c:lblAlgn val="ctr"/>
        <c:lblOffset val="100"/>
        <c:noMultiLvlLbl val="0"/>
      </c:catAx>
      <c:valAx>
        <c:axId val="1539649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395494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7016890381"/>
          <c:h val="8.607711448607242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ls!$A$12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ls!$B$12:$I$12</c:f>
              <c:numCache>
                <c:formatCode>0%</c:formatCode>
                <c:ptCount val="8"/>
                <c:pt idx="0">
                  <c:v>1</c:v>
                </c:pt>
                <c:pt idx="1">
                  <c:v>0.52380000000000004</c:v>
                </c:pt>
                <c:pt idx="2">
                  <c:v>0.25009999999999999</c:v>
                </c:pt>
                <c:pt idx="3">
                  <c:v>0.44190000000000002</c:v>
                </c:pt>
                <c:pt idx="4">
                  <c:v>0.85119999999999996</c:v>
                </c:pt>
                <c:pt idx="5">
                  <c:v>0.45600000000000002</c:v>
                </c:pt>
                <c:pt idx="6">
                  <c:v>0.51480000000000004</c:v>
                </c:pt>
                <c:pt idx="7">
                  <c:v>0.52883445207491886</c:v>
                </c:pt>
              </c:numCache>
            </c:numRef>
          </c:val>
        </c:ser>
        <c:ser>
          <c:idx val="1"/>
          <c:order val="1"/>
          <c:tx>
            <c:strRef>
              <c:f>ls!$A$13</c:f>
              <c:strCache>
                <c:ptCount val="1"/>
                <c:pt idx="0">
                  <c:v>1.2x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ls!$B$13:$I$13</c:f>
              <c:numCache>
                <c:formatCode>0%</c:formatCode>
                <c:ptCount val="8"/>
                <c:pt idx="0">
                  <c:v>0</c:v>
                </c:pt>
                <c:pt idx="1">
                  <c:v>0.24559999999999993</c:v>
                </c:pt>
                <c:pt idx="2">
                  <c:v>0.27929999999999999</c:v>
                </c:pt>
                <c:pt idx="3">
                  <c:v>0.19419999999999998</c:v>
                </c:pt>
                <c:pt idx="4">
                  <c:v>0.14880000000000004</c:v>
                </c:pt>
                <c:pt idx="5">
                  <c:v>0.16949999999999993</c:v>
                </c:pt>
                <c:pt idx="6">
                  <c:v>3.1999999999999917E-2</c:v>
                </c:pt>
                <c:pt idx="7">
                  <c:v>0.17853342452070164</c:v>
                </c:pt>
              </c:numCache>
            </c:numRef>
          </c:val>
        </c:ser>
        <c:ser>
          <c:idx val="2"/>
          <c:order val="2"/>
          <c:tx>
            <c:strRef>
              <c:f>ls!$A$14</c:f>
              <c:strCache>
                <c:ptCount val="1"/>
                <c:pt idx="0">
                  <c:v>1.3x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ls!$B$14:$I$14</c:f>
              <c:numCache>
                <c:formatCode>0%</c:formatCode>
                <c:ptCount val="8"/>
                <c:pt idx="0">
                  <c:v>0</c:v>
                </c:pt>
                <c:pt idx="1">
                  <c:v>0.23060000000000003</c:v>
                </c:pt>
                <c:pt idx="2">
                  <c:v>0.15149999999999997</c:v>
                </c:pt>
                <c:pt idx="3">
                  <c:v>0.3639</c:v>
                </c:pt>
                <c:pt idx="4">
                  <c:v>0</c:v>
                </c:pt>
                <c:pt idx="5">
                  <c:v>0.16870000000000007</c:v>
                </c:pt>
                <c:pt idx="6">
                  <c:v>7.6600000000000001E-2</c:v>
                </c:pt>
                <c:pt idx="7">
                  <c:v>0.14876268821311811</c:v>
                </c:pt>
              </c:numCache>
            </c:numRef>
          </c:val>
        </c:ser>
        <c:ser>
          <c:idx val="3"/>
          <c:order val="3"/>
          <c:tx>
            <c:strRef>
              <c:f>ls!$A$15</c:f>
              <c:strCache>
                <c:ptCount val="1"/>
                <c:pt idx="0">
                  <c:v>1.4x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ls!$B$15:$I$15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1.7800000000000038E-2</c:v>
                </c:pt>
                <c:pt idx="3">
                  <c:v>0</c:v>
                </c:pt>
                <c:pt idx="4">
                  <c:v>0</c:v>
                </c:pt>
                <c:pt idx="5">
                  <c:v>0.16100000000000003</c:v>
                </c:pt>
                <c:pt idx="6">
                  <c:v>1.0200000000000098E-2</c:v>
                </c:pt>
                <c:pt idx="7">
                  <c:v>2.8170264356010111E-2</c:v>
                </c:pt>
              </c:numCache>
            </c:numRef>
          </c:val>
        </c:ser>
        <c:ser>
          <c:idx val="4"/>
          <c:order val="4"/>
          <c:tx>
            <c:strRef>
              <c:f>ls!$A$16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ls!$B$16:$I$16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0.30130000000000001</c:v>
                </c:pt>
                <c:pt idx="3">
                  <c:v>0</c:v>
                </c:pt>
                <c:pt idx="4">
                  <c:v>0</c:v>
                </c:pt>
                <c:pt idx="5">
                  <c:v>4.4799999999999951E-2</c:v>
                </c:pt>
                <c:pt idx="6">
                  <c:v>1.1499999999999955E-2</c:v>
                </c:pt>
                <c:pt idx="7">
                  <c:v>5.4998177650514513E-2</c:v>
                </c:pt>
              </c:numCache>
            </c:numRef>
          </c:val>
        </c:ser>
        <c:ser>
          <c:idx val="5"/>
          <c:order val="5"/>
          <c:tx>
            <c:strRef>
              <c:f>ls!$A$17</c:f>
              <c:strCache>
                <c:ptCount val="1"/>
                <c:pt idx="0">
                  <c:v>1.6x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ls!$B$17:$I$17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4.8699999999999966E-2</c:v>
                </c:pt>
                <c:pt idx="7">
                  <c:v>9.8167535920271609E-3</c:v>
                </c:pt>
              </c:numCache>
            </c:numRef>
          </c:val>
        </c:ser>
        <c:ser>
          <c:idx val="6"/>
          <c:order val="6"/>
          <c:tx>
            <c:strRef>
              <c:f>ls!$A$18</c:f>
              <c:strCache>
                <c:ptCount val="1"/>
                <c:pt idx="0">
                  <c:v>1.7x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ls!$B$18:$I$18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ls!$A$19</c:f>
              <c:strCache>
                <c:ptCount val="1"/>
                <c:pt idx="0">
                  <c:v>1.8x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0"/>
          <c:cat>
            <c:strRef>
              <c:f>ls!$B$11:$I$11</c:f>
              <c:strCache>
                <c:ptCount val="8"/>
                <c:pt idx="0">
                  <c:v>barnes</c:v>
                </c:pt>
                <c:pt idx="1">
                  <c:v>fmm</c:v>
                </c:pt>
                <c:pt idx="2">
                  <c:v>ocean_cp</c:v>
                </c:pt>
                <c:pt idx="3">
                  <c:v>ocean_ncp</c:v>
                </c:pt>
                <c:pt idx="4">
                  <c:v>radiosity</c:v>
                </c:pt>
                <c:pt idx="5">
                  <c:v>raytrace</c:v>
                </c:pt>
                <c:pt idx="6">
                  <c:v>water_nsquared</c:v>
                </c:pt>
                <c:pt idx="7">
                  <c:v>geomean</c:v>
                </c:pt>
              </c:strCache>
            </c:strRef>
          </c:cat>
          <c:val>
            <c:numRef>
              <c:f>ls!$B$19:$I$19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0.20230000000000004</c:v>
                </c:pt>
                <c:pt idx="7">
                  <c:v>3.5759505225218757E-2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1056"/>
        <c:axId val="154066944"/>
      </c:barChart>
      <c:catAx>
        <c:axId val="15406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066944"/>
        <c:crosses val="autoZero"/>
        <c:auto val="1"/>
        <c:lblAlgn val="ctr"/>
        <c:lblOffset val="100"/>
        <c:noMultiLvlLbl val="0"/>
      </c:catAx>
      <c:valAx>
        <c:axId val="1540669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540610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02626677827E-2"/>
          <c:y val="0.82651282496009193"/>
          <c:w val="0.89999986334625393"/>
          <c:h val="9.3064592718079028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imp!$A$3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imp!$B$3:$M$3</c:f>
              <c:numCache>
                <c:formatCode>0.0%</c:formatCode>
                <c:ptCount val="12"/>
                <c:pt idx="0">
                  <c:v>0.39740102488099999</c:v>
                </c:pt>
                <c:pt idx="1">
                  <c:v>0.45960570007899998</c:v>
                </c:pt>
                <c:pt idx="2">
                  <c:v>0.37453852864100001</c:v>
                </c:pt>
                <c:pt idx="3">
                  <c:v>0.56473212498900005</c:v>
                </c:pt>
                <c:pt idx="4">
                  <c:v>0.36113374603499998</c:v>
                </c:pt>
                <c:pt idx="5">
                  <c:v>0.41535975840900002</c:v>
                </c:pt>
                <c:pt idx="6">
                  <c:v>0.37630412517200001</c:v>
                </c:pt>
                <c:pt idx="7">
                  <c:v>0.38097182486499998</c:v>
                </c:pt>
                <c:pt idx="8">
                  <c:v>0.35014465301800002</c:v>
                </c:pt>
                <c:pt idx="9">
                  <c:v>0.238616230554</c:v>
                </c:pt>
                <c:pt idx="10">
                  <c:v>0.25086324169099999</c:v>
                </c:pt>
                <c:pt idx="11">
                  <c:v>0.35483787097800001</c:v>
                </c:pt>
              </c:numCache>
            </c:numRef>
          </c:val>
        </c:ser>
        <c:ser>
          <c:idx val="1"/>
          <c:order val="1"/>
          <c:tx>
            <c:strRef>
              <c:f>imp!$A$4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imp!$B$4:$M$4</c:f>
              <c:numCache>
                <c:formatCode>0.0%</c:formatCode>
                <c:ptCount val="12"/>
                <c:pt idx="0">
                  <c:v>0.20739329704100001</c:v>
                </c:pt>
                <c:pt idx="1">
                  <c:v>8.2683124288799995E-2</c:v>
                </c:pt>
                <c:pt idx="2">
                  <c:v>0.16760200967200001</c:v>
                </c:pt>
                <c:pt idx="3">
                  <c:v>7.9065312786299996E-2</c:v>
                </c:pt>
                <c:pt idx="4">
                  <c:v>0.15272015018099999</c:v>
                </c:pt>
                <c:pt idx="5">
                  <c:v>0.148839138427</c:v>
                </c:pt>
                <c:pt idx="6">
                  <c:v>0.171776421978</c:v>
                </c:pt>
                <c:pt idx="7">
                  <c:v>0.17995704014</c:v>
                </c:pt>
                <c:pt idx="8">
                  <c:v>0.15483263923599999</c:v>
                </c:pt>
                <c:pt idx="9">
                  <c:v>0.15847287613300001</c:v>
                </c:pt>
                <c:pt idx="10">
                  <c:v>0.137869624212</c:v>
                </c:pt>
                <c:pt idx="11">
                  <c:v>0.148571461214</c:v>
                </c:pt>
              </c:numCache>
            </c:numRef>
          </c:val>
        </c:ser>
        <c:ser>
          <c:idx val="2"/>
          <c:order val="2"/>
          <c:tx>
            <c:strRef>
              <c:f>imp!$A$5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imp!$B$5:$M$5</c:f>
              <c:numCache>
                <c:formatCode>0.0%</c:formatCode>
                <c:ptCount val="12"/>
                <c:pt idx="0">
                  <c:v>0.37147204499499997</c:v>
                </c:pt>
                <c:pt idx="1">
                  <c:v>0.45632263372199999</c:v>
                </c:pt>
                <c:pt idx="2">
                  <c:v>0.43947691022399998</c:v>
                </c:pt>
                <c:pt idx="3">
                  <c:v>0.35433121949500002</c:v>
                </c:pt>
                <c:pt idx="4">
                  <c:v>0.46852030597700001</c:v>
                </c:pt>
                <c:pt idx="5">
                  <c:v>0.43117061285500002</c:v>
                </c:pt>
                <c:pt idx="6">
                  <c:v>0.44463944660499999</c:v>
                </c:pt>
                <c:pt idx="7">
                  <c:v>0.41230429152800002</c:v>
                </c:pt>
                <c:pt idx="8">
                  <c:v>0.47531916823800002</c:v>
                </c:pt>
                <c:pt idx="9">
                  <c:v>0.54895749314499998</c:v>
                </c:pt>
                <c:pt idx="10">
                  <c:v>0.56424378552800003</c:v>
                </c:pt>
                <c:pt idx="11">
                  <c:v>0.46934756713300002</c:v>
                </c:pt>
              </c:numCache>
            </c:numRef>
          </c:val>
        </c:ser>
        <c:ser>
          <c:idx val="3"/>
          <c:order val="3"/>
          <c:tx>
            <c:strRef>
              <c:f>imp!$A$6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imp!$B$6:$M$6</c:f>
              <c:numCache>
                <c:formatCode>0.0%</c:formatCode>
                <c:ptCount val="12"/>
                <c:pt idx="0">
                  <c:v>2.37336330825E-2</c:v>
                </c:pt>
                <c:pt idx="1">
                  <c:v>1.3885419105099999E-3</c:v>
                </c:pt>
                <c:pt idx="2">
                  <c:v>1.8382551463E-2</c:v>
                </c:pt>
                <c:pt idx="3">
                  <c:v>1.8713427302700001E-3</c:v>
                </c:pt>
                <c:pt idx="4">
                  <c:v>1.76257978074E-2</c:v>
                </c:pt>
                <c:pt idx="5">
                  <c:v>4.6304903089100001E-3</c:v>
                </c:pt>
                <c:pt idx="6">
                  <c:v>7.2800062448400002E-3</c:v>
                </c:pt>
                <c:pt idx="7">
                  <c:v>2.6766843467599999E-2</c:v>
                </c:pt>
                <c:pt idx="8">
                  <c:v>1.97035395073E-2</c:v>
                </c:pt>
                <c:pt idx="9">
                  <c:v>5.3953400168000001E-2</c:v>
                </c:pt>
                <c:pt idx="10">
                  <c:v>4.70233485688E-2</c:v>
                </c:pt>
                <c:pt idx="11">
                  <c:v>2.72431006745E-2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29376"/>
        <c:axId val="154243456"/>
      </c:barChart>
      <c:catAx>
        <c:axId val="154229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4243456"/>
        <c:crossesAt val="0"/>
        <c:auto val="1"/>
        <c:lblAlgn val="ctr"/>
        <c:lblOffset val="100"/>
        <c:noMultiLvlLbl val="1"/>
      </c:catAx>
      <c:valAx>
        <c:axId val="1542434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422937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imp!$A$38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imp!$B$38:$M$38</c:f>
              <c:numCache>
                <c:formatCode>0.0%</c:formatCode>
                <c:ptCount val="12"/>
                <c:pt idx="0">
                  <c:v>0.39500914688700001</c:v>
                </c:pt>
                <c:pt idx="1">
                  <c:v>0.45386161017100002</c:v>
                </c:pt>
                <c:pt idx="2">
                  <c:v>0.366696804135</c:v>
                </c:pt>
                <c:pt idx="3">
                  <c:v>0.47283553351500002</c:v>
                </c:pt>
                <c:pt idx="4">
                  <c:v>0.33189064904100002</c:v>
                </c:pt>
                <c:pt idx="5">
                  <c:v>0.41687030899499999</c:v>
                </c:pt>
                <c:pt idx="6">
                  <c:v>0.36912214263499998</c:v>
                </c:pt>
                <c:pt idx="7">
                  <c:v>0.32644724845599998</c:v>
                </c:pt>
                <c:pt idx="8">
                  <c:v>0.38940034316099997</c:v>
                </c:pt>
                <c:pt idx="9">
                  <c:v>0.20548674869799999</c:v>
                </c:pt>
                <c:pt idx="10">
                  <c:v>0.30484337795299998</c:v>
                </c:pt>
                <c:pt idx="11">
                  <c:v>0.35050753022699999</c:v>
                </c:pt>
              </c:numCache>
            </c:numRef>
          </c:val>
        </c:ser>
        <c:ser>
          <c:idx val="1"/>
          <c:order val="1"/>
          <c:tx>
            <c:strRef>
              <c:f>imp!$A$39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imp!$B$39:$M$39</c:f>
              <c:numCache>
                <c:formatCode>0.0%</c:formatCode>
                <c:ptCount val="12"/>
                <c:pt idx="0">
                  <c:v>0.20171828276600001</c:v>
                </c:pt>
                <c:pt idx="1">
                  <c:v>0.10499694404899999</c:v>
                </c:pt>
                <c:pt idx="2">
                  <c:v>0.182792600591</c:v>
                </c:pt>
                <c:pt idx="3">
                  <c:v>0.13528581819300001</c:v>
                </c:pt>
                <c:pt idx="4">
                  <c:v>0.179752879916</c:v>
                </c:pt>
                <c:pt idx="5">
                  <c:v>0.16756481436699999</c:v>
                </c:pt>
                <c:pt idx="6">
                  <c:v>0.22790428580300001</c:v>
                </c:pt>
                <c:pt idx="7">
                  <c:v>0.17525210414199999</c:v>
                </c:pt>
                <c:pt idx="8">
                  <c:v>0.172559027984</c:v>
                </c:pt>
                <c:pt idx="9">
                  <c:v>0.206573036426</c:v>
                </c:pt>
                <c:pt idx="10">
                  <c:v>0.20370370334099999</c:v>
                </c:pt>
                <c:pt idx="11">
                  <c:v>0.13875611034499999</c:v>
                </c:pt>
              </c:numCache>
            </c:numRef>
          </c:val>
        </c:ser>
        <c:ser>
          <c:idx val="2"/>
          <c:order val="2"/>
          <c:tx>
            <c:strRef>
              <c:f>imp!$A$40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imp!$B$40:$M$40</c:f>
              <c:numCache>
                <c:formatCode>0.0%</c:formatCode>
                <c:ptCount val="12"/>
                <c:pt idx="0">
                  <c:v>0.371283989481</c:v>
                </c:pt>
                <c:pt idx="1">
                  <c:v>0.43802082092200001</c:v>
                </c:pt>
                <c:pt idx="2">
                  <c:v>0.42512366985099997</c:v>
                </c:pt>
                <c:pt idx="3">
                  <c:v>0.385988595198</c:v>
                </c:pt>
                <c:pt idx="4">
                  <c:v>0.46558614270300003</c:v>
                </c:pt>
                <c:pt idx="5">
                  <c:v>0.41048671524399999</c:v>
                </c:pt>
                <c:pt idx="6">
                  <c:v>0.39068901652299998</c:v>
                </c:pt>
                <c:pt idx="7">
                  <c:v>0.46352186134000001</c:v>
                </c:pt>
                <c:pt idx="8">
                  <c:v>0.42008716853200001</c:v>
                </c:pt>
                <c:pt idx="9">
                  <c:v>0.54779517525400001</c:v>
                </c:pt>
                <c:pt idx="10">
                  <c:v>0.45868938518399999</c:v>
                </c:pt>
                <c:pt idx="11">
                  <c:v>0.47657538193900001</c:v>
                </c:pt>
              </c:numCache>
            </c:numRef>
          </c:val>
        </c:ser>
        <c:ser>
          <c:idx val="3"/>
          <c:order val="3"/>
          <c:tx>
            <c:strRef>
              <c:f>imp!$A$41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imp!$B$37:$M$37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imp!$B$41:$M$41</c:f>
              <c:numCache>
                <c:formatCode>0.0%</c:formatCode>
                <c:ptCount val="12"/>
                <c:pt idx="0">
                  <c:v>3.1988580866699999E-2</c:v>
                </c:pt>
                <c:pt idx="1">
                  <c:v>3.1206248582799998E-3</c:v>
                </c:pt>
                <c:pt idx="2">
                  <c:v>2.5386925421999999E-2</c:v>
                </c:pt>
                <c:pt idx="3">
                  <c:v>5.8900530943000002E-3</c:v>
                </c:pt>
                <c:pt idx="4">
                  <c:v>2.27703283402E-2</c:v>
                </c:pt>
                <c:pt idx="5">
                  <c:v>5.0781613943999999E-3</c:v>
                </c:pt>
                <c:pt idx="6">
                  <c:v>1.2284555038399999E-2</c:v>
                </c:pt>
                <c:pt idx="7">
                  <c:v>3.4778786062600001E-2</c:v>
                </c:pt>
                <c:pt idx="8">
                  <c:v>1.7953460322899999E-2</c:v>
                </c:pt>
                <c:pt idx="9">
                  <c:v>4.0145039622299997E-2</c:v>
                </c:pt>
                <c:pt idx="10">
                  <c:v>3.27635335215E-2</c:v>
                </c:pt>
                <c:pt idx="11">
                  <c:v>3.4160977489099999E-2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68416"/>
        <c:axId val="154269952"/>
      </c:barChart>
      <c:catAx>
        <c:axId val="154268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4269952"/>
        <c:crossesAt val="0"/>
        <c:auto val="1"/>
        <c:lblAlgn val="ctr"/>
        <c:lblOffset val="100"/>
        <c:noMultiLvlLbl val="1"/>
      </c:catAx>
      <c:valAx>
        <c:axId val="154269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426841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260" workbookViewId="0" zoomToFit="1"/>
  </sheetViews>
  <pageMargins left="0" right="0" top="0" bottom="0" header="0" footer="0"/>
  <pageSetup paperSize="156" orientation="portrait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" right="0" top="0" bottom="0" header="0" footer="0"/>
  <pageSetup paperSize="159" orientation="portrait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94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86" workbookViewId="0" zoomToFit="1"/>
  </sheetViews>
  <pageMargins left="0" right="0" top="0" bottom="0" header="0" footer="0"/>
  <pageSetup paperSize="156" orientation="portrait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17" workbookViewId="0" zoomToFit="1"/>
  </sheetViews>
  <pageMargins left="0" right="0" top="0" bottom="0" header="0" footer="0"/>
  <pageSetup paperSize="159" orientation="portrait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200" workbookViewId="0"/>
  </sheetViews>
  <pageMargins left="0" right="0" top="0" bottom="0" header="0" footer="0"/>
  <pageSetup paperSize="156" orientation="portrait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0.27774</cdr:x>
      <cdr:y>0.00904</cdr:y>
    </cdr:from>
    <cdr:to>
      <cdr:x>0.4418</cdr:x>
      <cdr:y>0.09765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71" y="18317"/>
          <a:ext cx="480231" cy="1795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/>
        <a:lstStyle xmlns:a="http://schemas.openxmlformats.org/drawingml/2006/main"/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419%</a:t>
          </a:r>
        </a:p>
      </cdr:txBody>
    </cdr:sp>
  </cdr:relSizeAnchor>
  <cdr:relSizeAnchor xmlns:cdr="http://schemas.openxmlformats.org/drawingml/2006/chartDrawing">
    <cdr:from>
      <cdr:x>0.49897</cdr:x>
      <cdr:y>0.01085</cdr:y>
    </cdr:from>
    <cdr:to>
      <cdr:x>0.66959</cdr:x>
      <cdr:y>0.10079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60541" y="21980"/>
          <a:ext cx="499411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117%</a:t>
          </a:r>
        </a:p>
      </cdr:txBody>
    </cdr:sp>
  </cdr:relSizeAnchor>
  <cdr:relSizeAnchor xmlns:cdr="http://schemas.openxmlformats.org/drawingml/2006/chartDrawing">
    <cdr:from>
      <cdr:x>0.62326</cdr:x>
      <cdr:y>0.01085</cdr:y>
    </cdr:from>
    <cdr:to>
      <cdr:x>0.79692</cdr:x>
      <cdr:y>0.10079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824337" y="21980"/>
          <a:ext cx="508322" cy="1822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0" tIns="0" rIns="0" bIns="0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1514%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2927106" cy="20258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2928938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6127972" cy="2024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6127972" cy="2024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2925536" cy="202487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2930769" cy="20282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776520</xdr:colOff>
      <xdr:row>3</xdr:row>
      <xdr:rowOff>29520</xdr:rowOff>
    </xdr:from>
    <xdr:to>
      <xdr:col>18</xdr:col>
      <xdr:colOff>395280</xdr:colOff>
      <xdr:row>17</xdr:row>
      <xdr:rowOff>105480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77760</xdr:colOff>
      <xdr:row>28</xdr:row>
      <xdr:rowOff>3960</xdr:rowOff>
    </xdr:from>
    <xdr:to>
      <xdr:col>18</xdr:col>
      <xdr:colOff>522360</xdr:colOff>
      <xdr:row>42</xdr:row>
      <xdr:rowOff>79560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611280</xdr:colOff>
      <xdr:row>97</xdr:row>
      <xdr:rowOff>156600</xdr:rowOff>
    </xdr:from>
    <xdr:to>
      <xdr:col>19</xdr:col>
      <xdr:colOff>230040</xdr:colOff>
      <xdr:row>114</xdr:row>
      <xdr:rowOff>42120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127604" cy="20235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-whisk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e"/>
      <sheetName val="core_graph"/>
      <sheetName val="fpga"/>
    </sheetNames>
    <sheetDataSet>
      <sheetData sheetId="0">
        <row r="2">
          <cell r="B2" t="str">
            <v>perlbench</v>
          </cell>
        </row>
        <row r="116">
          <cell r="B116">
            <v>4.9153575679600128E-3</v>
          </cell>
          <cell r="C116">
            <v>1.2349042087452012E-2</v>
          </cell>
          <cell r="D116">
            <v>4.9117301757999887E-3</v>
          </cell>
          <cell r="E116">
            <v>5.4334212811648026E-2</v>
          </cell>
          <cell r="F116">
            <v>1.5785360232039976E-2</v>
          </cell>
          <cell r="G116">
            <v>1.2320804349404035E-2</v>
          </cell>
          <cell r="H116">
            <v>3.0673989018776004E-2</v>
          </cell>
          <cell r="I116">
            <v>2.9891784246599992E-2</v>
          </cell>
          <cell r="J116">
            <v>3.2089152312840021E-2</v>
          </cell>
          <cell r="K116">
            <v>2.1919048089168898E-2</v>
          </cell>
          <cell r="L116">
            <v>5.4776751178080042E-2</v>
          </cell>
          <cell r="M116">
            <v>3.29100607068E-3</v>
          </cell>
        </row>
        <row r="117">
          <cell r="B117">
            <v>2.8063182723200158E-3</v>
          </cell>
          <cell r="C117">
            <v>7.2248437371919784E-3</v>
          </cell>
          <cell r="D117">
            <v>2.8250519645200275E-3</v>
          </cell>
          <cell r="E117">
            <v>1.7936754902976006E-2</v>
          </cell>
          <cell r="F117">
            <v>1.5854419032359963E-2</v>
          </cell>
          <cell r="G117">
            <v>1.5068598258539992E-2</v>
          </cell>
          <cell r="H117">
            <v>2.9400963706788019E-2</v>
          </cell>
          <cell r="I117">
            <v>2.5983105794319995E-2</v>
          </cell>
          <cell r="J117">
            <v>2.4733161709599976E-2</v>
          </cell>
          <cell r="K117">
            <v>1.5759246375401777E-2</v>
          </cell>
          <cell r="L117">
            <v>8.7757642879399776E-3</v>
          </cell>
          <cell r="M117">
            <v>7.9277084970000074E-3</v>
          </cell>
        </row>
        <row r="118">
          <cell r="B118">
            <v>4.9745346583600202E-3</v>
          </cell>
          <cell r="C118">
            <v>6.8058544209679845E-3</v>
          </cell>
          <cell r="D118">
            <v>1.8482388955999825E-3</v>
          </cell>
          <cell r="E118">
            <v>4.7169724850239705E-3</v>
          </cell>
          <cell r="F118">
            <v>1.4072632697079975E-2</v>
          </cell>
          <cell r="G118">
            <v>2.0343377431164007E-2</v>
          </cell>
          <cell r="H118">
            <v>2.8402262727344002E-2</v>
          </cell>
          <cell r="I118">
            <v>9.271256361119997E-3</v>
          </cell>
          <cell r="J118">
            <v>2.2978149320680014E-2</v>
          </cell>
          <cell r="K118">
            <v>1.2601475444148883E-2</v>
          </cell>
          <cell r="L118">
            <v>6.8523523181600408E-3</v>
          </cell>
          <cell r="M118">
            <v>4.9832071218800095E-3</v>
          </cell>
        </row>
        <row r="119">
          <cell r="B119">
            <v>3.8778414896399756E-3</v>
          </cell>
          <cell r="C119">
            <v>2.4585792771719892E-3</v>
          </cell>
          <cell r="D119">
            <v>3.3641290484400259E-3</v>
          </cell>
          <cell r="E119">
            <v>0</v>
          </cell>
          <cell r="F119">
            <v>7.3812552636799787E-3</v>
          </cell>
          <cell r="G119">
            <v>1.2721109964864025E-2</v>
          </cell>
          <cell r="H119">
            <v>4.2636041593199668E-3</v>
          </cell>
          <cell r="I119">
            <v>4.4422519083999936E-3</v>
          </cell>
          <cell r="J119">
            <v>1.4946321543199989E-2</v>
          </cell>
          <cell r="K119">
            <v>5.9394547394128827E-3</v>
          </cell>
          <cell r="L119">
            <v>8.2419268409199865E-3</v>
          </cell>
          <cell r="M119">
            <v>1.3977114321599884E-3</v>
          </cell>
        </row>
        <row r="125">
          <cell r="B125">
            <v>3.1515347022400115E-3</v>
          </cell>
          <cell r="C125">
            <v>8.2326947249779861E-3</v>
          </cell>
          <cell r="D125">
            <v>3.2744867842000036E-3</v>
          </cell>
          <cell r="E125">
            <v>3.3543668298322005E-2</v>
          </cell>
          <cell r="F125">
            <v>1.0523573487960009E-2</v>
          </cell>
          <cell r="G125">
            <v>7.9154221761059997E-3</v>
          </cell>
          <cell r="H125">
            <v>2.0449326012664009E-2</v>
          </cell>
          <cell r="I125">
            <v>1.9927856164399991E-2</v>
          </cell>
          <cell r="J125">
            <v>2.1392768208759991E-2</v>
          </cell>
          <cell r="K125">
            <v>1.4267925617736666E-2</v>
          </cell>
          <cell r="L125">
            <v>3.6517834118620002E-2</v>
          </cell>
          <cell r="M125">
            <v>2.1940040473199833E-3</v>
          </cell>
        </row>
        <row r="126">
          <cell r="B126">
            <v>1.8708788479799912E-3</v>
          </cell>
          <cell r="C126">
            <v>4.0757227252880019E-3</v>
          </cell>
          <cell r="D126">
            <v>1.657779742480007E-3</v>
          </cell>
          <cell r="E126">
            <v>1.0785308545964002E-2</v>
          </cell>
          <cell r="F126">
            <v>1.0521016771539998E-2</v>
          </cell>
          <cell r="G126">
            <v>1.0045732172310001E-2</v>
          </cell>
          <cell r="H126">
            <v>1.7710132779181986E-2</v>
          </cell>
          <cell r="I126">
            <v>1.732207052948E-2</v>
          </cell>
          <cell r="J126">
            <v>1.6488774472899988E-2</v>
          </cell>
          <cell r="K126">
            <v>1.0053046287458218E-2</v>
          </cell>
          <cell r="L126">
            <v>5.4319513960599999E-3</v>
          </cell>
          <cell r="M126">
            <v>5.2851389980000055E-3</v>
          </cell>
        </row>
        <row r="127">
          <cell r="B127">
            <v>1.893339924640013E-3</v>
          </cell>
          <cell r="C127">
            <v>4.3287904459519931E-3</v>
          </cell>
          <cell r="D127">
            <v>1.2321592639000052E-3</v>
          </cell>
          <cell r="E127">
            <v>2.4661583770359953E-3</v>
          </cell>
          <cell r="F127">
            <v>9.3817551316200086E-3</v>
          </cell>
          <cell r="G127">
            <v>1.2932604906246006E-2</v>
          </cell>
          <cell r="H127">
            <v>1.7270655225015995E-2</v>
          </cell>
          <cell r="I127">
            <v>6.1808375738799971E-3</v>
          </cell>
          <cell r="J127">
            <v>1.5318766214019994E-2</v>
          </cell>
          <cell r="K127">
            <v>7.8894518958122235E-3</v>
          </cell>
          <cell r="L127">
            <v>4.56823487874E-3</v>
          </cell>
          <cell r="M127">
            <v>1.9523196173200016E-3</v>
          </cell>
        </row>
        <row r="128">
          <cell r="B128">
            <v>1.4133704973599962E-3</v>
          </cell>
          <cell r="C128">
            <v>1.6390528512579996E-3</v>
          </cell>
          <cell r="D128">
            <v>2.2427526986600098E-3</v>
          </cell>
          <cell r="E128">
            <v>0</v>
          </cell>
          <cell r="F128">
            <v>4.0727071375200024E-3</v>
          </cell>
          <cell r="G128">
            <v>8.4807399767960097E-3</v>
          </cell>
          <cell r="H128">
            <v>2.8424027729799925E-3</v>
          </cell>
          <cell r="I128">
            <v>2.9615012725999913E-3</v>
          </cell>
          <cell r="J128">
            <v>9.8266584847999956E-3</v>
          </cell>
          <cell r="K128">
            <v>3.7199095213304436E-3</v>
          </cell>
          <cell r="L128">
            <v>5.4946178940800073E-3</v>
          </cell>
          <cell r="M128">
            <v>8.5148642083999614E-4</v>
          </cell>
        </row>
      </sheetData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K4" sqref="K4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10.76961754</v>
      </c>
      <c r="C2" s="3">
        <v>11.396026020000001</v>
      </c>
      <c r="D2" s="3">
        <v>9.0076015359999992</v>
      </c>
      <c r="E2" s="3">
        <v>4.735697826</v>
      </c>
      <c r="F2" s="3">
        <v>12.27523235</v>
      </c>
      <c r="G2" s="3">
        <v>13.49697259</v>
      </c>
      <c r="H2" s="3">
        <v>10.262981359999999</v>
      </c>
      <c r="I2" s="3">
        <v>8.3918581270000008</v>
      </c>
      <c r="J2" s="3">
        <v>15.85164237</v>
      </c>
      <c r="K2" s="2">
        <f>GEOMEAN(B2:J2)</f>
        <v>10.189612164270029</v>
      </c>
      <c r="L2" s="1">
        <f>MIN(B2:J2)</f>
        <v>4.735697826</v>
      </c>
      <c r="M2" s="1">
        <f>MAX(B2:J2)</f>
        <v>15.85164237</v>
      </c>
    </row>
    <row r="3" spans="1:13">
      <c r="A3" t="s">
        <v>1</v>
      </c>
      <c r="B3" s="3">
        <v>17.09487532</v>
      </c>
      <c r="C3" s="3">
        <v>14.8994087</v>
      </c>
      <c r="D3" s="3">
        <v>13.731976639999999</v>
      </c>
      <c r="E3" s="3">
        <v>7.6539714060000001</v>
      </c>
      <c r="F3" s="3">
        <v>18.441521940000001</v>
      </c>
      <c r="G3" s="3">
        <v>22.355140219999999</v>
      </c>
      <c r="H3" s="3">
        <v>17.117956830000001</v>
      </c>
      <c r="I3" s="3">
        <v>12.60026088</v>
      </c>
      <c r="J3" s="3">
        <v>24.11317764</v>
      </c>
      <c r="K3" s="2">
        <f>GEOMEAN(B3:J3)</f>
        <v>15.683211243137166</v>
      </c>
      <c r="L3" s="1">
        <f>MIN(B3:J3)</f>
        <v>7.6539714060000001</v>
      </c>
      <c r="M3" s="1">
        <f>MAX(B3:J3)</f>
        <v>24.11317764</v>
      </c>
    </row>
    <row r="4" spans="1:13">
      <c r="A4" t="s">
        <v>0</v>
      </c>
      <c r="B4" s="3">
        <v>10.25276553</v>
      </c>
      <c r="C4" s="3">
        <v>9.9633989960000005</v>
      </c>
      <c r="D4" s="3">
        <v>7.6031206410000003</v>
      </c>
      <c r="E4" s="3">
        <v>4.1213951040000003</v>
      </c>
      <c r="F4" s="3">
        <v>10.16436889</v>
      </c>
      <c r="G4" s="3">
        <v>12.5368008</v>
      </c>
      <c r="H4" s="3">
        <v>9.5539655509999992</v>
      </c>
      <c r="I4" s="3">
        <v>6.6299287979999999</v>
      </c>
      <c r="J4" s="3">
        <v>14.069202219999999</v>
      </c>
      <c r="K4" s="2">
        <f>GEOMEAN(B4:J4)</f>
        <v>8.9365153050301576</v>
      </c>
      <c r="L4" s="1">
        <f>MIN(B4:J4)</f>
        <v>4.1213951040000003</v>
      </c>
      <c r="M4" s="1">
        <f>MAX(B4:J4)</f>
        <v>14.069202219999999</v>
      </c>
    </row>
    <row r="5" spans="1:13">
      <c r="A5" t="s">
        <v>34</v>
      </c>
      <c r="B5" s="12">
        <v>4.1024899960000001</v>
      </c>
      <c r="C5" s="12">
        <v>4.2436384470000004</v>
      </c>
      <c r="D5" s="12">
        <v>3.3686476289999998</v>
      </c>
      <c r="E5" s="12">
        <v>1.649555544</v>
      </c>
      <c r="F5" s="12">
        <v>4.752131222</v>
      </c>
      <c r="G5" s="12">
        <v>5.1128366979999997</v>
      </c>
      <c r="H5" s="12">
        <v>3.842588873</v>
      </c>
      <c r="I5" s="12">
        <v>3.143039532</v>
      </c>
      <c r="J5" s="12">
        <v>6.1178188889999996</v>
      </c>
      <c r="K5" s="2">
        <f>GEOMEAN(B5:J5)</f>
        <v>3.8211327785252749</v>
      </c>
      <c r="L5" s="1">
        <f>MIN(B5:J5)</f>
        <v>1.649555544</v>
      </c>
      <c r="M5" s="1">
        <f>MAX(B5:J5)</f>
        <v>6.1178188889999996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2" sqref="K2"/>
    </sheetView>
  </sheetViews>
  <sheetFormatPr defaultRowHeight="15"/>
  <sheetData>
    <row r="1" spans="1:13"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0.43049999999999999</v>
      </c>
      <c r="C2" s="8">
        <v>0.22689999999999999</v>
      </c>
      <c r="D2" s="8">
        <v>0.44140000000000001</v>
      </c>
      <c r="E2" s="8">
        <v>0.82330000000000003</v>
      </c>
      <c r="F2" s="8">
        <v>0.39529999999999998</v>
      </c>
      <c r="G2" s="8">
        <v>0.4148</v>
      </c>
      <c r="H2" s="8">
        <v>0.49149999999999999</v>
      </c>
      <c r="I2" s="8">
        <v>0.97660000000000002</v>
      </c>
      <c r="J2" s="8">
        <v>0.3533</v>
      </c>
      <c r="K2" s="8">
        <f>GEOMEAN(B2:J2)</f>
        <v>0.46348812893673524</v>
      </c>
      <c r="L2" s="8">
        <f>MIN(B2:J2)</f>
        <v>0.22689999999999999</v>
      </c>
      <c r="M2" s="8">
        <f>MAX(B2:J2)</f>
        <v>0.97660000000000002</v>
      </c>
    </row>
    <row r="3" spans="1:13">
      <c r="A3" t="s">
        <v>28</v>
      </c>
      <c r="B3" s="8">
        <v>0.46389999999999998</v>
      </c>
      <c r="C3" s="8">
        <v>0.27129999999999999</v>
      </c>
      <c r="D3" s="8">
        <v>0.47710000000000002</v>
      </c>
      <c r="E3" s="8">
        <v>0.79049999999999998</v>
      </c>
      <c r="F3" s="8">
        <v>0.42049999999999998</v>
      </c>
      <c r="G3" s="8">
        <v>0.44019999999999998</v>
      </c>
      <c r="H3" s="8">
        <v>0.49159999999999998</v>
      </c>
      <c r="I3" s="8">
        <v>0.97660000000000002</v>
      </c>
      <c r="J3" s="8">
        <v>0.37880000000000003</v>
      </c>
      <c r="K3" s="8">
        <f>GEOMEAN(B3:J3)</f>
        <v>0.48897001622478758</v>
      </c>
      <c r="L3" s="8">
        <f>MIN(B3:J3)</f>
        <v>0.27129999999999999</v>
      </c>
      <c r="M3" s="8">
        <f>MAX(B3:J3)</f>
        <v>0.97660000000000002</v>
      </c>
    </row>
    <row r="4" spans="1:13">
      <c r="B4" s="8"/>
      <c r="C4" s="8"/>
      <c r="D4" s="8"/>
      <c r="E4" s="8"/>
      <c r="F4" s="8"/>
      <c r="G4" s="8"/>
      <c r="H4" s="8"/>
      <c r="I4" s="8"/>
      <c r="J4" s="8"/>
      <c r="K4" s="8"/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8">
        <v>1.15E-2</v>
      </c>
      <c r="C6" s="8">
        <v>-6.6600000000000006E-2</v>
      </c>
      <c r="D6" s="8">
        <v>-6.8999999999999999E-3</v>
      </c>
      <c r="E6" s="8">
        <v>-0.10630000000000001</v>
      </c>
      <c r="F6" s="8">
        <v>-1.09E-2</v>
      </c>
      <c r="G6" s="8">
        <v>-4.0000000000000001E-3</v>
      </c>
      <c r="H6" s="8">
        <v>-0.18629999999999999</v>
      </c>
      <c r="I6" s="8">
        <v>-8.2799999999999999E-2</v>
      </c>
      <c r="J6" s="8">
        <v>9.5999999999999992E-3</v>
      </c>
      <c r="K6" s="8">
        <f>AVERAGE(B6:J6)</f>
        <v>-4.9188888888888886E-2</v>
      </c>
      <c r="L6" s="8">
        <f>MIN(B6:J6)</f>
        <v>-0.18629999999999999</v>
      </c>
      <c r="M6" s="8">
        <f>MAX(B6:J6)</f>
        <v>1.15E-2</v>
      </c>
    </row>
    <row r="7" spans="1:13">
      <c r="A7" t="s">
        <v>28</v>
      </c>
      <c r="B7" s="8">
        <v>1.1900000000000001E-2</v>
      </c>
      <c r="C7" s="8">
        <v>-7.2499999999999995E-2</v>
      </c>
      <c r="D7" s="8">
        <v>-1.0699999999999999E-2</v>
      </c>
      <c r="E7" s="8">
        <v>-0.10630000000000001</v>
      </c>
      <c r="F7" s="8">
        <v>-1.0800000000000001E-2</v>
      </c>
      <c r="G7" s="8">
        <v>-4.1000000000000003E-3</v>
      </c>
      <c r="H7" s="8">
        <v>-0.186</v>
      </c>
      <c r="I7" s="8">
        <v>-8.6499999999999994E-2</v>
      </c>
      <c r="J7" s="8">
        <v>9.7000000000000003E-3</v>
      </c>
      <c r="K7" s="8">
        <f>AVERAGE(B7:J7)</f>
        <v>-5.0588888888888885E-2</v>
      </c>
      <c r="L7" s="8">
        <f>MIN(B7:J7)</f>
        <v>-0.186</v>
      </c>
      <c r="M7" s="8">
        <f>MAX(B7:J7)</f>
        <v>1.1900000000000001E-2</v>
      </c>
    </row>
    <row r="11" spans="1:13">
      <c r="A11" t="s">
        <v>42</v>
      </c>
    </row>
    <row r="12" spans="1:13">
      <c r="B12" s="8">
        <v>0.43049999999999999</v>
      </c>
      <c r="C12" s="8">
        <v>0.22689999999999999</v>
      </c>
      <c r="D12" s="8">
        <v>0.44140000000000001</v>
      </c>
      <c r="E12" s="8">
        <v>0.82330000000000003</v>
      </c>
      <c r="F12" s="8">
        <v>0.39529999999999998</v>
      </c>
      <c r="G12" s="8">
        <v>0.4148</v>
      </c>
      <c r="H12" s="8">
        <v>0.49149999999999999</v>
      </c>
      <c r="I12" s="8">
        <v>0.97660000000000002</v>
      </c>
      <c r="J12" s="8">
        <v>0.3533</v>
      </c>
    </row>
    <row r="13" spans="1:13">
      <c r="B13" s="8">
        <v>0.46389999999999998</v>
      </c>
      <c r="C13" s="8">
        <v>0.27129999999999999</v>
      </c>
      <c r="D13" s="8">
        <v>0.47710000000000002</v>
      </c>
      <c r="E13" s="8">
        <v>0.79049999999999998</v>
      </c>
      <c r="F13" s="8">
        <v>0.42049999999999998</v>
      </c>
      <c r="G13" s="8">
        <v>0.44019999999999998</v>
      </c>
      <c r="H13" s="8">
        <v>0.49159999999999998</v>
      </c>
      <c r="I13" s="8">
        <v>0.97660000000000002</v>
      </c>
      <c r="J13" s="8">
        <v>0.37880000000000003</v>
      </c>
    </row>
    <row r="14" spans="1:13">
      <c r="A14" t="s">
        <v>41</v>
      </c>
    </row>
    <row r="15" spans="1:13">
      <c r="B15" s="8">
        <v>1.15E-2</v>
      </c>
      <c r="C15" s="8">
        <v>-6.6600000000000006E-2</v>
      </c>
      <c r="D15" s="8">
        <v>-6.8999999999999999E-3</v>
      </c>
      <c r="E15" s="8">
        <v>-0.10630000000000001</v>
      </c>
      <c r="F15" s="8">
        <v>-1.09E-2</v>
      </c>
      <c r="G15" s="8">
        <v>-4.0000000000000001E-3</v>
      </c>
      <c r="H15" s="8">
        <v>-0.18629999999999999</v>
      </c>
      <c r="I15" s="8">
        <v>-8.2799999999999999E-2</v>
      </c>
      <c r="J15" s="8">
        <v>9.5999999999999992E-3</v>
      </c>
    </row>
    <row r="16" spans="1:13">
      <c r="B16" s="8">
        <v>1.1900000000000001E-2</v>
      </c>
      <c r="C16" s="8">
        <v>-7.2499999999999995E-2</v>
      </c>
      <c r="D16" s="8">
        <v>-1.0699999999999999E-2</v>
      </c>
      <c r="E16" s="8">
        <v>-0.10630000000000001</v>
      </c>
      <c r="F16" s="8">
        <v>-1.0800000000000001E-2</v>
      </c>
      <c r="G16" s="8">
        <v>-4.1000000000000003E-3</v>
      </c>
      <c r="H16" s="8">
        <v>-0.186</v>
      </c>
      <c r="I16" s="8">
        <v>-8.6499999999999994E-2</v>
      </c>
      <c r="J16" s="8">
        <v>9.7000000000000003E-3</v>
      </c>
    </row>
    <row r="18" spans="1:10">
      <c r="A18" t="s">
        <v>43</v>
      </c>
    </row>
    <row r="19" spans="1:10">
      <c r="B19" s="8">
        <v>0.42380000000000001</v>
      </c>
      <c r="C19" s="8">
        <v>0.20660000000000001</v>
      </c>
      <c r="D19" s="8">
        <v>0.44829999999999998</v>
      </c>
      <c r="E19" s="8">
        <v>0.33460000000000001</v>
      </c>
      <c r="F19" s="8">
        <v>0.44590000000000002</v>
      </c>
      <c r="G19" s="8">
        <v>0.4708</v>
      </c>
      <c r="H19" s="8">
        <v>0.49049999999999999</v>
      </c>
      <c r="I19" s="8">
        <v>1</v>
      </c>
      <c r="J19" s="8">
        <v>0.40339999999999998</v>
      </c>
    </row>
    <row r="20" spans="1:10">
      <c r="B20" s="8">
        <v>0.42099999999999999</v>
      </c>
      <c r="C20" s="8">
        <v>0.18429999999999999</v>
      </c>
      <c r="D20" s="8">
        <v>0.44779999999999998</v>
      </c>
      <c r="E20" s="8">
        <v>0.3211</v>
      </c>
      <c r="F20" s="8">
        <v>0.44600000000000001</v>
      </c>
      <c r="G20" s="8">
        <v>0.46889999999999998</v>
      </c>
      <c r="H20" s="8">
        <v>0.49049999999999999</v>
      </c>
      <c r="I20" s="8">
        <v>1</v>
      </c>
      <c r="J20" s="8">
        <v>0.39250000000000002</v>
      </c>
    </row>
    <row r="21" spans="1:10">
      <c r="A21" t="s">
        <v>44</v>
      </c>
    </row>
    <row r="22" spans="1:10">
      <c r="B22" s="8">
        <v>1.15E-2</v>
      </c>
      <c r="C22" s="8">
        <v>-6.6600000000000006E-2</v>
      </c>
      <c r="D22" s="8">
        <v>-6.8999999999999999E-3</v>
      </c>
      <c r="E22" s="8">
        <v>-0.10630000000000001</v>
      </c>
      <c r="F22" s="8">
        <v>-1.09E-2</v>
      </c>
      <c r="G22" s="8">
        <v>-4.0000000000000001E-3</v>
      </c>
      <c r="H22" s="8">
        <v>-0.18629999999999999</v>
      </c>
      <c r="I22" s="8">
        <v>-8.2799999999999999E-2</v>
      </c>
      <c r="J22" s="8">
        <v>9.5999999999999992E-3</v>
      </c>
    </row>
    <row r="23" spans="1:10">
      <c r="B23" s="8">
        <v>1.1900000000000001E-2</v>
      </c>
      <c r="C23" s="8">
        <v>-7.2499999999999995E-2</v>
      </c>
      <c r="D23" s="8">
        <v>-1.0699999999999999E-2</v>
      </c>
      <c r="E23" s="8">
        <v>-0.10630000000000001</v>
      </c>
      <c r="F23" s="8">
        <v>-1.0800000000000001E-2</v>
      </c>
      <c r="G23" s="8">
        <v>-4.1000000000000003E-3</v>
      </c>
      <c r="H23" s="8">
        <v>-0.186</v>
      </c>
      <c r="I23" s="8">
        <v>-8.6499999999999994E-2</v>
      </c>
      <c r="J23" s="8">
        <v>9.7000000000000003E-3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4" sqref="I4"/>
    </sheetView>
  </sheetViews>
  <sheetFormatPr defaultRowHeight="15"/>
  <sheetData>
    <row r="1" spans="1:9">
      <c r="B1" t="s">
        <v>33</v>
      </c>
      <c r="C1" t="s">
        <v>32</v>
      </c>
      <c r="D1" t="s">
        <v>35</v>
      </c>
      <c r="E1" t="s">
        <v>36</v>
      </c>
      <c r="F1" t="s">
        <v>37</v>
      </c>
      <c r="G1" t="s">
        <v>38</v>
      </c>
      <c r="H1" t="s">
        <v>31</v>
      </c>
    </row>
    <row r="2" spans="1:9">
      <c r="A2" t="s">
        <v>29</v>
      </c>
      <c r="B2" s="8">
        <v>0.880877778</v>
      </c>
      <c r="C2" s="8">
        <v>0.88147777800000005</v>
      </c>
      <c r="D2" s="8">
        <v>0.882222222</v>
      </c>
      <c r="E2" s="8">
        <v>0.88264444399999997</v>
      </c>
      <c r="F2" s="8">
        <v>0.88282222200000005</v>
      </c>
      <c r="G2" s="8">
        <v>0.88282222200000005</v>
      </c>
      <c r="H2" s="8">
        <v>0.88286666700000005</v>
      </c>
      <c r="I2" s="8">
        <f>H2-B2</f>
        <v>1.9888890000000492E-3</v>
      </c>
    </row>
    <row r="3" spans="1:9">
      <c r="A3" t="s">
        <v>28</v>
      </c>
      <c r="B3" s="8">
        <v>0.89713333299999998</v>
      </c>
      <c r="C3" s="8">
        <v>0.90697777800000001</v>
      </c>
      <c r="D3" s="8">
        <v>0.92900000000000005</v>
      </c>
      <c r="E3" s="8">
        <v>0.93252222200000001</v>
      </c>
      <c r="F3" s="8">
        <v>0.93528888899999996</v>
      </c>
      <c r="G3" s="8">
        <v>0.93853333299999997</v>
      </c>
      <c r="H3" s="8">
        <v>0.95143333299999999</v>
      </c>
      <c r="I3" s="8">
        <f>H3-B3</f>
        <v>5.4300000000000015E-2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</row>
    <row r="2" spans="1:13">
      <c r="A2" t="s">
        <v>2</v>
      </c>
      <c r="B2" s="3">
        <v>4.7145224509999997</v>
      </c>
      <c r="C2" s="3">
        <v>7.1271726580000001</v>
      </c>
      <c r="D2" s="15">
        <v>4.958189</v>
      </c>
      <c r="E2" s="3">
        <v>1.745944962</v>
      </c>
      <c r="F2" s="3">
        <v>4.6564346859999999</v>
      </c>
      <c r="G2" s="3">
        <v>4.7046409450000004</v>
      </c>
      <c r="H2" s="3">
        <v>4.7323813990000003</v>
      </c>
      <c r="I2" s="3">
        <v>2.9901219999999999</v>
      </c>
      <c r="J2" s="3">
        <v>5.6462669849999996</v>
      </c>
      <c r="K2" s="2">
        <f>GEOMEAN(B2:J2)</f>
        <v>4.3061679423933619</v>
      </c>
      <c r="L2" s="5">
        <f>MIN(B2:J2)</f>
        <v>1.745944962</v>
      </c>
      <c r="M2" s="5">
        <f>MAX(B2:J2)</f>
        <v>7.1271726580000001</v>
      </c>
    </row>
    <row r="3" spans="1:13">
      <c r="A3" t="s">
        <v>1</v>
      </c>
      <c r="B3" s="3">
        <v>3.1125854890000002</v>
      </c>
      <c r="C3" s="15">
        <v>8.256202</v>
      </c>
      <c r="D3" s="15">
        <v>5.3545119999999997</v>
      </c>
      <c r="E3" s="3">
        <v>1.550173698</v>
      </c>
      <c r="F3" s="15">
        <v>5.7836189999999998</v>
      </c>
      <c r="G3" s="15">
        <v>3.7457660000000002</v>
      </c>
      <c r="H3" s="3">
        <v>1.0804225220000001</v>
      </c>
      <c r="I3" s="3">
        <v>1.1975231289999999</v>
      </c>
      <c r="J3" s="3">
        <v>4.9528981859999996</v>
      </c>
      <c r="K3" s="2">
        <f>GEOMEAN(B3:J3)</f>
        <v>3.1392869378396293</v>
      </c>
      <c r="L3" s="5">
        <f t="shared" ref="L3:L4" si="0">MIN(B3:J3)</f>
        <v>1.0804225220000001</v>
      </c>
      <c r="M3" s="5">
        <f t="shared" ref="M3:M4" si="1">MAX(B3:J3)</f>
        <v>8.256202</v>
      </c>
    </row>
    <row r="4" spans="1:13">
      <c r="A4" t="s">
        <v>0</v>
      </c>
      <c r="B4" s="6">
        <v>1.306092995</v>
      </c>
      <c r="C4" s="6">
        <v>1.0538627039999999</v>
      </c>
      <c r="D4" s="6">
        <v>1.0602838000000001</v>
      </c>
      <c r="E4" s="6">
        <v>1.0392800820000001</v>
      </c>
      <c r="F4" s="6">
        <v>1.1280897160000001</v>
      </c>
      <c r="G4" s="6">
        <v>1.1712283459999999</v>
      </c>
      <c r="H4" s="6">
        <v>1.0885151479999999</v>
      </c>
      <c r="I4" s="6">
        <v>1.0006123099999999</v>
      </c>
      <c r="J4" s="6">
        <v>1.0667325050000001</v>
      </c>
      <c r="K4" s="7">
        <f>GEOMEAN(B4:J4)</f>
        <v>1.098458793150149</v>
      </c>
      <c r="L4" s="5">
        <f t="shared" si="0"/>
        <v>1.0006123099999999</v>
      </c>
      <c r="M4" s="5">
        <f t="shared" si="1"/>
        <v>1.306092995</v>
      </c>
    </row>
    <row r="5" spans="1:13">
      <c r="A5" t="s">
        <v>34</v>
      </c>
      <c r="B5" s="14">
        <v>4.1024899960000001</v>
      </c>
      <c r="C5" s="14">
        <v>4.2436384470000004</v>
      </c>
      <c r="D5" s="14">
        <v>3.3686476289999998</v>
      </c>
      <c r="E5" s="14">
        <v>1.649555544</v>
      </c>
      <c r="F5" s="14">
        <v>4.752131222</v>
      </c>
      <c r="G5" s="14">
        <v>5.1128366979999997</v>
      </c>
      <c r="H5" s="14">
        <v>3.842588873</v>
      </c>
      <c r="I5" s="14">
        <v>3.143039532</v>
      </c>
      <c r="J5" s="14">
        <v>6.1178188889999996</v>
      </c>
      <c r="K5" s="7">
        <f>GEOMEAN(B5:J5)</f>
        <v>3.8211327785252749</v>
      </c>
      <c r="L5" s="5">
        <f t="shared" ref="L5" si="2">MIN(B5:J5)</f>
        <v>1.649555544</v>
      </c>
      <c r="M5" s="5">
        <f t="shared" ref="M5" si="3">MAX(B5:J5)</f>
        <v>6.1178188889999996</v>
      </c>
    </row>
    <row r="7" spans="1:13">
      <c r="K7" t="s">
        <v>25</v>
      </c>
    </row>
    <row r="8" spans="1:13">
      <c r="A8" s="16" t="s">
        <v>39</v>
      </c>
      <c r="K8" s="8">
        <f>1-K2/full_mon!K2</f>
        <v>0.57739628624012007</v>
      </c>
    </row>
    <row r="9" spans="1:13">
      <c r="K9" s="8">
        <f>1-K3/full_mon!K3</f>
        <v>0.79983136813174327</v>
      </c>
    </row>
    <row r="10" spans="1:13">
      <c r="K10" s="8">
        <f>1-K4/full_mon!K4</f>
        <v>0.87708197707311575</v>
      </c>
    </row>
    <row r="11" spans="1:13">
      <c r="K11" s="8">
        <f>1-K5/full_mon!K5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A23" sqref="A23"/>
    </sheetView>
  </sheetViews>
  <sheetFormatPr defaultColWidth="8.85546875" defaultRowHeight="15"/>
  <cols>
    <col min="1" max="1" width="12.85546875" customWidth="1"/>
  </cols>
  <sheetData>
    <row r="1" spans="1:11"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t="s">
        <v>3</v>
      </c>
    </row>
    <row r="2" spans="1:11">
      <c r="A2" s="8">
        <v>0.1</v>
      </c>
      <c r="B2" s="11">
        <v>0.8861</v>
      </c>
      <c r="C2" s="11">
        <v>0.5242</v>
      </c>
      <c r="D2" s="17">
        <v>0.77649999999999997</v>
      </c>
      <c r="E2" s="11">
        <v>0.94399999999999995</v>
      </c>
      <c r="F2" s="11">
        <v>0.97319999999999995</v>
      </c>
      <c r="G2" s="17">
        <v>0.81679999999999997</v>
      </c>
      <c r="H2" s="11">
        <v>1</v>
      </c>
      <c r="I2" s="11">
        <v>0.98839999999999995</v>
      </c>
      <c r="J2" s="11">
        <v>0.77370000000000005</v>
      </c>
      <c r="K2" s="10">
        <f>GEOMEAN(B2:J2)</f>
        <v>0.83944202561236447</v>
      </c>
    </row>
    <row r="3" spans="1:11">
      <c r="A3" s="8">
        <v>0.5</v>
      </c>
      <c r="B3" s="11">
        <v>0.91579999999999995</v>
      </c>
      <c r="C3" s="11">
        <v>0.54790000000000005</v>
      </c>
      <c r="D3" s="17">
        <v>0.79730000000000001</v>
      </c>
      <c r="E3" s="11">
        <v>0.9466</v>
      </c>
      <c r="F3" s="11">
        <v>0.98119999999999996</v>
      </c>
      <c r="G3" s="17">
        <v>0.84199999999999997</v>
      </c>
      <c r="H3" s="11">
        <v>1</v>
      </c>
      <c r="I3" s="11">
        <v>0.9899</v>
      </c>
      <c r="J3" s="11">
        <v>0.79710000000000003</v>
      </c>
      <c r="K3" s="10">
        <f t="shared" ref="K3:K7" si="0">GEOMEAN(B3:J3)</f>
        <v>0.85604382027905668</v>
      </c>
    </row>
    <row r="4" spans="1:11">
      <c r="A4" s="8">
        <v>1</v>
      </c>
      <c r="B4" s="11">
        <v>0.94789999999999996</v>
      </c>
      <c r="C4" s="11">
        <v>0.57989999999999997</v>
      </c>
      <c r="D4" s="17">
        <v>0.83620000000000005</v>
      </c>
      <c r="E4" s="11">
        <v>1</v>
      </c>
      <c r="F4" s="11">
        <v>0.98370000000000002</v>
      </c>
      <c r="G4" s="17">
        <v>0.87960000000000005</v>
      </c>
      <c r="H4" s="11">
        <v>1</v>
      </c>
      <c r="I4" s="11">
        <v>0.99170000000000003</v>
      </c>
      <c r="J4" s="11">
        <v>0.81840000000000002</v>
      </c>
      <c r="K4" s="10">
        <f t="shared" si="0"/>
        <v>0.88193283798242728</v>
      </c>
    </row>
    <row r="5" spans="1:11">
      <c r="A5" s="8">
        <v>3</v>
      </c>
      <c r="B5" s="11">
        <v>1</v>
      </c>
      <c r="C5" s="11">
        <v>0.67759999999999998</v>
      </c>
      <c r="D5" s="17">
        <v>0.95020000000000004</v>
      </c>
      <c r="E5" s="11">
        <v>1</v>
      </c>
      <c r="F5" s="11">
        <v>0.99070000000000003</v>
      </c>
      <c r="G5" s="17">
        <v>0.98919999999999997</v>
      </c>
      <c r="H5" s="11">
        <v>1</v>
      </c>
      <c r="I5" s="11">
        <v>0.99909999999999999</v>
      </c>
      <c r="J5" s="11">
        <v>0.89059999999999995</v>
      </c>
      <c r="K5" s="10">
        <f t="shared" si="0"/>
        <v>0.93787541000745012</v>
      </c>
    </row>
    <row r="6" spans="1:11">
      <c r="A6" s="8">
        <v>5</v>
      </c>
      <c r="B6" s="11">
        <v>1</v>
      </c>
      <c r="C6" s="11">
        <v>0.79630000000000001</v>
      </c>
      <c r="D6" s="17">
        <v>1</v>
      </c>
      <c r="E6" s="11">
        <v>1</v>
      </c>
      <c r="F6" s="11">
        <v>0.99529999999999996</v>
      </c>
      <c r="G6" s="17">
        <v>1</v>
      </c>
      <c r="H6" s="11">
        <v>1</v>
      </c>
      <c r="I6" s="11">
        <v>1</v>
      </c>
      <c r="J6" s="11">
        <v>1</v>
      </c>
      <c r="K6" s="10">
        <f t="shared" si="0"/>
        <v>0.97449853617886162</v>
      </c>
    </row>
    <row r="7" spans="1:11">
      <c r="A7" s="8" t="s">
        <v>26</v>
      </c>
      <c r="B7" s="11">
        <v>1</v>
      </c>
      <c r="C7" s="11">
        <v>0.94030000000000002</v>
      </c>
      <c r="D7" s="17">
        <v>1</v>
      </c>
      <c r="E7" s="11">
        <v>1</v>
      </c>
      <c r="F7" s="11">
        <v>0.999</v>
      </c>
      <c r="G7" s="17">
        <v>1</v>
      </c>
      <c r="H7" s="11">
        <v>1</v>
      </c>
      <c r="I7" s="11">
        <v>1</v>
      </c>
      <c r="J7" s="11">
        <v>1</v>
      </c>
      <c r="K7" s="10">
        <f t="shared" si="0"/>
        <v>0.99307334440866069</v>
      </c>
    </row>
    <row r="8" spans="1:11">
      <c r="A8" s="8"/>
      <c r="B8" s="11"/>
      <c r="C8" s="11"/>
      <c r="D8" s="18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 t="s">
        <v>47</v>
      </c>
      <c r="D9" s="11">
        <v>0.73089999999999999</v>
      </c>
      <c r="E9" s="11"/>
      <c r="F9" s="11"/>
      <c r="G9" s="11">
        <v>0.57650000000000001</v>
      </c>
      <c r="H9" s="11"/>
      <c r="I9" s="11"/>
      <c r="J9" s="11"/>
      <c r="K9" s="10"/>
    </row>
    <row r="10" spans="1:11">
      <c r="D10" s="11">
        <v>0</v>
      </c>
      <c r="G10" s="11">
        <v>0.58309999999999995</v>
      </c>
    </row>
    <row r="11" spans="1:11">
      <c r="D11" s="11">
        <v>0.81200000000000006</v>
      </c>
      <c r="G11" s="11">
        <v>0.60499999999999998</v>
      </c>
    </row>
    <row r="12" spans="1:11">
      <c r="D12" s="11">
        <v>0</v>
      </c>
      <c r="G12" s="11">
        <v>0.66169999999999995</v>
      </c>
    </row>
    <row r="13" spans="1:11">
      <c r="D13" s="11">
        <v>1</v>
      </c>
      <c r="G13" s="11">
        <v>0.71530000000000005</v>
      </c>
    </row>
    <row r="14" spans="1:11">
      <c r="D14" s="11">
        <v>1</v>
      </c>
      <c r="G14" s="11">
        <v>0.76729999999999998</v>
      </c>
    </row>
    <row r="16" spans="1:11">
      <c r="B16" s="4" t="s">
        <v>13</v>
      </c>
      <c r="C16" s="4" t="s">
        <v>14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19</v>
      </c>
      <c r="I16" s="4" t="s">
        <v>20</v>
      </c>
      <c r="J16" s="4" t="s">
        <v>21</v>
      </c>
      <c r="K16" s="4" t="s">
        <v>3</v>
      </c>
    </row>
    <row r="17" spans="1:11">
      <c r="A17" t="s">
        <v>48</v>
      </c>
      <c r="B17" s="8">
        <f>B2</f>
        <v>0.8861</v>
      </c>
      <c r="C17" s="8">
        <f t="shared" ref="C17:J17" si="1">C2</f>
        <v>0.5242</v>
      </c>
      <c r="D17" s="8">
        <f t="shared" si="1"/>
        <v>0.77649999999999997</v>
      </c>
      <c r="E17" s="8">
        <f t="shared" si="1"/>
        <v>0.94399999999999995</v>
      </c>
      <c r="F17" s="8">
        <f t="shared" si="1"/>
        <v>0.97319999999999995</v>
      </c>
      <c r="G17" s="8">
        <f t="shared" si="1"/>
        <v>0.81679999999999997</v>
      </c>
      <c r="H17" s="8">
        <f t="shared" si="1"/>
        <v>1</v>
      </c>
      <c r="I17" s="8">
        <f t="shared" si="1"/>
        <v>0.98839999999999995</v>
      </c>
      <c r="J17" s="8">
        <f t="shared" si="1"/>
        <v>0.77370000000000005</v>
      </c>
      <c r="K17" s="8">
        <f t="shared" ref="K17" si="2">K2</f>
        <v>0.83944202561236447</v>
      </c>
    </row>
    <row r="18" spans="1:11">
      <c r="A18" t="s">
        <v>49</v>
      </c>
      <c r="B18" s="8">
        <f>B3-B2</f>
        <v>2.9699999999999949E-2</v>
      </c>
      <c r="C18" s="8">
        <f t="shared" ref="C18:J18" si="3">C3-C2</f>
        <v>2.3700000000000054E-2</v>
      </c>
      <c r="D18" s="8">
        <f t="shared" si="3"/>
        <v>2.0800000000000041E-2</v>
      </c>
      <c r="E18" s="8">
        <f t="shared" si="3"/>
        <v>2.6000000000000467E-3</v>
      </c>
      <c r="F18" s="8">
        <f t="shared" si="3"/>
        <v>8.0000000000000071E-3</v>
      </c>
      <c r="G18" s="8">
        <f t="shared" si="3"/>
        <v>2.52E-2</v>
      </c>
      <c r="H18" s="8">
        <f t="shared" si="3"/>
        <v>0</v>
      </c>
      <c r="I18" s="8">
        <f t="shared" si="3"/>
        <v>1.5000000000000568E-3</v>
      </c>
      <c r="J18" s="8">
        <f t="shared" si="3"/>
        <v>2.3399999999999976E-2</v>
      </c>
      <c r="K18" s="8">
        <f t="shared" ref="K18" si="4">K3-K2</f>
        <v>1.6601794666692204E-2</v>
      </c>
    </row>
    <row r="19" spans="1:11">
      <c r="A19" t="s">
        <v>50</v>
      </c>
      <c r="B19" s="8">
        <f t="shared" ref="B19:J19" si="5">B4-B3</f>
        <v>3.2100000000000017E-2</v>
      </c>
      <c r="C19" s="8">
        <f t="shared" si="5"/>
        <v>3.1999999999999917E-2</v>
      </c>
      <c r="D19" s="8">
        <f t="shared" si="5"/>
        <v>3.8900000000000046E-2</v>
      </c>
      <c r="E19" s="8">
        <f t="shared" si="5"/>
        <v>5.3400000000000003E-2</v>
      </c>
      <c r="F19" s="8">
        <f t="shared" si="5"/>
        <v>2.5000000000000577E-3</v>
      </c>
      <c r="G19" s="8">
        <f t="shared" si="5"/>
        <v>3.7600000000000078E-2</v>
      </c>
      <c r="H19" s="8">
        <f t="shared" si="5"/>
        <v>0</v>
      </c>
      <c r="I19" s="8">
        <f t="shared" si="5"/>
        <v>1.8000000000000238E-3</v>
      </c>
      <c r="J19" s="8">
        <f t="shared" si="5"/>
        <v>2.1299999999999986E-2</v>
      </c>
      <c r="K19" s="8">
        <f t="shared" ref="K19" si="6">K4-K3</f>
        <v>2.5889017703370598E-2</v>
      </c>
    </row>
    <row r="20" spans="1:11">
      <c r="A20" t="s">
        <v>51</v>
      </c>
      <c r="B20" s="8">
        <f t="shared" ref="B20:J20" si="7">B5-B4</f>
        <v>5.2100000000000035E-2</v>
      </c>
      <c r="C20" s="8">
        <f t="shared" si="7"/>
        <v>9.7700000000000009E-2</v>
      </c>
      <c r="D20" s="8">
        <f t="shared" si="7"/>
        <v>0.11399999999999999</v>
      </c>
      <c r="E20" s="8">
        <f t="shared" si="7"/>
        <v>0</v>
      </c>
      <c r="F20" s="8">
        <f t="shared" si="7"/>
        <v>7.0000000000000062E-3</v>
      </c>
      <c r="G20" s="8">
        <f t="shared" si="7"/>
        <v>0.10959999999999992</v>
      </c>
      <c r="H20" s="8">
        <f t="shared" si="7"/>
        <v>0</v>
      </c>
      <c r="I20" s="8">
        <f t="shared" si="7"/>
        <v>7.3999999999999622E-3</v>
      </c>
      <c r="J20" s="8">
        <f t="shared" si="7"/>
        <v>7.2199999999999931E-2</v>
      </c>
      <c r="K20" s="8">
        <f t="shared" ref="K20" si="8">K5-K4</f>
        <v>5.5942572025022841E-2</v>
      </c>
    </row>
    <row r="21" spans="1:11">
      <c r="A21" t="s">
        <v>52</v>
      </c>
      <c r="B21" s="8">
        <f t="shared" ref="B21:J21" si="9">B6-B5</f>
        <v>0</v>
      </c>
      <c r="C21" s="8">
        <f t="shared" si="9"/>
        <v>0.11870000000000003</v>
      </c>
      <c r="D21" s="8">
        <f t="shared" si="9"/>
        <v>4.9799999999999955E-2</v>
      </c>
      <c r="E21" s="8">
        <f t="shared" si="9"/>
        <v>0</v>
      </c>
      <c r="F21" s="8">
        <f t="shared" si="9"/>
        <v>4.5999999999999375E-3</v>
      </c>
      <c r="G21" s="8">
        <f t="shared" si="9"/>
        <v>1.0800000000000032E-2</v>
      </c>
      <c r="H21" s="8">
        <f t="shared" si="9"/>
        <v>0</v>
      </c>
      <c r="I21" s="8">
        <f t="shared" si="9"/>
        <v>9.000000000000119E-4</v>
      </c>
      <c r="J21" s="8">
        <f t="shared" si="9"/>
        <v>0.10940000000000005</v>
      </c>
      <c r="K21" s="8">
        <f t="shared" ref="K21" si="10">K6-K5</f>
        <v>3.6623126171411502E-2</v>
      </c>
    </row>
    <row r="22" spans="1:11">
      <c r="A22" t="s">
        <v>53</v>
      </c>
      <c r="B22" s="8">
        <f t="shared" ref="B22:J22" si="11">B7-B6</f>
        <v>0</v>
      </c>
      <c r="C22" s="8">
        <f t="shared" si="11"/>
        <v>0.14400000000000002</v>
      </c>
      <c r="D22" s="8">
        <f t="shared" si="11"/>
        <v>0</v>
      </c>
      <c r="E22" s="8">
        <f t="shared" si="11"/>
        <v>0</v>
      </c>
      <c r="F22" s="8">
        <f t="shared" si="11"/>
        <v>3.7000000000000366E-3</v>
      </c>
      <c r="G22" s="8">
        <f t="shared" si="11"/>
        <v>0</v>
      </c>
      <c r="H22" s="8">
        <f t="shared" si="11"/>
        <v>0</v>
      </c>
      <c r="I22" s="8">
        <f t="shared" si="11"/>
        <v>0</v>
      </c>
      <c r="J22" s="8">
        <f t="shared" si="11"/>
        <v>0</v>
      </c>
      <c r="K22" s="8">
        <f t="shared" ref="K22" si="12">K7-K6</f>
        <v>1.8574808229799067E-2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7" sqref="A17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0.1</v>
      </c>
      <c r="B2" s="11">
        <v>0.27229999999999999</v>
      </c>
      <c r="C2" s="11">
        <v>9.2200000000000004E-2</v>
      </c>
      <c r="D2" s="11">
        <v>0.29370000000000002</v>
      </c>
      <c r="E2" s="11">
        <v>0.33329999999999999</v>
      </c>
      <c r="F2" s="11">
        <v>0.23200000000000001</v>
      </c>
      <c r="G2" s="11">
        <v>0.15790000000000001</v>
      </c>
      <c r="H2" s="11">
        <v>0.36109999999999998</v>
      </c>
      <c r="I2" s="11">
        <v>0.79569999999999996</v>
      </c>
      <c r="J2" s="11">
        <v>0.15870000000000001</v>
      </c>
      <c r="K2" s="10">
        <f>GEOMEAN(B2:J2)</f>
        <v>0.2520475105460887</v>
      </c>
    </row>
    <row r="3" spans="1:11">
      <c r="A3" s="8">
        <v>0.5</v>
      </c>
      <c r="B3" s="11">
        <v>0.39639999999999997</v>
      </c>
      <c r="C3" s="11">
        <v>0.1867</v>
      </c>
      <c r="D3" s="11">
        <v>0.50139999999999996</v>
      </c>
      <c r="E3" s="11">
        <v>0.7923</v>
      </c>
      <c r="F3" s="11">
        <v>0.37359999999999999</v>
      </c>
      <c r="G3" s="11">
        <v>0.32290000000000002</v>
      </c>
      <c r="H3" s="11">
        <v>0.45979999999999999</v>
      </c>
      <c r="I3" s="11">
        <v>0.8649</v>
      </c>
      <c r="J3" s="11">
        <v>0.3775</v>
      </c>
      <c r="K3" s="10">
        <f t="shared" ref="K3:K7" si="0">GEOMEAN(B3:J3)</f>
        <v>0.43276605333409968</v>
      </c>
    </row>
    <row r="4" spans="1:11">
      <c r="A4" s="8">
        <v>1</v>
      </c>
      <c r="B4" s="11">
        <v>0.50870000000000004</v>
      </c>
      <c r="C4" s="11">
        <v>0.28060000000000002</v>
      </c>
      <c r="D4" s="11">
        <v>0.62</v>
      </c>
      <c r="E4" s="11">
        <v>0.93579999999999997</v>
      </c>
      <c r="F4" s="11">
        <v>0.48859999999999998</v>
      </c>
      <c r="G4" s="11">
        <v>0.61519999999999997</v>
      </c>
      <c r="H4" s="11">
        <v>0.54349999999999998</v>
      </c>
      <c r="I4" s="11">
        <v>0.91669999999999996</v>
      </c>
      <c r="J4" s="11">
        <v>0.46489999999999998</v>
      </c>
      <c r="K4" s="10">
        <f t="shared" si="0"/>
        <v>0.56390885805454771</v>
      </c>
    </row>
    <row r="5" spans="1:11">
      <c r="A5" s="8">
        <v>3</v>
      </c>
      <c r="B5" s="11">
        <v>0.88749999999999996</v>
      </c>
      <c r="C5" s="11">
        <v>0.57269999999999999</v>
      </c>
      <c r="D5" s="11">
        <v>0.96970000000000001</v>
      </c>
      <c r="E5" s="11">
        <v>1</v>
      </c>
      <c r="F5" s="11">
        <v>0.83750000000000002</v>
      </c>
      <c r="G5" s="11">
        <v>0.93740000000000001</v>
      </c>
      <c r="H5" s="11">
        <v>0.89639999999999997</v>
      </c>
      <c r="I5" s="11">
        <v>0.99880000000000002</v>
      </c>
      <c r="J5" s="11">
        <v>0.80279999999999996</v>
      </c>
      <c r="K5" s="10">
        <f t="shared" si="0"/>
        <v>0.86745674416403484</v>
      </c>
    </row>
    <row r="6" spans="1:11">
      <c r="A6" s="8">
        <v>5</v>
      </c>
      <c r="B6" s="11">
        <v>1</v>
      </c>
      <c r="C6" s="11">
        <v>0.81869999999999998</v>
      </c>
      <c r="D6" s="11">
        <v>1</v>
      </c>
      <c r="E6" s="11">
        <v>1</v>
      </c>
      <c r="F6" s="11">
        <v>1</v>
      </c>
      <c r="G6" s="11">
        <v>1</v>
      </c>
      <c r="H6" s="11">
        <v>0.99909999999999999</v>
      </c>
      <c r="I6" s="11">
        <v>1</v>
      </c>
      <c r="J6" s="11">
        <v>1</v>
      </c>
      <c r="K6" s="10">
        <f t="shared" si="0"/>
        <v>0.97792094957315912</v>
      </c>
    </row>
    <row r="7" spans="1:11">
      <c r="A7" s="8" t="s">
        <v>26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0.99929999999999997</v>
      </c>
      <c r="I7" s="11">
        <v>1</v>
      </c>
      <c r="J7" s="11">
        <v>1</v>
      </c>
      <c r="K7" s="10">
        <f t="shared" si="0"/>
        <v>0.99992219801402116</v>
      </c>
    </row>
    <row r="8" spans="1:11">
      <c r="A8" s="8"/>
      <c r="B8" s="11"/>
      <c r="C8" s="11"/>
      <c r="D8" s="11"/>
      <c r="E8" s="11"/>
      <c r="F8" s="11"/>
      <c r="G8" s="11"/>
      <c r="H8" s="11"/>
      <c r="I8" s="11"/>
      <c r="J8" s="11"/>
      <c r="K8" s="10"/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s="8" t="s">
        <v>48</v>
      </c>
      <c r="B11" s="19">
        <f>B2</f>
        <v>0.27229999999999999</v>
      </c>
      <c r="C11" s="19">
        <f t="shared" ref="C11:K11" si="1">C2</f>
        <v>9.2200000000000004E-2</v>
      </c>
      <c r="D11" s="19">
        <f t="shared" si="1"/>
        <v>0.29370000000000002</v>
      </c>
      <c r="E11" s="19">
        <f t="shared" si="1"/>
        <v>0.33329999999999999</v>
      </c>
      <c r="F11" s="19">
        <f t="shared" si="1"/>
        <v>0.23200000000000001</v>
      </c>
      <c r="G11" s="19">
        <f t="shared" si="1"/>
        <v>0.15790000000000001</v>
      </c>
      <c r="H11" s="19">
        <f t="shared" si="1"/>
        <v>0.36109999999999998</v>
      </c>
      <c r="I11" s="19">
        <f t="shared" si="1"/>
        <v>0.79569999999999996</v>
      </c>
      <c r="J11" s="19">
        <f t="shared" si="1"/>
        <v>0.15870000000000001</v>
      </c>
      <c r="K11" s="19">
        <f t="shared" si="1"/>
        <v>0.2520475105460887</v>
      </c>
    </row>
    <row r="12" spans="1:11">
      <c r="A12" t="s">
        <v>49</v>
      </c>
      <c r="B12" s="8">
        <f>B3-B2</f>
        <v>0.12409999999999999</v>
      </c>
      <c r="C12" s="8">
        <f t="shared" ref="C12:K12" si="2">C3-C2</f>
        <v>9.4500000000000001E-2</v>
      </c>
      <c r="D12" s="8">
        <f t="shared" si="2"/>
        <v>0.20769999999999994</v>
      </c>
      <c r="E12" s="8">
        <f t="shared" si="2"/>
        <v>0.45900000000000002</v>
      </c>
      <c r="F12" s="8">
        <f t="shared" si="2"/>
        <v>0.14159999999999998</v>
      </c>
      <c r="G12" s="8">
        <f t="shared" si="2"/>
        <v>0.16500000000000001</v>
      </c>
      <c r="H12" s="8">
        <f t="shared" si="2"/>
        <v>9.870000000000001E-2</v>
      </c>
      <c r="I12" s="8">
        <f t="shared" si="2"/>
        <v>6.9200000000000039E-2</v>
      </c>
      <c r="J12" s="8">
        <f t="shared" si="2"/>
        <v>0.21879999999999999</v>
      </c>
      <c r="K12" s="8">
        <f t="shared" si="2"/>
        <v>0.18071854278801097</v>
      </c>
    </row>
    <row r="13" spans="1:11">
      <c r="A13" s="8" t="s">
        <v>50</v>
      </c>
      <c r="B13" s="8">
        <f t="shared" ref="B13:K13" si="3">B4-B3</f>
        <v>0.11230000000000007</v>
      </c>
      <c r="C13" s="8">
        <f t="shared" si="3"/>
        <v>9.3900000000000011E-2</v>
      </c>
      <c r="D13" s="8">
        <f t="shared" si="3"/>
        <v>0.11860000000000004</v>
      </c>
      <c r="E13" s="8">
        <f t="shared" si="3"/>
        <v>0.14349999999999996</v>
      </c>
      <c r="F13" s="8">
        <f t="shared" si="3"/>
        <v>0.11499999999999999</v>
      </c>
      <c r="G13" s="8">
        <f t="shared" si="3"/>
        <v>0.29229999999999995</v>
      </c>
      <c r="H13" s="8">
        <f t="shared" si="3"/>
        <v>8.3699999999999997E-2</v>
      </c>
      <c r="I13" s="8">
        <f t="shared" si="3"/>
        <v>5.1799999999999957E-2</v>
      </c>
      <c r="J13" s="8">
        <f t="shared" si="3"/>
        <v>8.7399999999999978E-2</v>
      </c>
      <c r="K13" s="8">
        <f t="shared" si="3"/>
        <v>0.13114280472044804</v>
      </c>
    </row>
    <row r="14" spans="1:11">
      <c r="A14" s="8" t="s">
        <v>51</v>
      </c>
      <c r="B14" s="8">
        <f t="shared" ref="B14:K14" si="4">B5-B4</f>
        <v>0.37879999999999991</v>
      </c>
      <c r="C14" s="8">
        <f t="shared" si="4"/>
        <v>0.29209999999999997</v>
      </c>
      <c r="D14" s="8">
        <f t="shared" si="4"/>
        <v>0.34970000000000001</v>
      </c>
      <c r="E14" s="8">
        <f t="shared" si="4"/>
        <v>6.4200000000000035E-2</v>
      </c>
      <c r="F14" s="8">
        <f t="shared" si="4"/>
        <v>0.34890000000000004</v>
      </c>
      <c r="G14" s="8">
        <f t="shared" si="4"/>
        <v>0.32220000000000004</v>
      </c>
      <c r="H14" s="8">
        <f t="shared" si="4"/>
        <v>0.35289999999999999</v>
      </c>
      <c r="I14" s="8">
        <f t="shared" si="4"/>
        <v>8.2100000000000062E-2</v>
      </c>
      <c r="J14" s="8">
        <f t="shared" si="4"/>
        <v>0.33789999999999998</v>
      </c>
      <c r="K14" s="8">
        <f t="shared" si="4"/>
        <v>0.30354788610948713</v>
      </c>
    </row>
    <row r="15" spans="1:11">
      <c r="A15" s="8" t="s">
        <v>52</v>
      </c>
      <c r="B15" s="8">
        <f t="shared" ref="B15:K15" si="5">B6-B5</f>
        <v>0.11250000000000004</v>
      </c>
      <c r="C15" s="8">
        <f t="shared" si="5"/>
        <v>0.246</v>
      </c>
      <c r="D15" s="8">
        <f t="shared" si="5"/>
        <v>3.0299999999999994E-2</v>
      </c>
      <c r="E15" s="8">
        <f t="shared" si="5"/>
        <v>0</v>
      </c>
      <c r="F15" s="8">
        <f t="shared" si="5"/>
        <v>0.16249999999999998</v>
      </c>
      <c r="G15" s="8">
        <f t="shared" si="5"/>
        <v>6.2599999999999989E-2</v>
      </c>
      <c r="H15" s="8">
        <f t="shared" si="5"/>
        <v>0.10270000000000001</v>
      </c>
      <c r="I15" s="8">
        <f t="shared" si="5"/>
        <v>1.1999999999999789E-3</v>
      </c>
      <c r="J15" s="8">
        <f t="shared" si="5"/>
        <v>0.19720000000000004</v>
      </c>
      <c r="K15" s="8">
        <f t="shared" si="5"/>
        <v>0.11046420540912427</v>
      </c>
    </row>
    <row r="16" spans="1:11">
      <c r="A16" s="8" t="s">
        <v>53</v>
      </c>
      <c r="B16" s="8">
        <f t="shared" ref="B16:K16" si="6">B7-B6</f>
        <v>0</v>
      </c>
      <c r="C16" s="8">
        <f t="shared" si="6"/>
        <v>0.18130000000000002</v>
      </c>
      <c r="D16" s="8">
        <f t="shared" si="6"/>
        <v>0</v>
      </c>
      <c r="E16" s="8">
        <f t="shared" si="6"/>
        <v>0</v>
      </c>
      <c r="F16" s="8">
        <f t="shared" si="6"/>
        <v>0</v>
      </c>
      <c r="G16" s="8">
        <f t="shared" si="6"/>
        <v>0</v>
      </c>
      <c r="H16" s="8">
        <f t="shared" si="6"/>
        <v>1.9999999999997797E-4</v>
      </c>
      <c r="I16" s="8">
        <f t="shared" si="6"/>
        <v>0</v>
      </c>
      <c r="J16" s="8">
        <f t="shared" si="6"/>
        <v>0</v>
      </c>
      <c r="K16" s="8">
        <f t="shared" si="6"/>
        <v>2.2001248440862042E-2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25" sqref="B25:I25"/>
    </sheetView>
  </sheetViews>
  <sheetFormatPr defaultColWidth="8.85546875" defaultRowHeight="15"/>
  <cols>
    <col min="1" max="1" width="8.85546875" customWidth="1"/>
  </cols>
  <sheetData>
    <row r="1" spans="1:11">
      <c r="B1" s="4" t="s">
        <v>61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  <c r="I1" s="4" t="s">
        <v>3</v>
      </c>
      <c r="J1" s="4"/>
    </row>
    <row r="2" spans="1:11">
      <c r="A2" s="8">
        <v>0.1</v>
      </c>
      <c r="B2" s="11">
        <v>1</v>
      </c>
      <c r="C2" s="11">
        <v>0.52380000000000004</v>
      </c>
      <c r="D2" s="11">
        <v>0.25009999999999999</v>
      </c>
      <c r="E2" s="11">
        <v>0.44190000000000002</v>
      </c>
      <c r="F2" s="11">
        <v>0.85119999999999996</v>
      </c>
      <c r="G2" s="11">
        <v>0.45600000000000002</v>
      </c>
      <c r="H2" s="11">
        <v>0.51480000000000004</v>
      </c>
      <c r="I2" s="11">
        <f>GEOMEAN(B2:H2)</f>
        <v>0.52883445207491886</v>
      </c>
      <c r="J2" s="11"/>
      <c r="K2" s="10"/>
    </row>
    <row r="3" spans="1:11">
      <c r="A3" s="8">
        <v>0.2</v>
      </c>
      <c r="B3" s="11">
        <v>1</v>
      </c>
      <c r="C3" s="11">
        <v>0.76939999999999997</v>
      </c>
      <c r="D3" s="11">
        <v>0.52939999999999998</v>
      </c>
      <c r="E3" s="11">
        <v>0.6361</v>
      </c>
      <c r="F3" s="11">
        <v>1</v>
      </c>
      <c r="G3" s="11">
        <v>0.62549999999999994</v>
      </c>
      <c r="H3" s="11">
        <v>0.54679999999999995</v>
      </c>
      <c r="I3" s="11">
        <f t="shared" ref="I3:I9" si="0">GEOMEAN(B3:H3)</f>
        <v>0.7073678765956205</v>
      </c>
      <c r="J3" s="11"/>
      <c r="K3" s="10"/>
    </row>
    <row r="4" spans="1:11">
      <c r="A4" s="8">
        <v>0.3</v>
      </c>
      <c r="B4" s="11">
        <v>1</v>
      </c>
      <c r="C4" s="11">
        <v>1</v>
      </c>
      <c r="D4" s="11">
        <v>0.68089999999999995</v>
      </c>
      <c r="E4" s="11">
        <v>1</v>
      </c>
      <c r="F4" s="11">
        <v>1</v>
      </c>
      <c r="G4" s="11">
        <v>0.79420000000000002</v>
      </c>
      <c r="H4" s="11">
        <v>0.62339999999999995</v>
      </c>
      <c r="I4" s="11">
        <f t="shared" si="0"/>
        <v>0.85613056480873861</v>
      </c>
      <c r="J4" s="11"/>
      <c r="K4" s="10"/>
    </row>
    <row r="5" spans="1:11">
      <c r="A5" s="8">
        <v>0.4</v>
      </c>
      <c r="B5" s="11">
        <v>1</v>
      </c>
      <c r="C5" s="11">
        <v>1</v>
      </c>
      <c r="D5" s="11">
        <v>0.69869999999999999</v>
      </c>
      <c r="E5" s="11">
        <v>1</v>
      </c>
      <c r="F5" s="11">
        <v>1</v>
      </c>
      <c r="G5" s="11">
        <v>0.95520000000000005</v>
      </c>
      <c r="H5" s="11">
        <v>0.63360000000000005</v>
      </c>
      <c r="I5" s="11">
        <f t="shared" si="0"/>
        <v>0.88430082916474873</v>
      </c>
      <c r="J5" s="11"/>
      <c r="K5" s="10"/>
    </row>
    <row r="6" spans="1:11">
      <c r="A6" s="8">
        <v>0.5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0.64510000000000001</v>
      </c>
      <c r="I6" s="11">
        <f t="shared" si="0"/>
        <v>0.93929900681526324</v>
      </c>
      <c r="J6" s="11"/>
      <c r="K6" s="10"/>
    </row>
    <row r="7" spans="1:11">
      <c r="A7" s="8">
        <v>0.6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0.69379999999999997</v>
      </c>
      <c r="I7" s="11">
        <f t="shared" si="0"/>
        <v>0.9491157604072904</v>
      </c>
      <c r="J7" s="11"/>
      <c r="K7" s="10"/>
    </row>
    <row r="8" spans="1:11">
      <c r="A8" s="8">
        <v>0.7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0.68289999999999995</v>
      </c>
      <c r="I8" s="11">
        <f t="shared" si="0"/>
        <v>0.94697111119875554</v>
      </c>
      <c r="J8" s="11"/>
      <c r="K8" s="10"/>
    </row>
    <row r="9" spans="1:11">
      <c r="A9" s="8" t="s">
        <v>60</v>
      </c>
      <c r="B9" s="11">
        <v>1</v>
      </c>
      <c r="C9" s="11">
        <v>1</v>
      </c>
      <c r="D9" s="11">
        <v>1</v>
      </c>
      <c r="E9" s="11">
        <v>1</v>
      </c>
      <c r="F9" s="11">
        <v>1</v>
      </c>
      <c r="G9" s="11">
        <v>1</v>
      </c>
      <c r="H9" s="11">
        <v>0.88519999999999999</v>
      </c>
      <c r="I9" s="11">
        <f t="shared" si="0"/>
        <v>0.9827306164239743</v>
      </c>
      <c r="J9" s="11"/>
      <c r="K9" s="10"/>
    </row>
    <row r="11" spans="1:11">
      <c r="B11" s="4" t="s">
        <v>61</v>
      </c>
      <c r="C11" s="4" t="s">
        <v>62</v>
      </c>
      <c r="D11" s="4" t="s">
        <v>63</v>
      </c>
      <c r="E11" s="4" t="s">
        <v>64</v>
      </c>
      <c r="F11" s="4" t="s">
        <v>65</v>
      </c>
      <c r="G11" s="4" t="s">
        <v>66</v>
      </c>
      <c r="H11" s="4" t="s">
        <v>67</v>
      </c>
      <c r="I11" s="4" t="s">
        <v>3</v>
      </c>
      <c r="J11" s="4"/>
    </row>
    <row r="12" spans="1:11">
      <c r="A12" s="8" t="s">
        <v>48</v>
      </c>
      <c r="B12" s="19">
        <f t="shared" ref="B12:I12" si="1">B2</f>
        <v>1</v>
      </c>
      <c r="C12" s="19">
        <f t="shared" si="1"/>
        <v>0.52380000000000004</v>
      </c>
      <c r="D12" s="19">
        <f t="shared" si="1"/>
        <v>0.25009999999999999</v>
      </c>
      <c r="E12" s="19">
        <f t="shared" si="1"/>
        <v>0.44190000000000002</v>
      </c>
      <c r="F12" s="19">
        <f t="shared" si="1"/>
        <v>0.85119999999999996</v>
      </c>
      <c r="G12" s="19">
        <f t="shared" si="1"/>
        <v>0.45600000000000002</v>
      </c>
      <c r="H12" s="19">
        <f t="shared" si="1"/>
        <v>0.51480000000000004</v>
      </c>
      <c r="I12" s="19">
        <f t="shared" si="1"/>
        <v>0.52883445207491886</v>
      </c>
      <c r="J12" s="19"/>
      <c r="K12" s="19"/>
    </row>
    <row r="13" spans="1:11">
      <c r="A13" t="s">
        <v>68</v>
      </c>
      <c r="B13" s="8">
        <f t="shared" ref="B13:I17" si="2">B3-B2</f>
        <v>0</v>
      </c>
      <c r="C13" s="8">
        <f t="shared" si="2"/>
        <v>0.24559999999999993</v>
      </c>
      <c r="D13" s="8">
        <f t="shared" si="2"/>
        <v>0.27929999999999999</v>
      </c>
      <c r="E13" s="8">
        <f t="shared" si="2"/>
        <v>0.19419999999999998</v>
      </c>
      <c r="F13" s="8">
        <f t="shared" si="2"/>
        <v>0.14880000000000004</v>
      </c>
      <c r="G13" s="8">
        <f t="shared" si="2"/>
        <v>0.16949999999999993</v>
      </c>
      <c r="H13" s="8">
        <f t="shared" si="2"/>
        <v>3.1999999999999917E-2</v>
      </c>
      <c r="I13" s="8">
        <f t="shared" si="2"/>
        <v>0.17853342452070164</v>
      </c>
      <c r="J13" s="8"/>
      <c r="K13" s="8"/>
    </row>
    <row r="14" spans="1:11">
      <c r="A14" s="8" t="s">
        <v>58</v>
      </c>
      <c r="B14" s="8">
        <f t="shared" si="2"/>
        <v>0</v>
      </c>
      <c r="C14" s="8">
        <f t="shared" si="2"/>
        <v>0.23060000000000003</v>
      </c>
      <c r="D14" s="8">
        <f t="shared" si="2"/>
        <v>0.15149999999999997</v>
      </c>
      <c r="E14" s="8">
        <f t="shared" si="2"/>
        <v>0.3639</v>
      </c>
      <c r="F14" s="8">
        <f t="shared" si="2"/>
        <v>0</v>
      </c>
      <c r="G14" s="8">
        <f t="shared" si="2"/>
        <v>0.16870000000000007</v>
      </c>
      <c r="H14" s="8">
        <f t="shared" si="2"/>
        <v>7.6600000000000001E-2</v>
      </c>
      <c r="I14" s="8">
        <f t="shared" si="2"/>
        <v>0.14876268821311811</v>
      </c>
      <c r="J14" s="8"/>
      <c r="K14" s="8"/>
    </row>
    <row r="15" spans="1:11">
      <c r="A15" s="8" t="s">
        <v>69</v>
      </c>
      <c r="B15" s="8">
        <f t="shared" si="2"/>
        <v>0</v>
      </c>
      <c r="C15" s="8">
        <f t="shared" si="2"/>
        <v>0</v>
      </c>
      <c r="D15" s="8">
        <f t="shared" si="2"/>
        <v>1.7800000000000038E-2</v>
      </c>
      <c r="E15" s="8">
        <f t="shared" si="2"/>
        <v>0</v>
      </c>
      <c r="F15" s="8">
        <f t="shared" si="2"/>
        <v>0</v>
      </c>
      <c r="G15" s="8">
        <f t="shared" si="2"/>
        <v>0.16100000000000003</v>
      </c>
      <c r="H15" s="8">
        <f t="shared" si="2"/>
        <v>1.0200000000000098E-2</v>
      </c>
      <c r="I15" s="8">
        <f t="shared" si="2"/>
        <v>2.8170264356010111E-2</v>
      </c>
      <c r="J15" s="8"/>
      <c r="K15" s="8"/>
    </row>
    <row r="16" spans="1:11">
      <c r="A16" s="8" t="s">
        <v>49</v>
      </c>
      <c r="B16" s="8">
        <f t="shared" si="2"/>
        <v>0</v>
      </c>
      <c r="C16" s="8">
        <f t="shared" si="2"/>
        <v>0</v>
      </c>
      <c r="D16" s="8">
        <f t="shared" si="2"/>
        <v>0.30130000000000001</v>
      </c>
      <c r="E16" s="8">
        <f t="shared" si="2"/>
        <v>0</v>
      </c>
      <c r="F16" s="8">
        <f t="shared" si="2"/>
        <v>0</v>
      </c>
      <c r="G16" s="8">
        <f t="shared" si="2"/>
        <v>4.4799999999999951E-2</v>
      </c>
      <c r="H16" s="8">
        <f t="shared" si="2"/>
        <v>1.1499999999999955E-2</v>
      </c>
      <c r="I16" s="8">
        <f t="shared" si="2"/>
        <v>5.4998177650514513E-2</v>
      </c>
      <c r="J16" s="8"/>
      <c r="K16" s="8"/>
    </row>
    <row r="17" spans="1:11">
      <c r="A17" s="8" t="s">
        <v>70</v>
      </c>
      <c r="B17" s="8">
        <f t="shared" si="2"/>
        <v>0</v>
      </c>
      <c r="C17" s="8">
        <f t="shared" si="2"/>
        <v>0</v>
      </c>
      <c r="D17" s="8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0</v>
      </c>
      <c r="H17" s="8">
        <f t="shared" si="2"/>
        <v>4.8699999999999966E-2</v>
      </c>
      <c r="I17" s="8">
        <f t="shared" si="2"/>
        <v>9.8167535920271609E-3</v>
      </c>
      <c r="J17" s="8"/>
      <c r="K17" s="8"/>
    </row>
    <row r="18" spans="1:11">
      <c r="A18" s="8" t="s">
        <v>59</v>
      </c>
      <c r="B18" s="8">
        <f t="shared" ref="B18:G18" si="3">B8-B7</f>
        <v>0</v>
      </c>
      <c r="C18" s="8">
        <f t="shared" si="3"/>
        <v>0</v>
      </c>
      <c r="D18" s="8">
        <f t="shared" si="3"/>
        <v>0</v>
      </c>
      <c r="E18" s="8">
        <f t="shared" si="3"/>
        <v>0</v>
      </c>
      <c r="F18" s="8">
        <f t="shared" si="3"/>
        <v>0</v>
      </c>
      <c r="G18" s="8">
        <f t="shared" si="3"/>
        <v>0</v>
      </c>
      <c r="H18" s="20">
        <v>0</v>
      </c>
      <c r="I18" s="20">
        <v>0</v>
      </c>
    </row>
    <row r="19" spans="1:11">
      <c r="A19" s="8" t="s">
        <v>71</v>
      </c>
      <c r="B19" s="8">
        <f t="shared" ref="B19:I19" si="4">B9-B8</f>
        <v>0</v>
      </c>
      <c r="C19" s="8">
        <f t="shared" si="4"/>
        <v>0</v>
      </c>
      <c r="D19" s="8">
        <f t="shared" si="4"/>
        <v>0</v>
      </c>
      <c r="E19" s="8">
        <f t="shared" si="4"/>
        <v>0</v>
      </c>
      <c r="F19" s="8">
        <f t="shared" si="4"/>
        <v>0</v>
      </c>
      <c r="G19" s="8">
        <f t="shared" si="4"/>
        <v>0</v>
      </c>
      <c r="H19" s="8">
        <f t="shared" si="4"/>
        <v>0.20230000000000004</v>
      </c>
      <c r="I19" s="8">
        <f t="shared" si="4"/>
        <v>3.5759505225218757E-2</v>
      </c>
    </row>
    <row r="21" spans="1:11">
      <c r="A21" t="s">
        <v>48</v>
      </c>
      <c r="B21" s="8">
        <f>B2</f>
        <v>1</v>
      </c>
      <c r="C21" s="8">
        <f t="shared" ref="C21:I21" si="5">C2</f>
        <v>0.52380000000000004</v>
      </c>
      <c r="D21" s="8">
        <f t="shared" si="5"/>
        <v>0.25009999999999999</v>
      </c>
      <c r="E21" s="8">
        <f t="shared" si="5"/>
        <v>0.44190000000000002</v>
      </c>
      <c r="F21" s="8">
        <f t="shared" si="5"/>
        <v>0.85119999999999996</v>
      </c>
      <c r="G21" s="8">
        <f t="shared" si="5"/>
        <v>0.45600000000000002</v>
      </c>
      <c r="H21" s="8">
        <f t="shared" si="5"/>
        <v>0.51480000000000004</v>
      </c>
      <c r="I21" s="8">
        <f t="shared" si="5"/>
        <v>0.52883445207491886</v>
      </c>
    </row>
    <row r="22" spans="1:11">
      <c r="A22" t="s">
        <v>68</v>
      </c>
      <c r="B22" s="8">
        <f>B3-B2</f>
        <v>0</v>
      </c>
      <c r="C22" s="8">
        <f t="shared" ref="C22:I22" si="6">C3-C2</f>
        <v>0.24559999999999993</v>
      </c>
      <c r="D22" s="8">
        <f t="shared" si="6"/>
        <v>0.27929999999999999</v>
      </c>
      <c r="E22" s="8">
        <f t="shared" si="6"/>
        <v>0.19419999999999998</v>
      </c>
      <c r="F22" s="8">
        <f t="shared" si="6"/>
        <v>0.14880000000000004</v>
      </c>
      <c r="G22" s="8">
        <f t="shared" si="6"/>
        <v>0.16949999999999993</v>
      </c>
      <c r="H22" s="8">
        <f t="shared" si="6"/>
        <v>3.1999999999999917E-2</v>
      </c>
      <c r="I22" s="8">
        <f t="shared" si="6"/>
        <v>0.17853342452070164</v>
      </c>
    </row>
    <row r="23" spans="1:11">
      <c r="A23" t="s">
        <v>69</v>
      </c>
      <c r="B23" s="8">
        <f>B5-B3</f>
        <v>0</v>
      </c>
      <c r="C23" s="8">
        <f t="shared" ref="C23:I23" si="7">C5-C3</f>
        <v>0.23060000000000003</v>
      </c>
      <c r="D23" s="8">
        <f t="shared" si="7"/>
        <v>0.16930000000000001</v>
      </c>
      <c r="E23" s="8">
        <f t="shared" si="7"/>
        <v>0.3639</v>
      </c>
      <c r="F23" s="8">
        <f t="shared" si="7"/>
        <v>0</v>
      </c>
      <c r="G23" s="8">
        <f t="shared" si="7"/>
        <v>0.3297000000000001</v>
      </c>
      <c r="H23" s="8">
        <f t="shared" si="7"/>
        <v>8.6800000000000099E-2</v>
      </c>
      <c r="I23" s="8">
        <f t="shared" si="7"/>
        <v>0.17693295256912822</v>
      </c>
    </row>
    <row r="24" spans="1:11">
      <c r="A24" t="s">
        <v>70</v>
      </c>
      <c r="B24" s="8">
        <f>B7-B5</f>
        <v>0</v>
      </c>
      <c r="C24" s="8">
        <f t="shared" ref="C24:I24" si="8">C7-C5</f>
        <v>0</v>
      </c>
      <c r="D24" s="8">
        <f t="shared" si="8"/>
        <v>0.30130000000000001</v>
      </c>
      <c r="E24" s="8">
        <f t="shared" si="8"/>
        <v>0</v>
      </c>
      <c r="F24" s="8">
        <f t="shared" si="8"/>
        <v>0</v>
      </c>
      <c r="G24" s="8">
        <f t="shared" si="8"/>
        <v>4.4799999999999951E-2</v>
      </c>
      <c r="H24" s="8">
        <f t="shared" si="8"/>
        <v>6.019999999999992E-2</v>
      </c>
      <c r="I24" s="8">
        <f t="shared" si="8"/>
        <v>6.4814931242541673E-2</v>
      </c>
    </row>
    <row r="25" spans="1:11">
      <c r="A25" t="s">
        <v>71</v>
      </c>
      <c r="B25" s="8">
        <f>B9-B7</f>
        <v>0</v>
      </c>
      <c r="C25" s="8">
        <f t="shared" ref="C25:I25" si="9">C9-C7</f>
        <v>0</v>
      </c>
      <c r="D25" s="8">
        <f t="shared" si="9"/>
        <v>0</v>
      </c>
      <c r="E25" s="8">
        <f t="shared" si="9"/>
        <v>0</v>
      </c>
      <c r="F25" s="8">
        <f t="shared" si="9"/>
        <v>0</v>
      </c>
      <c r="G25" s="8">
        <f t="shared" si="9"/>
        <v>0</v>
      </c>
      <c r="H25" s="8">
        <f t="shared" si="9"/>
        <v>0.19140000000000001</v>
      </c>
      <c r="I25" s="8">
        <f t="shared" si="9"/>
        <v>3.3614856016683903E-2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97" zoomScale="75" zoomScaleNormal="75" workbookViewId="0">
      <selection activeCell="A110" sqref="A110"/>
    </sheetView>
  </sheetViews>
  <sheetFormatPr defaultRowHeight="15.75"/>
  <cols>
    <col min="1" max="16384" width="9.140625" style="21"/>
  </cols>
  <sheetData>
    <row r="1" spans="1:13">
      <c r="A1" s="21" t="s">
        <v>73</v>
      </c>
    </row>
    <row r="2" spans="1:13">
      <c r="B2" s="21" t="s">
        <v>12</v>
      </c>
      <c r="C2" s="21" t="s">
        <v>11</v>
      </c>
      <c r="D2" s="21" t="s">
        <v>10</v>
      </c>
      <c r="E2" s="21" t="s">
        <v>9</v>
      </c>
      <c r="F2" s="21" t="s">
        <v>8</v>
      </c>
      <c r="G2" s="21" t="s">
        <v>7</v>
      </c>
      <c r="H2" s="21" t="s">
        <v>6</v>
      </c>
      <c r="I2" s="21" t="s">
        <v>5</v>
      </c>
      <c r="J2" s="21" t="s">
        <v>4</v>
      </c>
      <c r="K2" s="21" t="s">
        <v>74</v>
      </c>
      <c r="L2" s="21" t="s">
        <v>75</v>
      </c>
      <c r="M2" s="21" t="s">
        <v>76</v>
      </c>
    </row>
    <row r="3" spans="1:13">
      <c r="A3" s="21" t="s">
        <v>77</v>
      </c>
      <c r="B3" s="22">
        <v>0.39740102488099999</v>
      </c>
      <c r="C3" s="22">
        <v>0.45960570007899998</v>
      </c>
      <c r="D3" s="22">
        <v>0.37453852864100001</v>
      </c>
      <c r="E3" s="22">
        <v>0.56473212498900005</v>
      </c>
      <c r="F3" s="22">
        <v>0.36113374603499998</v>
      </c>
      <c r="G3" s="22">
        <v>0.41535975840900002</v>
      </c>
      <c r="H3" s="22">
        <v>0.37630412517200001</v>
      </c>
      <c r="I3" s="22">
        <v>0.38097182486499998</v>
      </c>
      <c r="J3" s="22">
        <v>0.35014465301800002</v>
      </c>
      <c r="K3" s="22">
        <v>0.238616230554</v>
      </c>
      <c r="L3" s="22">
        <v>0.25086324169099999</v>
      </c>
      <c r="M3" s="22">
        <v>0.35483787097800001</v>
      </c>
    </row>
    <row r="4" spans="1:13">
      <c r="A4" s="21" t="s">
        <v>78</v>
      </c>
      <c r="B4" s="22">
        <v>0.20739329704100001</v>
      </c>
      <c r="C4" s="22">
        <v>8.2683124288799995E-2</v>
      </c>
      <c r="D4" s="22">
        <v>0.16760200967200001</v>
      </c>
      <c r="E4" s="22">
        <v>7.9065312786299996E-2</v>
      </c>
      <c r="F4" s="22">
        <v>0.15272015018099999</v>
      </c>
      <c r="G4" s="22">
        <v>0.148839138427</v>
      </c>
      <c r="H4" s="22">
        <v>0.171776421978</v>
      </c>
      <c r="I4" s="22">
        <v>0.17995704014</v>
      </c>
      <c r="J4" s="22">
        <v>0.15483263923599999</v>
      </c>
      <c r="K4" s="22">
        <v>0.15847287613300001</v>
      </c>
      <c r="L4" s="22">
        <v>0.137869624212</v>
      </c>
      <c r="M4" s="22">
        <v>0.148571461214</v>
      </c>
    </row>
    <row r="5" spans="1:13">
      <c r="A5" s="21" t="s">
        <v>79</v>
      </c>
      <c r="B5" s="22">
        <v>0.37147204499499997</v>
      </c>
      <c r="C5" s="22">
        <v>0.45632263372199999</v>
      </c>
      <c r="D5" s="22">
        <v>0.43947691022399998</v>
      </c>
      <c r="E5" s="22">
        <v>0.35433121949500002</v>
      </c>
      <c r="F5" s="22">
        <v>0.46852030597700001</v>
      </c>
      <c r="G5" s="22">
        <v>0.43117061285500002</v>
      </c>
      <c r="H5" s="22">
        <v>0.44463944660499999</v>
      </c>
      <c r="I5" s="22">
        <v>0.41230429152800002</v>
      </c>
      <c r="J5" s="22">
        <v>0.47531916823800002</v>
      </c>
      <c r="K5" s="22">
        <v>0.54895749314499998</v>
      </c>
      <c r="L5" s="22">
        <v>0.56424378552800003</v>
      </c>
      <c r="M5" s="22">
        <v>0.46934756713300002</v>
      </c>
    </row>
    <row r="6" spans="1:13">
      <c r="A6" s="21" t="s">
        <v>80</v>
      </c>
      <c r="B6" s="22">
        <v>2.37336330825E-2</v>
      </c>
      <c r="C6" s="22">
        <v>1.3885419105099999E-3</v>
      </c>
      <c r="D6" s="22">
        <v>1.8382551463E-2</v>
      </c>
      <c r="E6" s="22">
        <v>1.8713427302700001E-3</v>
      </c>
      <c r="F6" s="22">
        <v>1.76257978074E-2</v>
      </c>
      <c r="G6" s="22">
        <v>4.6304903089100001E-3</v>
      </c>
      <c r="H6" s="22">
        <v>7.2800062448400002E-3</v>
      </c>
      <c r="I6" s="22">
        <v>2.6766843467599999E-2</v>
      </c>
      <c r="J6" s="22">
        <v>1.97035395073E-2</v>
      </c>
      <c r="K6" s="22">
        <v>5.3953400168000001E-2</v>
      </c>
      <c r="L6" s="22">
        <v>4.70233485688E-2</v>
      </c>
      <c r="M6" s="22">
        <v>2.72431006745E-2</v>
      </c>
    </row>
    <row r="8" spans="1:13">
      <c r="A8" s="21" t="s">
        <v>81</v>
      </c>
    </row>
    <row r="9" spans="1:13">
      <c r="B9" s="21" t="s">
        <v>12</v>
      </c>
      <c r="C9" s="21" t="s">
        <v>11</v>
      </c>
      <c r="D9" s="21" t="s">
        <v>10</v>
      </c>
      <c r="E9" s="21" t="s">
        <v>9</v>
      </c>
      <c r="F9" s="21" t="s">
        <v>8</v>
      </c>
      <c r="G9" s="21" t="s">
        <v>7</v>
      </c>
      <c r="H9" s="21" t="s">
        <v>6</v>
      </c>
      <c r="I9" s="21" t="s">
        <v>5</v>
      </c>
      <c r="J9" s="21" t="s">
        <v>4</v>
      </c>
      <c r="K9" s="21" t="s">
        <v>74</v>
      </c>
      <c r="L9" s="21" t="s">
        <v>75</v>
      </c>
      <c r="M9" s="21" t="s">
        <v>76</v>
      </c>
    </row>
    <row r="10" spans="1:13">
      <c r="A10" s="21" t="s">
        <v>77</v>
      </c>
      <c r="B10" s="22">
        <v>0.40233373839499997</v>
      </c>
      <c r="C10" s="22">
        <v>0.44692342040799998</v>
      </c>
      <c r="D10" s="22">
        <v>0.3644364618</v>
      </c>
      <c r="E10" s="22">
        <v>0.50331638904800002</v>
      </c>
      <c r="F10" s="22">
        <v>0.35833897871999998</v>
      </c>
      <c r="G10" s="22">
        <v>0.40783548018999999</v>
      </c>
      <c r="H10" s="22">
        <v>0.32853705853300003</v>
      </c>
      <c r="I10" s="22">
        <v>0.37813855153499998</v>
      </c>
      <c r="J10" s="22">
        <v>0.35518833882</v>
      </c>
      <c r="K10" s="22">
        <v>0.232617826699</v>
      </c>
      <c r="L10" s="22">
        <v>0.290007825075</v>
      </c>
      <c r="M10" s="22">
        <v>0.35537388143699999</v>
      </c>
    </row>
    <row r="11" spans="1:13">
      <c r="A11" s="21" t="s">
        <v>78</v>
      </c>
      <c r="B11" s="22">
        <v>0.19329422933900001</v>
      </c>
      <c r="C11" s="22">
        <v>0.100634567349</v>
      </c>
      <c r="D11" s="22">
        <v>0.182454218241</v>
      </c>
      <c r="E11" s="22">
        <v>0.11438739925700001</v>
      </c>
      <c r="F11" s="22">
        <v>0.15730934765599999</v>
      </c>
      <c r="G11" s="22">
        <v>0.15046720561499999</v>
      </c>
      <c r="H11" s="22">
        <v>0.27785114682700002</v>
      </c>
      <c r="I11" s="22">
        <v>0.19041723278299999</v>
      </c>
      <c r="J11" s="22">
        <v>0.163718303634</v>
      </c>
      <c r="K11" s="22">
        <v>0.17366844272900001</v>
      </c>
      <c r="L11" s="22">
        <v>0.20433154053499999</v>
      </c>
      <c r="M11" s="22">
        <v>0.15058488672799999</v>
      </c>
    </row>
    <row r="12" spans="1:13">
      <c r="A12" s="21" t="s">
        <v>79</v>
      </c>
      <c r="B12" s="22">
        <v>0.37613030770599998</v>
      </c>
      <c r="C12" s="22">
        <v>0.45043264703399999</v>
      </c>
      <c r="D12" s="22">
        <v>0.42994488390800001</v>
      </c>
      <c r="E12" s="22">
        <v>0.378164950685</v>
      </c>
      <c r="F12" s="22">
        <v>0.461654239159</v>
      </c>
      <c r="G12" s="22">
        <v>0.43611009923799998</v>
      </c>
      <c r="H12" s="22">
        <v>0.38416300413900001</v>
      </c>
      <c r="I12" s="22">
        <v>0.40844105731800001</v>
      </c>
      <c r="J12" s="22">
        <v>0.46222450096899997</v>
      </c>
      <c r="K12" s="22">
        <v>0.546316925856</v>
      </c>
      <c r="L12" s="22">
        <v>0.46610705674800001</v>
      </c>
      <c r="M12" s="22">
        <v>0.461621394395</v>
      </c>
    </row>
    <row r="13" spans="1:13">
      <c r="A13" s="21" t="s">
        <v>80</v>
      </c>
      <c r="B13" s="22">
        <v>2.8241724560000001E-2</v>
      </c>
      <c r="C13" s="22">
        <v>2.0093652087600001E-3</v>
      </c>
      <c r="D13" s="22">
        <v>2.3164436051599999E-2</v>
      </c>
      <c r="E13" s="22">
        <v>4.1312610102399996E-3</v>
      </c>
      <c r="F13" s="22">
        <v>2.2697434465099999E-2</v>
      </c>
      <c r="G13" s="22">
        <v>5.5872149575500003E-3</v>
      </c>
      <c r="H13" s="22">
        <v>9.4487905003699992E-3</v>
      </c>
      <c r="I13" s="22">
        <v>2.3003158364399999E-2</v>
      </c>
      <c r="J13" s="22">
        <v>1.8868856577399999E-2</v>
      </c>
      <c r="K13" s="22">
        <v>4.7396804715800003E-2</v>
      </c>
      <c r="L13" s="22">
        <v>3.9553577641800002E-2</v>
      </c>
      <c r="M13" s="22">
        <v>3.2419837440099998E-2</v>
      </c>
    </row>
    <row r="15" spans="1:13">
      <c r="A15" s="21" t="s">
        <v>82</v>
      </c>
    </row>
    <row r="16" spans="1:13">
      <c r="B16" s="21" t="s">
        <v>12</v>
      </c>
      <c r="C16" s="21" t="s">
        <v>11</v>
      </c>
      <c r="D16" s="21" t="s">
        <v>10</v>
      </c>
      <c r="E16" s="21" t="s">
        <v>9</v>
      </c>
      <c r="F16" s="21" t="s">
        <v>8</v>
      </c>
      <c r="G16" s="21" t="s">
        <v>7</v>
      </c>
      <c r="H16" s="21" t="s">
        <v>6</v>
      </c>
      <c r="I16" s="21" t="s">
        <v>5</v>
      </c>
      <c r="J16" s="21" t="s">
        <v>4</v>
      </c>
      <c r="K16" s="21" t="s">
        <v>74</v>
      </c>
      <c r="L16" s="21" t="s">
        <v>75</v>
      </c>
      <c r="M16" s="21" t="s">
        <v>76</v>
      </c>
    </row>
    <row r="17" spans="1:13">
      <c r="A17" s="21" t="s">
        <v>77</v>
      </c>
      <c r="B17" s="22">
        <v>0.39287462211500002</v>
      </c>
      <c r="C17" s="22">
        <v>0.44733303920400003</v>
      </c>
      <c r="D17" s="22">
        <v>0.36283396538500001</v>
      </c>
      <c r="E17" s="22">
        <v>0.48103639929699998</v>
      </c>
      <c r="F17" s="22">
        <v>0.355705888129</v>
      </c>
      <c r="G17" s="22">
        <v>0.38264985658599998</v>
      </c>
      <c r="H17" s="22">
        <v>0.32872539391700001</v>
      </c>
      <c r="I17" s="22">
        <v>0.349806378546</v>
      </c>
      <c r="J17" s="22">
        <v>0.35499816036600002</v>
      </c>
      <c r="K17" s="22">
        <v>0.22283014964699999</v>
      </c>
      <c r="L17" s="22">
        <v>0.28805649879700002</v>
      </c>
      <c r="M17" s="22">
        <v>0.35461216521299999</v>
      </c>
    </row>
    <row r="18" spans="1:13">
      <c r="A18" s="21" t="s">
        <v>78</v>
      </c>
      <c r="B18" s="22">
        <v>0.1982946823</v>
      </c>
      <c r="C18" s="22">
        <v>0.100390870149</v>
      </c>
      <c r="D18" s="22">
        <v>0.184453627752</v>
      </c>
      <c r="E18" s="22">
        <v>0.131133338362</v>
      </c>
      <c r="F18" s="22">
        <v>0.16772671827999999</v>
      </c>
      <c r="G18" s="22">
        <v>0.170127212832</v>
      </c>
      <c r="H18" s="22">
        <v>0.27607348364500001</v>
      </c>
      <c r="I18" s="22">
        <v>0.18315914029700001</v>
      </c>
      <c r="J18" s="22">
        <v>0.16631766304699999</v>
      </c>
      <c r="K18" s="22">
        <v>0.176529554097</v>
      </c>
      <c r="L18" s="22">
        <v>0.196913124676</v>
      </c>
      <c r="M18" s="22">
        <v>0.14158700209799999</v>
      </c>
    </row>
    <row r="19" spans="1:13">
      <c r="A19" s="21" t="s">
        <v>79</v>
      </c>
      <c r="B19" s="22">
        <v>0.38028638883600002</v>
      </c>
      <c r="C19" s="22">
        <v>0.44946813454099999</v>
      </c>
      <c r="D19" s="22">
        <v>0.42810792203100001</v>
      </c>
      <c r="E19" s="22">
        <v>0.38295794416599999</v>
      </c>
      <c r="F19" s="22">
        <v>0.45343621399099998</v>
      </c>
      <c r="G19" s="22">
        <v>0.44120029911600001</v>
      </c>
      <c r="H19" s="22">
        <v>0.38541284728899999</v>
      </c>
      <c r="I19" s="22">
        <v>0.44214505305399998</v>
      </c>
      <c r="J19" s="22">
        <v>0.45955740016500002</v>
      </c>
      <c r="K19" s="22">
        <v>0.55304223246100004</v>
      </c>
      <c r="L19" s="22">
        <v>0.47618840769300003</v>
      </c>
      <c r="M19" s="22">
        <v>0.467585127504</v>
      </c>
    </row>
    <row r="20" spans="1:13">
      <c r="A20" s="21" t="s">
        <v>80</v>
      </c>
      <c r="B20" s="22">
        <v>2.85443067485E-2</v>
      </c>
      <c r="C20" s="22">
        <v>2.8079561062000001E-3</v>
      </c>
      <c r="D20" s="22">
        <v>2.46044848315E-2</v>
      </c>
      <c r="E20" s="22">
        <v>4.87231817436E-3</v>
      </c>
      <c r="F20" s="22">
        <v>2.31311795995E-2</v>
      </c>
      <c r="G20" s="22">
        <v>6.0226314659899997E-3</v>
      </c>
      <c r="H20" s="22">
        <v>9.7882751487599999E-3</v>
      </c>
      <c r="I20" s="22">
        <v>2.4889428104200001E-2</v>
      </c>
      <c r="J20" s="22">
        <v>1.91267764212E-2</v>
      </c>
      <c r="K20" s="22">
        <v>4.7598063795399999E-2</v>
      </c>
      <c r="L20" s="22">
        <v>3.8841968833599999E-2</v>
      </c>
      <c r="M20" s="22">
        <v>3.6215705184899999E-2</v>
      </c>
    </row>
    <row r="22" spans="1:13">
      <c r="A22" s="21" t="s">
        <v>83</v>
      </c>
    </row>
    <row r="23" spans="1:13">
      <c r="B23" s="21" t="s">
        <v>12</v>
      </c>
      <c r="C23" s="21" t="s">
        <v>11</v>
      </c>
      <c r="D23" s="21" t="s">
        <v>10</v>
      </c>
      <c r="E23" s="21" t="s">
        <v>9</v>
      </c>
      <c r="F23" s="21" t="s">
        <v>8</v>
      </c>
      <c r="G23" s="21" t="s">
        <v>7</v>
      </c>
      <c r="H23" s="21" t="s">
        <v>6</v>
      </c>
      <c r="I23" s="21" t="s">
        <v>5</v>
      </c>
      <c r="J23" s="21" t="s">
        <v>4</v>
      </c>
      <c r="K23" s="21" t="s">
        <v>74</v>
      </c>
      <c r="L23" s="21" t="s">
        <v>75</v>
      </c>
      <c r="M23" s="21" t="s">
        <v>76</v>
      </c>
    </row>
    <row r="24" spans="1:13">
      <c r="A24" s="21" t="s">
        <v>77</v>
      </c>
      <c r="B24" s="22">
        <v>0.39183625909499997</v>
      </c>
      <c r="C24" s="22">
        <v>0.45571453263700001</v>
      </c>
      <c r="D24" s="22">
        <v>0.36151236375599999</v>
      </c>
      <c r="E24" s="22">
        <v>0.47283553351500002</v>
      </c>
      <c r="F24" s="22">
        <v>0.344616806</v>
      </c>
      <c r="G24" s="22">
        <v>0.40283121884099998</v>
      </c>
      <c r="H24" s="22">
        <v>0.36030288697200002</v>
      </c>
      <c r="I24" s="22">
        <v>0.32138307475700001</v>
      </c>
      <c r="J24" s="22">
        <v>0.36907080278499999</v>
      </c>
      <c r="K24" s="22">
        <v>0.20548674869799999</v>
      </c>
      <c r="L24" s="22">
        <v>0.30397822409899999</v>
      </c>
      <c r="M24" s="22">
        <v>0.35038704842599999</v>
      </c>
    </row>
    <row r="25" spans="1:13">
      <c r="A25" s="21" t="s">
        <v>78</v>
      </c>
      <c r="B25" s="22">
        <v>0.199960497022</v>
      </c>
      <c r="C25" s="22">
        <v>0.100684458675</v>
      </c>
      <c r="D25" s="22">
        <v>0.182305280312</v>
      </c>
      <c r="E25" s="22">
        <v>0.13528581819300001</v>
      </c>
      <c r="F25" s="22">
        <v>0.17141486773799999</v>
      </c>
      <c r="G25" s="22">
        <v>0.15763735334599999</v>
      </c>
      <c r="H25" s="22">
        <v>0.23475222644800001</v>
      </c>
      <c r="I25" s="22">
        <v>0.17096945815299999</v>
      </c>
      <c r="J25" s="22">
        <v>0.16811558833199999</v>
      </c>
      <c r="K25" s="22">
        <v>0.206573036426</v>
      </c>
      <c r="L25" s="22">
        <v>0.18910200475200001</v>
      </c>
      <c r="M25" s="22">
        <v>0.137409170508</v>
      </c>
    </row>
    <row r="26" spans="1:13">
      <c r="A26" s="21" t="s">
        <v>79</v>
      </c>
      <c r="B26" s="22">
        <v>0.37833298721199998</v>
      </c>
      <c r="C26" s="22">
        <v>0.44069523707500002</v>
      </c>
      <c r="D26" s="22">
        <v>0.43076299105400001</v>
      </c>
      <c r="E26" s="22">
        <v>0.385988595198</v>
      </c>
      <c r="F26" s="22">
        <v>0.46247019247900001</v>
      </c>
      <c r="G26" s="22">
        <v>0.43307091580200002</v>
      </c>
      <c r="H26" s="22">
        <v>0.39437358027199998</v>
      </c>
      <c r="I26" s="22">
        <v>0.47189714777399999</v>
      </c>
      <c r="J26" s="22">
        <v>0.44506648237599999</v>
      </c>
      <c r="K26" s="22">
        <v>0.54779517525400001</v>
      </c>
      <c r="L26" s="22">
        <v>0.47303303305200001</v>
      </c>
      <c r="M26" s="22">
        <v>0.47894506159299999</v>
      </c>
    </row>
    <row r="27" spans="1:13">
      <c r="A27" s="21" t="s">
        <v>80</v>
      </c>
      <c r="B27" s="22">
        <v>2.98702566709E-2</v>
      </c>
      <c r="C27" s="22">
        <v>2.9057716127100001E-3</v>
      </c>
      <c r="D27" s="22">
        <v>2.5419364877899999E-2</v>
      </c>
      <c r="E27" s="22">
        <v>5.8900530943000002E-3</v>
      </c>
      <c r="F27" s="22">
        <v>2.1498133782400002E-2</v>
      </c>
      <c r="G27" s="22">
        <v>6.4605120107399999E-3</v>
      </c>
      <c r="H27" s="22">
        <v>1.05713063077E-2</v>
      </c>
      <c r="I27" s="22">
        <v>3.57503193156E-2</v>
      </c>
      <c r="J27" s="22">
        <v>1.77471265069E-2</v>
      </c>
      <c r="K27" s="22">
        <v>4.0145039622299997E-2</v>
      </c>
      <c r="L27" s="22">
        <v>3.3886738096900001E-2</v>
      </c>
      <c r="M27" s="22">
        <v>3.3258719472900003E-2</v>
      </c>
    </row>
    <row r="29" spans="1:13">
      <c r="A29" s="21" t="s">
        <v>84</v>
      </c>
    </row>
    <row r="30" spans="1:13">
      <c r="B30" s="21" t="s">
        <v>12</v>
      </c>
      <c r="C30" s="21" t="s">
        <v>11</v>
      </c>
      <c r="D30" s="21" t="s">
        <v>10</v>
      </c>
      <c r="E30" s="21" t="s">
        <v>9</v>
      </c>
      <c r="F30" s="21" t="s">
        <v>8</v>
      </c>
      <c r="G30" s="21" t="s">
        <v>7</v>
      </c>
      <c r="H30" s="21" t="s">
        <v>6</v>
      </c>
      <c r="I30" s="21" t="s">
        <v>5</v>
      </c>
      <c r="J30" s="21" t="s">
        <v>4</v>
      </c>
      <c r="K30" s="21" t="s">
        <v>74</v>
      </c>
      <c r="L30" s="21" t="s">
        <v>75</v>
      </c>
      <c r="M30" s="21" t="s">
        <v>76</v>
      </c>
    </row>
    <row r="31" spans="1:13">
      <c r="A31" s="21" t="s">
        <v>77</v>
      </c>
      <c r="B31" s="22">
        <v>0.39500914688700001</v>
      </c>
      <c r="C31" s="22">
        <v>0.45386161017100002</v>
      </c>
      <c r="D31" s="22">
        <v>0.366696804135</v>
      </c>
      <c r="E31" s="22">
        <v>0.47283553351500002</v>
      </c>
      <c r="F31" s="22">
        <v>0.33189064904100002</v>
      </c>
      <c r="G31" s="22">
        <v>0.41687030899499999</v>
      </c>
      <c r="H31" s="22">
        <v>0.36912214263499998</v>
      </c>
      <c r="I31" s="22">
        <v>0.32644724845599998</v>
      </c>
      <c r="J31" s="22">
        <v>0.38914706367200003</v>
      </c>
      <c r="K31" s="22">
        <v>0.20548674869799999</v>
      </c>
      <c r="L31" s="22">
        <v>0.30484337795299998</v>
      </c>
      <c r="M31" s="22">
        <v>0.35050753022699999</v>
      </c>
    </row>
    <row r="32" spans="1:13">
      <c r="A32" s="21" t="s">
        <v>78</v>
      </c>
      <c r="B32" s="22">
        <v>0.20171828276600001</v>
      </c>
      <c r="C32" s="22">
        <v>0.10499694404899999</v>
      </c>
      <c r="D32" s="22">
        <v>0.182792600591</v>
      </c>
      <c r="E32" s="22">
        <v>0.13528581819300001</v>
      </c>
      <c r="F32" s="22">
        <v>0.179752879916</v>
      </c>
      <c r="G32" s="22">
        <v>0.16756481436699999</v>
      </c>
      <c r="H32" s="22">
        <v>0.22790428580300001</v>
      </c>
      <c r="I32" s="22">
        <v>0.17525210414199999</v>
      </c>
      <c r="J32" s="22">
        <v>0.17249658814499999</v>
      </c>
      <c r="K32" s="22">
        <v>0.206573036426</v>
      </c>
      <c r="L32" s="22">
        <v>0.20370370334099999</v>
      </c>
      <c r="M32" s="22">
        <v>0.13875611034499999</v>
      </c>
    </row>
    <row r="33" spans="1:13">
      <c r="A33" s="21" t="s">
        <v>79</v>
      </c>
      <c r="B33" s="22">
        <v>0.371283989481</v>
      </c>
      <c r="C33" s="22">
        <v>0.43802082092200001</v>
      </c>
      <c r="D33" s="22">
        <v>0.42512366985099997</v>
      </c>
      <c r="E33" s="22">
        <v>0.385988595198</v>
      </c>
      <c r="F33" s="22">
        <v>0.46558614270300003</v>
      </c>
      <c r="G33" s="22">
        <v>0.41048671524399999</v>
      </c>
      <c r="H33" s="22">
        <v>0.39068901652299998</v>
      </c>
      <c r="I33" s="22">
        <v>0.46352186134000001</v>
      </c>
      <c r="J33" s="22">
        <v>0.420397760053</v>
      </c>
      <c r="K33" s="22">
        <v>0.54779517525400001</v>
      </c>
      <c r="L33" s="22">
        <v>0.45868938518399999</v>
      </c>
      <c r="M33" s="22">
        <v>0.47657538193900001</v>
      </c>
    </row>
    <row r="34" spans="1:13">
      <c r="A34" s="21" t="s">
        <v>80</v>
      </c>
      <c r="B34" s="22">
        <v>3.1988580866699999E-2</v>
      </c>
      <c r="C34" s="22">
        <v>3.1206248582799998E-3</v>
      </c>
      <c r="D34" s="22">
        <v>2.5386925421999999E-2</v>
      </c>
      <c r="E34" s="22">
        <v>5.8900530943000002E-3</v>
      </c>
      <c r="F34" s="22">
        <v>2.27703283402E-2</v>
      </c>
      <c r="G34" s="22">
        <v>5.0781613943999999E-3</v>
      </c>
      <c r="H34" s="22">
        <v>1.2284555038399999E-2</v>
      </c>
      <c r="I34" s="22">
        <v>3.4778786062600001E-2</v>
      </c>
      <c r="J34" s="22">
        <v>1.7958588129900002E-2</v>
      </c>
      <c r="K34" s="22">
        <v>4.0145039622299997E-2</v>
      </c>
      <c r="L34" s="22">
        <v>3.27635335215E-2</v>
      </c>
      <c r="M34" s="22">
        <v>3.4160977489099999E-2</v>
      </c>
    </row>
    <row r="36" spans="1:13">
      <c r="A36" s="21" t="s">
        <v>85</v>
      </c>
    </row>
    <row r="37" spans="1:13">
      <c r="B37" s="21" t="s">
        <v>12</v>
      </c>
      <c r="C37" s="21" t="s">
        <v>11</v>
      </c>
      <c r="D37" s="21" t="s">
        <v>10</v>
      </c>
      <c r="E37" s="21" t="s">
        <v>9</v>
      </c>
      <c r="F37" s="21" t="s">
        <v>8</v>
      </c>
      <c r="G37" s="21" t="s">
        <v>7</v>
      </c>
      <c r="H37" s="21" t="s">
        <v>6</v>
      </c>
      <c r="I37" s="21" t="s">
        <v>5</v>
      </c>
      <c r="J37" s="21" t="s">
        <v>4</v>
      </c>
      <c r="K37" s="21" t="s">
        <v>74</v>
      </c>
      <c r="L37" s="21" t="s">
        <v>75</v>
      </c>
      <c r="M37" s="21" t="s">
        <v>76</v>
      </c>
    </row>
    <row r="38" spans="1:13">
      <c r="A38" s="21" t="s">
        <v>77</v>
      </c>
      <c r="B38" s="22">
        <v>0.39500914688700001</v>
      </c>
      <c r="C38" s="22">
        <v>0.45386161017100002</v>
      </c>
      <c r="D38" s="22">
        <v>0.366696804135</v>
      </c>
      <c r="E38" s="22">
        <v>0.47283553351500002</v>
      </c>
      <c r="F38" s="22">
        <v>0.33189064904100002</v>
      </c>
      <c r="G38" s="22">
        <v>0.41687030899499999</v>
      </c>
      <c r="H38" s="22">
        <v>0.36912214263499998</v>
      </c>
      <c r="I38" s="22">
        <v>0.32644724845599998</v>
      </c>
      <c r="J38" s="22">
        <v>0.38940034316099997</v>
      </c>
      <c r="K38" s="22">
        <v>0.20548674869799999</v>
      </c>
      <c r="L38" s="22">
        <v>0.30484337795299998</v>
      </c>
      <c r="M38" s="22">
        <v>0.35050753022699999</v>
      </c>
    </row>
    <row r="39" spans="1:13">
      <c r="A39" s="21" t="s">
        <v>78</v>
      </c>
      <c r="B39" s="22">
        <v>0.20171828276600001</v>
      </c>
      <c r="C39" s="22">
        <v>0.10499694404899999</v>
      </c>
      <c r="D39" s="22">
        <v>0.182792600591</v>
      </c>
      <c r="E39" s="22">
        <v>0.13528581819300001</v>
      </c>
      <c r="F39" s="22">
        <v>0.179752879916</v>
      </c>
      <c r="G39" s="22">
        <v>0.16756481436699999</v>
      </c>
      <c r="H39" s="22">
        <v>0.22790428580300001</v>
      </c>
      <c r="I39" s="22">
        <v>0.17525210414199999</v>
      </c>
      <c r="J39" s="22">
        <v>0.172559027984</v>
      </c>
      <c r="K39" s="22">
        <v>0.206573036426</v>
      </c>
      <c r="L39" s="22">
        <v>0.20370370334099999</v>
      </c>
      <c r="M39" s="22">
        <v>0.13875611034499999</v>
      </c>
    </row>
    <row r="40" spans="1:13">
      <c r="A40" s="21" t="s">
        <v>79</v>
      </c>
      <c r="B40" s="22">
        <v>0.371283989481</v>
      </c>
      <c r="C40" s="22">
        <v>0.43802082092200001</v>
      </c>
      <c r="D40" s="22">
        <v>0.42512366985099997</v>
      </c>
      <c r="E40" s="22">
        <v>0.385988595198</v>
      </c>
      <c r="F40" s="22">
        <v>0.46558614270300003</v>
      </c>
      <c r="G40" s="22">
        <v>0.41048671524399999</v>
      </c>
      <c r="H40" s="22">
        <v>0.39068901652299998</v>
      </c>
      <c r="I40" s="22">
        <v>0.46352186134000001</v>
      </c>
      <c r="J40" s="22">
        <v>0.42008716853200001</v>
      </c>
      <c r="K40" s="22">
        <v>0.54779517525400001</v>
      </c>
      <c r="L40" s="22">
        <v>0.45868938518399999</v>
      </c>
      <c r="M40" s="22">
        <v>0.47657538193900001</v>
      </c>
    </row>
    <row r="41" spans="1:13">
      <c r="A41" s="21" t="s">
        <v>80</v>
      </c>
      <c r="B41" s="22">
        <v>3.1988580866699999E-2</v>
      </c>
      <c r="C41" s="22">
        <v>3.1206248582799998E-3</v>
      </c>
      <c r="D41" s="22">
        <v>2.5386925421999999E-2</v>
      </c>
      <c r="E41" s="22">
        <v>5.8900530943000002E-3</v>
      </c>
      <c r="F41" s="22">
        <v>2.27703283402E-2</v>
      </c>
      <c r="G41" s="22">
        <v>5.0781613943999999E-3</v>
      </c>
      <c r="H41" s="22">
        <v>1.2284555038399999E-2</v>
      </c>
      <c r="I41" s="22">
        <v>3.4778786062600001E-2</v>
      </c>
      <c r="J41" s="22">
        <v>1.7953460322899999E-2</v>
      </c>
      <c r="K41" s="22">
        <v>4.0145039622299997E-2</v>
      </c>
      <c r="L41" s="22">
        <v>3.27635335215E-2</v>
      </c>
      <c r="M41" s="22">
        <v>3.4160977489099999E-2</v>
      </c>
    </row>
    <row r="43" spans="1:13">
      <c r="A43" s="23" t="s">
        <v>86</v>
      </c>
    </row>
    <row r="45" spans="1:13">
      <c r="A45" s="21" t="s">
        <v>73</v>
      </c>
    </row>
    <row r="46" spans="1:13">
      <c r="B46" s="21" t="s">
        <v>12</v>
      </c>
      <c r="C46" s="21" t="s">
        <v>11</v>
      </c>
      <c r="D46" s="21" t="s">
        <v>10</v>
      </c>
      <c r="E46" s="21" t="s">
        <v>9</v>
      </c>
      <c r="F46" s="21" t="s">
        <v>8</v>
      </c>
      <c r="G46" s="21" t="s">
        <v>7</v>
      </c>
      <c r="H46" s="21" t="s">
        <v>6</v>
      </c>
      <c r="I46" s="21" t="s">
        <v>5</v>
      </c>
      <c r="J46" s="21" t="s">
        <v>4</v>
      </c>
      <c r="K46" s="21" t="s">
        <v>74</v>
      </c>
      <c r="L46" s="21" t="s">
        <v>75</v>
      </c>
      <c r="M46" s="21" t="s">
        <v>76</v>
      </c>
    </row>
    <row r="47" spans="1:13">
      <c r="A47" s="21" t="s">
        <v>77</v>
      </c>
      <c r="B47" s="22">
        <f t="shared" ref="B47:M50" si="0">ABS(B3-B38)</f>
        <v>2.3918779939999801E-3</v>
      </c>
      <c r="C47" s="22">
        <f t="shared" si="0"/>
        <v>5.7440899079999608E-3</v>
      </c>
      <c r="D47" s="22">
        <f t="shared" si="0"/>
        <v>7.841724506000014E-3</v>
      </c>
      <c r="E47" s="22">
        <f t="shared" si="0"/>
        <v>9.1896591474000033E-2</v>
      </c>
      <c r="F47" s="22">
        <f t="shared" si="0"/>
        <v>2.9243096993999962E-2</v>
      </c>
      <c r="G47" s="22">
        <f t="shared" si="0"/>
        <v>1.5105505859999702E-3</v>
      </c>
      <c r="H47" s="22">
        <f t="shared" si="0"/>
        <v>7.1819825370000312E-3</v>
      </c>
      <c r="I47" s="22">
        <f t="shared" si="0"/>
        <v>5.4524576408999992E-2</v>
      </c>
      <c r="J47" s="22">
        <f t="shared" si="0"/>
        <v>3.9255690142999955E-2</v>
      </c>
      <c r="K47" s="22">
        <f t="shared" si="0"/>
        <v>3.3129481856000009E-2</v>
      </c>
      <c r="L47" s="22">
        <f t="shared" si="0"/>
        <v>5.3980136261999989E-2</v>
      </c>
      <c r="M47" s="22">
        <f t="shared" si="0"/>
        <v>4.330340751000028E-3</v>
      </c>
    </row>
    <row r="48" spans="1:13">
      <c r="A48" s="21" t="s">
        <v>78</v>
      </c>
      <c r="B48" s="22">
        <f t="shared" si="0"/>
        <v>5.675014275000001E-3</v>
      </c>
      <c r="C48" s="22">
        <f t="shared" si="0"/>
        <v>2.2313819760199999E-2</v>
      </c>
      <c r="D48" s="22">
        <f t="shared" si="0"/>
        <v>1.5190590918999991E-2</v>
      </c>
      <c r="E48" s="22">
        <f t="shared" si="0"/>
        <v>5.6220505406700011E-2</v>
      </c>
      <c r="F48" s="22">
        <f t="shared" si="0"/>
        <v>2.7032729735000011E-2</v>
      </c>
      <c r="G48" s="22">
        <f t="shared" si="0"/>
        <v>1.8725675939999992E-2</v>
      </c>
      <c r="H48" s="22">
        <f t="shared" si="0"/>
        <v>5.6127863825000013E-2</v>
      </c>
      <c r="I48" s="22">
        <f t="shared" si="0"/>
        <v>4.7049359980000094E-3</v>
      </c>
      <c r="J48" s="22">
        <f t="shared" si="0"/>
        <v>1.7726388748000005E-2</v>
      </c>
      <c r="K48" s="22">
        <f t="shared" si="0"/>
        <v>4.8100160292999988E-2</v>
      </c>
      <c r="L48" s="22">
        <f t="shared" si="0"/>
        <v>6.5834079128999995E-2</v>
      </c>
      <c r="M48" s="22">
        <f t="shared" si="0"/>
        <v>9.8153508690000113E-3</v>
      </c>
    </row>
    <row r="49" spans="1:13">
      <c r="A49" s="21" t="s">
        <v>79</v>
      </c>
      <c r="B49" s="22">
        <f t="shared" si="0"/>
        <v>1.88055513999974E-4</v>
      </c>
      <c r="C49" s="22">
        <f t="shared" si="0"/>
        <v>1.8301812799999984E-2</v>
      </c>
      <c r="D49" s="22">
        <f t="shared" si="0"/>
        <v>1.4353240373000009E-2</v>
      </c>
      <c r="E49" s="22">
        <f t="shared" si="0"/>
        <v>3.1657375702999979E-2</v>
      </c>
      <c r="F49" s="22">
        <f t="shared" si="0"/>
        <v>2.934163273999979E-3</v>
      </c>
      <c r="G49" s="22">
        <f t="shared" si="0"/>
        <v>2.0683897611000035E-2</v>
      </c>
      <c r="H49" s="22">
        <f t="shared" si="0"/>
        <v>5.3950430082000012E-2</v>
      </c>
      <c r="I49" s="22">
        <f t="shared" si="0"/>
        <v>5.1217569811999986E-2</v>
      </c>
      <c r="J49" s="22">
        <f t="shared" si="0"/>
        <v>5.5231999706000012E-2</v>
      </c>
      <c r="K49" s="22">
        <f t="shared" si="0"/>
        <v>1.1623178909999643E-3</v>
      </c>
      <c r="L49" s="22">
        <f t="shared" si="0"/>
        <v>0.10555440034400004</v>
      </c>
      <c r="M49" s="22">
        <f t="shared" si="0"/>
        <v>7.227814805999988E-3</v>
      </c>
    </row>
    <row r="50" spans="1:13">
      <c r="A50" s="21" t="s">
        <v>80</v>
      </c>
      <c r="B50" s="22">
        <f t="shared" si="0"/>
        <v>8.2549477841999987E-3</v>
      </c>
      <c r="C50" s="22">
        <f t="shared" si="0"/>
        <v>1.7320829477699999E-3</v>
      </c>
      <c r="D50" s="22">
        <f t="shared" si="0"/>
        <v>7.0043739589999987E-3</v>
      </c>
      <c r="E50" s="22">
        <f t="shared" si="0"/>
        <v>4.0187103640300006E-3</v>
      </c>
      <c r="F50" s="22">
        <f t="shared" si="0"/>
        <v>5.1445305327999999E-3</v>
      </c>
      <c r="G50" s="22">
        <f t="shared" si="0"/>
        <v>4.4767108548999981E-4</v>
      </c>
      <c r="H50" s="22">
        <f t="shared" si="0"/>
        <v>5.0045487935599991E-3</v>
      </c>
      <c r="I50" s="22">
        <f t="shared" si="0"/>
        <v>8.0119425950000017E-3</v>
      </c>
      <c r="J50" s="22">
        <f t="shared" si="0"/>
        <v>1.7500791844000003E-3</v>
      </c>
      <c r="K50" s="22">
        <f t="shared" si="0"/>
        <v>1.3808360545700005E-2</v>
      </c>
      <c r="L50" s="22">
        <f t="shared" si="0"/>
        <v>1.4259815047299999E-2</v>
      </c>
      <c r="M50" s="22">
        <f t="shared" si="0"/>
        <v>6.9178768145999985E-3</v>
      </c>
    </row>
    <row r="51" spans="1:13">
      <c r="A51" s="21" t="s">
        <v>23</v>
      </c>
      <c r="B51" s="22">
        <f t="shared" ref="B51:M51" si="1">MIN(B47:B50)</f>
        <v>1.88055513999974E-4</v>
      </c>
      <c r="C51" s="22">
        <f t="shared" si="1"/>
        <v>1.7320829477699999E-3</v>
      </c>
      <c r="D51" s="22">
        <f t="shared" si="1"/>
        <v>7.0043739589999987E-3</v>
      </c>
      <c r="E51" s="22">
        <f t="shared" si="1"/>
        <v>4.0187103640300006E-3</v>
      </c>
      <c r="F51" s="22">
        <f t="shared" si="1"/>
        <v>2.934163273999979E-3</v>
      </c>
      <c r="G51" s="22">
        <f t="shared" si="1"/>
        <v>4.4767108548999981E-4</v>
      </c>
      <c r="H51" s="22">
        <f t="shared" si="1"/>
        <v>5.0045487935599991E-3</v>
      </c>
      <c r="I51" s="22">
        <f t="shared" si="1"/>
        <v>4.7049359980000094E-3</v>
      </c>
      <c r="J51" s="22">
        <f t="shared" si="1"/>
        <v>1.7500791844000003E-3</v>
      </c>
      <c r="K51" s="22">
        <f t="shared" si="1"/>
        <v>1.1623178909999643E-3</v>
      </c>
      <c r="L51" s="22">
        <f t="shared" si="1"/>
        <v>1.4259815047299999E-2</v>
      </c>
      <c r="M51" s="22">
        <f t="shared" si="1"/>
        <v>4.330340751000028E-3</v>
      </c>
    </row>
    <row r="52" spans="1:13">
      <c r="A52" s="21" t="s">
        <v>27</v>
      </c>
      <c r="B52" s="22">
        <f t="shared" ref="B52:M52" si="2">AVERAGE(B47:B51)</f>
        <v>3.3395902162399855E-3</v>
      </c>
      <c r="C52" s="22">
        <f t="shared" si="2"/>
        <v>9.9647776727479868E-3</v>
      </c>
      <c r="D52" s="22">
        <f t="shared" si="2"/>
        <v>1.0278860743200002E-2</v>
      </c>
      <c r="E52" s="22">
        <f t="shared" si="2"/>
        <v>3.7562378662352007E-2</v>
      </c>
      <c r="F52" s="22">
        <f t="shared" si="2"/>
        <v>1.3457736761959988E-2</v>
      </c>
      <c r="G52" s="22">
        <f t="shared" si="2"/>
        <v>8.3630932615960003E-3</v>
      </c>
      <c r="H52" s="22">
        <f t="shared" si="2"/>
        <v>2.5453874806224009E-2</v>
      </c>
      <c r="I52" s="22">
        <f t="shared" si="2"/>
        <v>2.46327921624E-2</v>
      </c>
      <c r="J52" s="22">
        <f t="shared" si="2"/>
        <v>2.3142847393159992E-2</v>
      </c>
      <c r="K52" s="22">
        <f t="shared" si="2"/>
        <v>1.9472527695339987E-2</v>
      </c>
      <c r="L52" s="22">
        <f t="shared" si="2"/>
        <v>5.0777649165920001E-2</v>
      </c>
      <c r="M52" s="22">
        <f t="shared" si="2"/>
        <v>6.5243447983200113E-3</v>
      </c>
    </row>
    <row r="53" spans="1:13">
      <c r="A53" s="21" t="s">
        <v>24</v>
      </c>
      <c r="B53" s="22">
        <f t="shared" ref="B53:M53" si="3">MAX(B47:B50)</f>
        <v>8.2549477841999987E-3</v>
      </c>
      <c r="C53" s="22">
        <f t="shared" si="3"/>
        <v>2.2313819760199999E-2</v>
      </c>
      <c r="D53" s="22">
        <f t="shared" si="3"/>
        <v>1.5190590918999991E-2</v>
      </c>
      <c r="E53" s="22">
        <f t="shared" si="3"/>
        <v>9.1896591474000033E-2</v>
      </c>
      <c r="F53" s="22">
        <f t="shared" si="3"/>
        <v>2.9243096993999962E-2</v>
      </c>
      <c r="G53" s="22">
        <f t="shared" si="3"/>
        <v>2.0683897611000035E-2</v>
      </c>
      <c r="H53" s="22">
        <f t="shared" si="3"/>
        <v>5.6127863825000013E-2</v>
      </c>
      <c r="I53" s="22">
        <f t="shared" si="3"/>
        <v>5.4524576408999992E-2</v>
      </c>
      <c r="J53" s="22">
        <f t="shared" si="3"/>
        <v>5.5231999706000012E-2</v>
      </c>
      <c r="K53" s="22">
        <f t="shared" si="3"/>
        <v>4.8100160292999988E-2</v>
      </c>
      <c r="L53" s="22">
        <f t="shared" si="3"/>
        <v>0.10555440034400004</v>
      </c>
      <c r="M53" s="22">
        <f t="shared" si="3"/>
        <v>9.8153508690000113E-3</v>
      </c>
    </row>
    <row r="55" spans="1:13">
      <c r="A55" s="21" t="s">
        <v>81</v>
      </c>
    </row>
    <row r="56" spans="1:13">
      <c r="B56" s="21" t="s">
        <v>12</v>
      </c>
      <c r="C56" s="21" t="s">
        <v>11</v>
      </c>
      <c r="D56" s="21" t="s">
        <v>10</v>
      </c>
      <c r="E56" s="21" t="s">
        <v>9</v>
      </c>
      <c r="F56" s="21" t="s">
        <v>8</v>
      </c>
      <c r="G56" s="21" t="s">
        <v>7</v>
      </c>
      <c r="H56" s="21" t="s">
        <v>6</v>
      </c>
      <c r="I56" s="21" t="s">
        <v>5</v>
      </c>
      <c r="J56" s="21" t="s">
        <v>4</v>
      </c>
      <c r="K56" s="21" t="s">
        <v>74</v>
      </c>
      <c r="L56" s="21" t="s">
        <v>75</v>
      </c>
      <c r="M56" s="21" t="s">
        <v>76</v>
      </c>
    </row>
    <row r="57" spans="1:13">
      <c r="A57" s="21" t="s">
        <v>77</v>
      </c>
      <c r="B57" s="22">
        <f t="shared" ref="B57:M60" si="4">ABS(B10-B38)</f>
        <v>7.3245915079999668E-3</v>
      </c>
      <c r="C57" s="22">
        <f t="shared" si="4"/>
        <v>6.9381897630000355E-3</v>
      </c>
      <c r="D57" s="22">
        <f t="shared" si="4"/>
        <v>2.2603423349999985E-3</v>
      </c>
      <c r="E57" s="22">
        <f t="shared" si="4"/>
        <v>3.0480855533000006E-2</v>
      </c>
      <c r="F57" s="22">
        <f t="shared" si="4"/>
        <v>2.644832967899996E-2</v>
      </c>
      <c r="G57" s="22">
        <f t="shared" si="4"/>
        <v>9.0348288050000058E-3</v>
      </c>
      <c r="H57" s="22">
        <f t="shared" si="4"/>
        <v>4.0585084101999958E-2</v>
      </c>
      <c r="I57" s="22">
        <f t="shared" si="4"/>
        <v>5.1691303078999995E-2</v>
      </c>
      <c r="J57" s="22">
        <f t="shared" si="4"/>
        <v>3.4212004340999969E-2</v>
      </c>
      <c r="K57" s="22">
        <f t="shared" si="4"/>
        <v>2.7131078001000009E-2</v>
      </c>
      <c r="L57" s="22">
        <f t="shared" si="4"/>
        <v>1.483555287799998E-2</v>
      </c>
      <c r="M57" s="22">
        <f t="shared" si="4"/>
        <v>4.8663512100000084E-3</v>
      </c>
    </row>
    <row r="58" spans="1:13">
      <c r="A58" s="21" t="s">
        <v>78</v>
      </c>
      <c r="B58" s="22">
        <f t="shared" si="4"/>
        <v>8.4240534270000056E-3</v>
      </c>
      <c r="C58" s="22">
        <f t="shared" si="4"/>
        <v>4.3623766999999897E-3</v>
      </c>
      <c r="D58" s="22">
        <f t="shared" si="4"/>
        <v>3.3838234999999939E-4</v>
      </c>
      <c r="E58" s="22">
        <f t="shared" si="4"/>
        <v>2.0898418936000002E-2</v>
      </c>
      <c r="F58" s="22">
        <f t="shared" si="4"/>
        <v>2.244353226000001E-2</v>
      </c>
      <c r="G58" s="22">
        <f t="shared" si="4"/>
        <v>1.7097608752000004E-2</v>
      </c>
      <c r="H58" s="22">
        <f t="shared" si="4"/>
        <v>4.9946861024000005E-2</v>
      </c>
      <c r="I58" s="22">
        <f t="shared" si="4"/>
        <v>1.5165128641000003E-2</v>
      </c>
      <c r="J58" s="22">
        <f t="shared" si="4"/>
        <v>8.8407243499999955E-3</v>
      </c>
      <c r="K58" s="22">
        <f t="shared" si="4"/>
        <v>3.2904593696999995E-2</v>
      </c>
      <c r="L58" s="22">
        <f t="shared" si="4"/>
        <v>6.2783719400000271E-4</v>
      </c>
      <c r="M58" s="22">
        <f t="shared" si="4"/>
        <v>1.1828776383000006E-2</v>
      </c>
    </row>
    <row r="59" spans="1:13">
      <c r="A59" s="21" t="s">
        <v>79</v>
      </c>
      <c r="B59" s="22">
        <f t="shared" si="4"/>
        <v>4.8463182249999792E-3</v>
      </c>
      <c r="C59" s="22">
        <f t="shared" si="4"/>
        <v>1.241182611199998E-2</v>
      </c>
      <c r="D59" s="22">
        <f t="shared" si="4"/>
        <v>4.8212140570000339E-3</v>
      </c>
      <c r="E59" s="22">
        <f t="shared" si="4"/>
        <v>7.8236445129999943E-3</v>
      </c>
      <c r="F59" s="22">
        <f t="shared" si="4"/>
        <v>3.9319035440000261E-3</v>
      </c>
      <c r="G59" s="22">
        <f t="shared" si="4"/>
        <v>2.5623383993999993E-2</v>
      </c>
      <c r="H59" s="22">
        <f t="shared" si="4"/>
        <v>6.5260123839999684E-3</v>
      </c>
      <c r="I59" s="22">
        <f t="shared" si="4"/>
        <v>5.5080804021999996E-2</v>
      </c>
      <c r="J59" s="22">
        <f t="shared" si="4"/>
        <v>4.2137332436999964E-2</v>
      </c>
      <c r="K59" s="22">
        <f t="shared" si="4"/>
        <v>1.4782493980000089E-3</v>
      </c>
      <c r="L59" s="22">
        <f t="shared" si="4"/>
        <v>7.4176715640000279E-3</v>
      </c>
      <c r="M59" s="22">
        <f t="shared" si="4"/>
        <v>1.4953987544000014E-2</v>
      </c>
    </row>
    <row r="60" spans="1:13">
      <c r="A60" s="21" t="s">
        <v>80</v>
      </c>
      <c r="B60" s="22">
        <f t="shared" si="4"/>
        <v>3.7468563066999985E-3</v>
      </c>
      <c r="C60" s="22">
        <f t="shared" si="4"/>
        <v>1.1112596495199997E-3</v>
      </c>
      <c r="D60" s="22">
        <f t="shared" si="4"/>
        <v>2.2224893704E-3</v>
      </c>
      <c r="E60" s="22">
        <f t="shared" si="4"/>
        <v>1.7587920840600006E-3</v>
      </c>
      <c r="F60" s="22">
        <f t="shared" si="4"/>
        <v>7.2893875100000366E-5</v>
      </c>
      <c r="G60" s="22">
        <f t="shared" si="4"/>
        <v>5.0905356315000035E-4</v>
      </c>
      <c r="H60" s="22">
        <f t="shared" si="4"/>
        <v>2.8357645380300001E-3</v>
      </c>
      <c r="I60" s="22">
        <f t="shared" si="4"/>
        <v>1.1775627698200002E-2</v>
      </c>
      <c r="J60" s="22">
        <f t="shared" si="4"/>
        <v>9.1539625449999981E-4</v>
      </c>
      <c r="K60" s="22">
        <f t="shared" si="4"/>
        <v>7.2517650935000066E-3</v>
      </c>
      <c r="L60" s="22">
        <f t="shared" si="4"/>
        <v>6.7900441203000012E-3</v>
      </c>
      <c r="M60" s="22">
        <f t="shared" si="4"/>
        <v>1.7411400490000006E-3</v>
      </c>
    </row>
    <row r="61" spans="1:13">
      <c r="A61" s="21" t="s">
        <v>23</v>
      </c>
      <c r="B61" s="22">
        <f t="shared" ref="B61:M61" si="5">MIN(B57:B60)</f>
        <v>3.7468563066999985E-3</v>
      </c>
      <c r="C61" s="22">
        <f t="shared" si="5"/>
        <v>1.1112596495199997E-3</v>
      </c>
      <c r="D61" s="22">
        <f t="shared" si="5"/>
        <v>3.3838234999999939E-4</v>
      </c>
      <c r="E61" s="22">
        <f t="shared" si="5"/>
        <v>1.7587920840600006E-3</v>
      </c>
      <c r="F61" s="22">
        <f t="shared" si="5"/>
        <v>7.2893875100000366E-5</v>
      </c>
      <c r="G61" s="22">
        <f t="shared" si="5"/>
        <v>5.0905356315000035E-4</v>
      </c>
      <c r="H61" s="22">
        <f t="shared" si="5"/>
        <v>2.8357645380300001E-3</v>
      </c>
      <c r="I61" s="22">
        <f t="shared" si="5"/>
        <v>1.1775627698200002E-2</v>
      </c>
      <c r="J61" s="22">
        <f t="shared" si="5"/>
        <v>9.1539625449999981E-4</v>
      </c>
      <c r="K61" s="22">
        <f t="shared" si="5"/>
        <v>1.4782493980000089E-3</v>
      </c>
      <c r="L61" s="22">
        <f t="shared" si="5"/>
        <v>6.2783719400000271E-4</v>
      </c>
      <c r="M61" s="22">
        <f t="shared" si="5"/>
        <v>1.7411400490000006E-3</v>
      </c>
    </row>
    <row r="62" spans="1:13">
      <c r="A62" s="21" t="s">
        <v>27</v>
      </c>
      <c r="B62" s="22">
        <f t="shared" ref="B62:M62" si="6">AVERAGE(B57:B61)</f>
        <v>5.6177351546799897E-3</v>
      </c>
      <c r="C62" s="22">
        <f t="shared" si="6"/>
        <v>5.1869823748080012E-3</v>
      </c>
      <c r="D62" s="22">
        <f t="shared" si="6"/>
        <v>1.9961620924800064E-3</v>
      </c>
      <c r="E62" s="22">
        <f t="shared" si="6"/>
        <v>1.2544100630024002E-2</v>
      </c>
      <c r="F62" s="22">
        <f t="shared" si="6"/>
        <v>1.0593910646639998E-2</v>
      </c>
      <c r="G62" s="22">
        <f t="shared" si="6"/>
        <v>1.0554785735460001E-2</v>
      </c>
      <c r="H62" s="22">
        <f t="shared" si="6"/>
        <v>2.0545897317211986E-2</v>
      </c>
      <c r="I62" s="22">
        <f t="shared" si="6"/>
        <v>2.9097698227680002E-2</v>
      </c>
      <c r="J62" s="22">
        <f t="shared" si="6"/>
        <v>1.7404170727399988E-2</v>
      </c>
      <c r="K62" s="22">
        <f t="shared" si="6"/>
        <v>1.4048787117500006E-2</v>
      </c>
      <c r="L62" s="22">
        <f t="shared" si="6"/>
        <v>6.0597885900600026E-3</v>
      </c>
      <c r="M62" s="22">
        <f t="shared" si="6"/>
        <v>7.0262790470000062E-3</v>
      </c>
    </row>
    <row r="63" spans="1:13">
      <c r="A63" s="21" t="s">
        <v>24</v>
      </c>
      <c r="B63" s="22">
        <f t="shared" ref="B63:M63" si="7">MAX(B57:B60)</f>
        <v>8.4240534270000056E-3</v>
      </c>
      <c r="C63" s="22">
        <f t="shared" si="7"/>
        <v>1.241182611199998E-2</v>
      </c>
      <c r="D63" s="22">
        <f t="shared" si="7"/>
        <v>4.8212140570000339E-3</v>
      </c>
      <c r="E63" s="22">
        <f t="shared" si="7"/>
        <v>3.0480855533000006E-2</v>
      </c>
      <c r="F63" s="22">
        <f t="shared" si="7"/>
        <v>2.644832967899996E-2</v>
      </c>
      <c r="G63" s="22">
        <f t="shared" si="7"/>
        <v>2.5623383993999993E-2</v>
      </c>
      <c r="H63" s="22">
        <f t="shared" si="7"/>
        <v>4.9946861024000005E-2</v>
      </c>
      <c r="I63" s="22">
        <f t="shared" si="7"/>
        <v>5.5080804021999996E-2</v>
      </c>
      <c r="J63" s="22">
        <f t="shared" si="7"/>
        <v>4.2137332436999964E-2</v>
      </c>
      <c r="K63" s="22">
        <f t="shared" si="7"/>
        <v>3.2904593696999995E-2</v>
      </c>
      <c r="L63" s="22">
        <f t="shared" si="7"/>
        <v>1.483555287799998E-2</v>
      </c>
      <c r="M63" s="22">
        <f t="shared" si="7"/>
        <v>1.4953987544000014E-2</v>
      </c>
    </row>
    <row r="65" spans="1:13">
      <c r="A65" s="21" t="s">
        <v>82</v>
      </c>
    </row>
    <row r="66" spans="1:13">
      <c r="B66" s="21" t="s">
        <v>12</v>
      </c>
      <c r="C66" s="21" t="s">
        <v>11</v>
      </c>
      <c r="D66" s="21" t="s">
        <v>10</v>
      </c>
      <c r="E66" s="21" t="s">
        <v>9</v>
      </c>
      <c r="F66" s="21" t="s">
        <v>8</v>
      </c>
      <c r="G66" s="21" t="s">
        <v>7</v>
      </c>
      <c r="H66" s="21" t="s">
        <v>6</v>
      </c>
      <c r="I66" s="21" t="s">
        <v>5</v>
      </c>
      <c r="J66" s="21" t="s">
        <v>4</v>
      </c>
      <c r="K66" s="21" t="s">
        <v>74</v>
      </c>
      <c r="L66" s="21" t="s">
        <v>75</v>
      </c>
      <c r="M66" s="21" t="s">
        <v>76</v>
      </c>
    </row>
    <row r="67" spans="1:13">
      <c r="A67" s="21" t="s">
        <v>77</v>
      </c>
      <c r="B67" s="22">
        <f t="shared" ref="B67:M70" si="8">ABS(B17-B38)</f>
        <v>2.1345247719999905E-3</v>
      </c>
      <c r="C67" s="22">
        <f t="shared" si="8"/>
        <v>6.5285709669999914E-3</v>
      </c>
      <c r="D67" s="22">
        <f t="shared" si="8"/>
        <v>3.8628387499999861E-3</v>
      </c>
      <c r="E67" s="22">
        <f t="shared" si="8"/>
        <v>8.2008657819999664E-3</v>
      </c>
      <c r="F67" s="22">
        <f t="shared" si="8"/>
        <v>2.3815239087999984E-2</v>
      </c>
      <c r="G67" s="22">
        <f t="shared" si="8"/>
        <v>3.4220452409000013E-2</v>
      </c>
      <c r="H67" s="22">
        <f t="shared" si="8"/>
        <v>4.0396748717999975E-2</v>
      </c>
      <c r="I67" s="22">
        <f t="shared" si="8"/>
        <v>2.3359130090000013E-2</v>
      </c>
      <c r="J67" s="22">
        <f t="shared" si="8"/>
        <v>3.4402182794999958E-2</v>
      </c>
      <c r="K67" s="22">
        <f t="shared" si="8"/>
        <v>1.7343400948999999E-2</v>
      </c>
      <c r="L67" s="22">
        <f t="shared" si="8"/>
        <v>1.6786879155999967E-2</v>
      </c>
      <c r="M67" s="22">
        <f t="shared" si="8"/>
        <v>4.1046349859999998E-3</v>
      </c>
    </row>
    <row r="68" spans="1:13">
      <c r="A68" s="21" t="s">
        <v>78</v>
      </c>
      <c r="B68" s="22">
        <f t="shared" si="8"/>
        <v>3.4236004660000152E-3</v>
      </c>
      <c r="C68" s="22">
        <f t="shared" si="8"/>
        <v>4.6060738999999934E-3</v>
      </c>
      <c r="D68" s="22">
        <f t="shared" si="8"/>
        <v>1.6610271610000005E-3</v>
      </c>
      <c r="E68" s="22">
        <f t="shared" si="8"/>
        <v>4.1524798310000055E-3</v>
      </c>
      <c r="F68" s="22">
        <f t="shared" si="8"/>
        <v>1.202616163600001E-2</v>
      </c>
      <c r="G68" s="22">
        <f t="shared" si="8"/>
        <v>2.5623984650000042E-3</v>
      </c>
      <c r="H68" s="22">
        <f t="shared" si="8"/>
        <v>4.8169197841999994E-2</v>
      </c>
      <c r="I68" s="22">
        <f t="shared" si="8"/>
        <v>7.907036155000019E-3</v>
      </c>
      <c r="J68" s="22">
        <f t="shared" si="8"/>
        <v>6.2413649370000046E-3</v>
      </c>
      <c r="K68" s="22">
        <f t="shared" si="8"/>
        <v>3.0043482329000004E-2</v>
      </c>
      <c r="L68" s="22">
        <f t="shared" si="8"/>
        <v>6.7905786649999911E-3</v>
      </c>
      <c r="M68" s="22">
        <f t="shared" si="8"/>
        <v>2.8308917529999977E-3</v>
      </c>
    </row>
    <row r="69" spans="1:13">
      <c r="A69" s="21" t="s">
        <v>79</v>
      </c>
      <c r="B69" s="22">
        <f t="shared" si="8"/>
        <v>9.0023993550000236E-3</v>
      </c>
      <c r="C69" s="22">
        <f t="shared" si="8"/>
        <v>1.1447313618999977E-2</v>
      </c>
      <c r="D69" s="22">
        <f t="shared" si="8"/>
        <v>2.9842521800000354E-3</v>
      </c>
      <c r="E69" s="22">
        <f t="shared" si="8"/>
        <v>3.0306510320000091E-3</v>
      </c>
      <c r="F69" s="22">
        <f t="shared" si="8"/>
        <v>1.2149928712000047E-2</v>
      </c>
      <c r="G69" s="22">
        <f t="shared" si="8"/>
        <v>3.0713583872000016E-2</v>
      </c>
      <c r="H69" s="22">
        <f t="shared" si="8"/>
        <v>5.2761692339999833E-3</v>
      </c>
      <c r="I69" s="22">
        <f t="shared" si="8"/>
        <v>2.1376808286000026E-2</v>
      </c>
      <c r="J69" s="22">
        <f t="shared" si="8"/>
        <v>3.9470231633000008E-2</v>
      </c>
      <c r="K69" s="22">
        <f t="shared" si="8"/>
        <v>5.2470572070000276E-3</v>
      </c>
      <c r="L69" s="22">
        <f t="shared" si="8"/>
        <v>1.749902250900004E-2</v>
      </c>
      <c r="M69" s="22">
        <f t="shared" si="8"/>
        <v>8.9902544350000113E-3</v>
      </c>
    </row>
    <row r="70" spans="1:13">
      <c r="A70" s="21" t="s">
        <v>80</v>
      </c>
      <c r="B70" s="22">
        <f t="shared" si="8"/>
        <v>3.444274118199999E-3</v>
      </c>
      <c r="C70" s="22">
        <f t="shared" si="8"/>
        <v>3.1266875207999973E-4</v>
      </c>
      <c r="D70" s="22">
        <f t="shared" si="8"/>
        <v>7.8244059049999842E-4</v>
      </c>
      <c r="E70" s="22">
        <f t="shared" si="8"/>
        <v>1.0177349199400002E-3</v>
      </c>
      <c r="F70" s="22">
        <f t="shared" si="8"/>
        <v>3.6085125930000045E-4</v>
      </c>
      <c r="G70" s="22">
        <f t="shared" si="8"/>
        <v>9.4447007158999976E-4</v>
      </c>
      <c r="H70" s="22">
        <f t="shared" si="8"/>
        <v>2.4962798896399994E-3</v>
      </c>
      <c r="I70" s="22">
        <f t="shared" si="8"/>
        <v>9.8893579583999996E-3</v>
      </c>
      <c r="J70" s="22">
        <f t="shared" si="8"/>
        <v>1.1733160983000007E-3</v>
      </c>
      <c r="K70" s="22">
        <f t="shared" si="8"/>
        <v>7.4530241731000021E-3</v>
      </c>
      <c r="L70" s="22">
        <f t="shared" si="8"/>
        <v>6.0784353120999987E-3</v>
      </c>
      <c r="M70" s="22">
        <f t="shared" si="8"/>
        <v>2.0547276958000002E-3</v>
      </c>
    </row>
    <row r="71" spans="1:13">
      <c r="A71" s="21" t="s">
        <v>23</v>
      </c>
      <c r="B71" s="22">
        <f t="shared" ref="B71:M71" si="9">MIN(B67:B70)</f>
        <v>2.1345247719999905E-3</v>
      </c>
      <c r="C71" s="22">
        <f t="shared" si="9"/>
        <v>3.1266875207999973E-4</v>
      </c>
      <c r="D71" s="22">
        <f t="shared" si="9"/>
        <v>7.8244059049999842E-4</v>
      </c>
      <c r="E71" s="22">
        <f t="shared" si="9"/>
        <v>1.0177349199400002E-3</v>
      </c>
      <c r="F71" s="22">
        <f t="shared" si="9"/>
        <v>3.6085125930000045E-4</v>
      </c>
      <c r="G71" s="22">
        <f t="shared" si="9"/>
        <v>9.4447007158999976E-4</v>
      </c>
      <c r="H71" s="22">
        <f t="shared" si="9"/>
        <v>2.4962798896399994E-3</v>
      </c>
      <c r="I71" s="22">
        <f t="shared" si="9"/>
        <v>7.907036155000019E-3</v>
      </c>
      <c r="J71" s="22">
        <f t="shared" si="9"/>
        <v>1.1733160983000007E-3</v>
      </c>
      <c r="K71" s="22">
        <f t="shared" si="9"/>
        <v>5.2470572070000276E-3</v>
      </c>
      <c r="L71" s="22">
        <f t="shared" si="9"/>
        <v>6.0784353120999987E-3</v>
      </c>
      <c r="M71" s="22">
        <f t="shared" si="9"/>
        <v>2.0547276958000002E-3</v>
      </c>
    </row>
    <row r="72" spans="1:13">
      <c r="A72" s="21" t="s">
        <v>27</v>
      </c>
      <c r="B72" s="22">
        <f t="shared" ref="B72:M72" si="10">AVERAGE(B67:B71)</f>
        <v>4.0278646966400034E-3</v>
      </c>
      <c r="C72" s="22">
        <f t="shared" si="10"/>
        <v>4.6414591980319924E-3</v>
      </c>
      <c r="D72" s="22">
        <f t="shared" si="10"/>
        <v>2.0145998544000036E-3</v>
      </c>
      <c r="E72" s="22">
        <f t="shared" si="10"/>
        <v>3.4838932969759955E-3</v>
      </c>
      <c r="F72" s="22">
        <f t="shared" si="10"/>
        <v>9.742606390920009E-3</v>
      </c>
      <c r="G72" s="22">
        <f t="shared" si="10"/>
        <v>1.3877074977836006E-2</v>
      </c>
      <c r="H72" s="22">
        <f t="shared" si="10"/>
        <v>1.9766935114655992E-2</v>
      </c>
      <c r="I72" s="22">
        <f t="shared" si="10"/>
        <v>1.4087873728880016E-2</v>
      </c>
      <c r="J72" s="22">
        <f t="shared" si="10"/>
        <v>1.6492082312319994E-2</v>
      </c>
      <c r="K72" s="22">
        <f t="shared" si="10"/>
        <v>1.3066804373020014E-2</v>
      </c>
      <c r="L72" s="22">
        <f t="shared" si="10"/>
        <v>1.0646670190839999E-2</v>
      </c>
      <c r="M72" s="22">
        <f t="shared" si="10"/>
        <v>4.0070473131200018E-3</v>
      </c>
    </row>
    <row r="73" spans="1:13">
      <c r="A73" s="21" t="s">
        <v>24</v>
      </c>
      <c r="B73" s="22">
        <f t="shared" ref="B73:M73" si="11">MAX(B67:B70)</f>
        <v>9.0023993550000236E-3</v>
      </c>
      <c r="C73" s="22">
        <f t="shared" si="11"/>
        <v>1.1447313618999977E-2</v>
      </c>
      <c r="D73" s="22">
        <f t="shared" si="11"/>
        <v>3.8628387499999861E-3</v>
      </c>
      <c r="E73" s="22">
        <f t="shared" si="11"/>
        <v>8.2008657819999664E-3</v>
      </c>
      <c r="F73" s="22">
        <f t="shared" si="11"/>
        <v>2.3815239087999984E-2</v>
      </c>
      <c r="G73" s="22">
        <f t="shared" si="11"/>
        <v>3.4220452409000013E-2</v>
      </c>
      <c r="H73" s="22">
        <f t="shared" si="11"/>
        <v>4.8169197841999994E-2</v>
      </c>
      <c r="I73" s="22">
        <f t="shared" si="11"/>
        <v>2.3359130090000013E-2</v>
      </c>
      <c r="J73" s="22">
        <f t="shared" si="11"/>
        <v>3.9470231633000008E-2</v>
      </c>
      <c r="K73" s="22">
        <f t="shared" si="11"/>
        <v>3.0043482329000004E-2</v>
      </c>
      <c r="L73" s="22">
        <f t="shared" si="11"/>
        <v>1.749902250900004E-2</v>
      </c>
      <c r="M73" s="22">
        <f t="shared" si="11"/>
        <v>8.9902544350000113E-3</v>
      </c>
    </row>
    <row r="75" spans="1:13">
      <c r="A75" s="21" t="s">
        <v>83</v>
      </c>
    </row>
    <row r="76" spans="1:13">
      <c r="B76" s="21" t="s">
        <v>12</v>
      </c>
      <c r="C76" s="21" t="s">
        <v>11</v>
      </c>
      <c r="D76" s="21" t="s">
        <v>10</v>
      </c>
      <c r="E76" s="21" t="s">
        <v>9</v>
      </c>
      <c r="F76" s="21" t="s">
        <v>8</v>
      </c>
      <c r="G76" s="21" t="s">
        <v>7</v>
      </c>
      <c r="H76" s="21" t="s">
        <v>6</v>
      </c>
      <c r="I76" s="21" t="s">
        <v>5</v>
      </c>
      <c r="J76" s="21" t="s">
        <v>4</v>
      </c>
      <c r="K76" s="21" t="s">
        <v>74</v>
      </c>
      <c r="L76" s="21" t="s">
        <v>75</v>
      </c>
      <c r="M76" s="21" t="s">
        <v>76</v>
      </c>
    </row>
    <row r="77" spans="1:13">
      <c r="A77" s="21" t="s">
        <v>77</v>
      </c>
      <c r="B77" s="22">
        <f t="shared" ref="B77:M80" si="12">ABS(B24-B38)</f>
        <v>3.1728877920000342E-3</v>
      </c>
      <c r="C77" s="22">
        <f t="shared" si="12"/>
        <v>1.8529224659999954E-3</v>
      </c>
      <c r="D77" s="22">
        <f t="shared" si="12"/>
        <v>5.1844403790000104E-3</v>
      </c>
      <c r="E77" s="22">
        <f t="shared" si="12"/>
        <v>0</v>
      </c>
      <c r="F77" s="22">
        <f t="shared" si="12"/>
        <v>1.2726156958999979E-2</v>
      </c>
      <c r="G77" s="22">
        <f t="shared" si="12"/>
        <v>1.4039090154000011E-2</v>
      </c>
      <c r="H77" s="22">
        <f t="shared" si="12"/>
        <v>8.8192556629999586E-3</v>
      </c>
      <c r="I77" s="22">
        <f t="shared" si="12"/>
        <v>5.0641736989999742E-3</v>
      </c>
      <c r="J77" s="22">
        <f t="shared" si="12"/>
        <v>2.0329540375999988E-2</v>
      </c>
      <c r="K77" s="22">
        <f t="shared" si="12"/>
        <v>0</v>
      </c>
      <c r="L77" s="22">
        <f t="shared" si="12"/>
        <v>8.6515385399998923E-4</v>
      </c>
      <c r="M77" s="22">
        <f t="shared" si="12"/>
        <v>1.2048180099999417E-4</v>
      </c>
    </row>
    <row r="78" spans="1:13">
      <c r="A78" s="21" t="s">
        <v>78</v>
      </c>
      <c r="B78" s="22">
        <f t="shared" si="12"/>
        <v>1.7577857440000122E-3</v>
      </c>
      <c r="C78" s="22">
        <f t="shared" si="12"/>
        <v>4.3124853739999885E-3</v>
      </c>
      <c r="D78" s="22">
        <f t="shared" si="12"/>
        <v>4.8732027900000308E-4</v>
      </c>
      <c r="E78" s="22">
        <f t="shared" si="12"/>
        <v>0</v>
      </c>
      <c r="F78" s="22">
        <f t="shared" si="12"/>
        <v>8.3380121780000094E-3</v>
      </c>
      <c r="G78" s="22">
        <f t="shared" si="12"/>
        <v>9.9274610210000058E-3</v>
      </c>
      <c r="H78" s="22">
        <f t="shared" si="12"/>
        <v>6.8479406449999947E-3</v>
      </c>
      <c r="I78" s="22">
        <f t="shared" si="12"/>
        <v>4.2826459889999946E-3</v>
      </c>
      <c r="J78" s="22">
        <f t="shared" si="12"/>
        <v>4.443439652000003E-3</v>
      </c>
      <c r="K78" s="22">
        <f t="shared" si="12"/>
        <v>0</v>
      </c>
      <c r="L78" s="22">
        <f t="shared" si="12"/>
        <v>1.4601698588999984E-2</v>
      </c>
      <c r="M78" s="22">
        <f t="shared" si="12"/>
        <v>1.3469398369999885E-3</v>
      </c>
    </row>
    <row r="79" spans="1:13">
      <c r="A79" s="21" t="s">
        <v>79</v>
      </c>
      <c r="B79" s="22">
        <f t="shared" si="12"/>
        <v>7.0489977309999841E-3</v>
      </c>
      <c r="C79" s="22">
        <f t="shared" si="12"/>
        <v>2.6744161530000143E-3</v>
      </c>
      <c r="D79" s="22">
        <f t="shared" si="12"/>
        <v>5.6393212030000361E-3</v>
      </c>
      <c r="E79" s="22">
        <f t="shared" si="12"/>
        <v>0</v>
      </c>
      <c r="F79" s="22">
        <f t="shared" si="12"/>
        <v>3.1159502240000192E-3</v>
      </c>
      <c r="G79" s="22">
        <f t="shared" si="12"/>
        <v>2.2584200558000034E-2</v>
      </c>
      <c r="H79" s="22">
        <f t="shared" si="12"/>
        <v>3.6845637490000027E-3</v>
      </c>
      <c r="I79" s="22">
        <f t="shared" si="12"/>
        <v>8.3752864339999844E-3</v>
      </c>
      <c r="J79" s="22">
        <f t="shared" si="12"/>
        <v>2.4979313843999984E-2</v>
      </c>
      <c r="K79" s="22">
        <f t="shared" si="12"/>
        <v>0</v>
      </c>
      <c r="L79" s="22">
        <f t="shared" si="12"/>
        <v>1.434364786800002E-2</v>
      </c>
      <c r="M79" s="22">
        <f t="shared" si="12"/>
        <v>2.3696796539999787E-3</v>
      </c>
    </row>
    <row r="80" spans="1:13">
      <c r="A80" s="21" t="s">
        <v>80</v>
      </c>
      <c r="B80" s="22">
        <f t="shared" si="12"/>
        <v>2.118324195799999E-3</v>
      </c>
      <c r="C80" s="22">
        <f t="shared" si="12"/>
        <v>2.1485324556999976E-4</v>
      </c>
      <c r="D80" s="22">
        <f t="shared" si="12"/>
        <v>3.2439455900000469E-5</v>
      </c>
      <c r="E80" s="22">
        <f t="shared" si="12"/>
        <v>0</v>
      </c>
      <c r="F80" s="22">
        <f t="shared" si="12"/>
        <v>1.272194557799998E-3</v>
      </c>
      <c r="G80" s="22">
        <f t="shared" si="12"/>
        <v>1.3823506163399999E-3</v>
      </c>
      <c r="H80" s="22">
        <f t="shared" si="12"/>
        <v>1.7132487306999993E-3</v>
      </c>
      <c r="I80" s="22">
        <f t="shared" si="12"/>
        <v>9.7153325299999954E-4</v>
      </c>
      <c r="J80" s="22">
        <f t="shared" si="12"/>
        <v>2.0633381599999973E-4</v>
      </c>
      <c r="K80" s="22">
        <f t="shared" si="12"/>
        <v>0</v>
      </c>
      <c r="L80" s="22">
        <f t="shared" si="12"/>
        <v>1.1232045754000011E-3</v>
      </c>
      <c r="M80" s="22">
        <f t="shared" si="12"/>
        <v>9.0225801619999574E-4</v>
      </c>
    </row>
    <row r="81" spans="1:13">
      <c r="A81" s="21" t="s">
        <v>23</v>
      </c>
      <c r="B81" s="22">
        <f t="shared" ref="B81:M81" si="13">MIN(B77:B80)</f>
        <v>1.7577857440000122E-3</v>
      </c>
      <c r="C81" s="22">
        <f t="shared" si="13"/>
        <v>2.1485324556999976E-4</v>
      </c>
      <c r="D81" s="22">
        <f t="shared" si="13"/>
        <v>3.2439455900000469E-5</v>
      </c>
      <c r="E81" s="22">
        <f t="shared" si="13"/>
        <v>0</v>
      </c>
      <c r="F81" s="22">
        <f t="shared" si="13"/>
        <v>1.272194557799998E-3</v>
      </c>
      <c r="G81" s="22">
        <f t="shared" si="13"/>
        <v>1.3823506163399999E-3</v>
      </c>
      <c r="H81" s="22">
        <f t="shared" si="13"/>
        <v>1.7132487306999993E-3</v>
      </c>
      <c r="I81" s="22">
        <f t="shared" si="13"/>
        <v>9.7153325299999954E-4</v>
      </c>
      <c r="J81" s="22">
        <f t="shared" si="13"/>
        <v>2.0633381599999973E-4</v>
      </c>
      <c r="K81" s="22">
        <f t="shared" si="13"/>
        <v>0</v>
      </c>
      <c r="L81" s="22">
        <f t="shared" si="13"/>
        <v>8.6515385399998923E-4</v>
      </c>
      <c r="M81" s="22">
        <f t="shared" si="13"/>
        <v>1.2048180099999417E-4</v>
      </c>
    </row>
    <row r="82" spans="1:13">
      <c r="A82" s="21" t="s">
        <v>27</v>
      </c>
      <c r="B82" s="22">
        <f t="shared" ref="B82:M82" si="14">AVERAGE(B77:B81)</f>
        <v>3.1711562413600084E-3</v>
      </c>
      <c r="C82" s="22">
        <f t="shared" si="14"/>
        <v>1.8539060968279994E-3</v>
      </c>
      <c r="D82" s="22">
        <f t="shared" si="14"/>
        <v>2.2751921545600103E-3</v>
      </c>
      <c r="E82" s="22">
        <f t="shared" si="14"/>
        <v>0</v>
      </c>
      <c r="F82" s="22">
        <f t="shared" si="14"/>
        <v>5.3449016953200004E-3</v>
      </c>
      <c r="G82" s="22">
        <f t="shared" si="14"/>
        <v>9.8630905931360088E-3</v>
      </c>
      <c r="H82" s="22">
        <f t="shared" si="14"/>
        <v>4.5556515036799918E-3</v>
      </c>
      <c r="I82" s="22">
        <f t="shared" si="14"/>
        <v>3.9330345255999908E-3</v>
      </c>
      <c r="J82" s="22">
        <f t="shared" si="14"/>
        <v>1.0032992300799995E-2</v>
      </c>
      <c r="K82" s="22">
        <f t="shared" si="14"/>
        <v>0</v>
      </c>
      <c r="L82" s="22">
        <f t="shared" si="14"/>
        <v>6.3597717480799966E-3</v>
      </c>
      <c r="M82" s="22">
        <f t="shared" si="14"/>
        <v>9.7196822183999031E-4</v>
      </c>
    </row>
    <row r="83" spans="1:13">
      <c r="A83" s="21" t="s">
        <v>24</v>
      </c>
      <c r="B83" s="22">
        <f t="shared" ref="B83:M83" si="15">MAX(B77:B80)</f>
        <v>7.0489977309999841E-3</v>
      </c>
      <c r="C83" s="22">
        <f t="shared" si="15"/>
        <v>4.3124853739999885E-3</v>
      </c>
      <c r="D83" s="22">
        <f t="shared" si="15"/>
        <v>5.6393212030000361E-3</v>
      </c>
      <c r="E83" s="22">
        <f t="shared" si="15"/>
        <v>0</v>
      </c>
      <c r="F83" s="22">
        <f t="shared" si="15"/>
        <v>1.2726156958999979E-2</v>
      </c>
      <c r="G83" s="22">
        <f t="shared" si="15"/>
        <v>2.2584200558000034E-2</v>
      </c>
      <c r="H83" s="22">
        <f t="shared" si="15"/>
        <v>8.8192556629999586E-3</v>
      </c>
      <c r="I83" s="22">
        <f t="shared" si="15"/>
        <v>8.3752864339999844E-3</v>
      </c>
      <c r="J83" s="22">
        <f t="shared" si="15"/>
        <v>2.4979313843999984E-2</v>
      </c>
      <c r="K83" s="22">
        <f t="shared" si="15"/>
        <v>0</v>
      </c>
      <c r="L83" s="22">
        <f t="shared" si="15"/>
        <v>1.4601698588999984E-2</v>
      </c>
      <c r="M83" s="22">
        <f t="shared" si="15"/>
        <v>2.3696796539999787E-3</v>
      </c>
    </row>
    <row r="85" spans="1:13">
      <c r="A85" s="21" t="s">
        <v>84</v>
      </c>
    </row>
    <row r="86" spans="1:13">
      <c r="B86" s="21" t="s">
        <v>12</v>
      </c>
      <c r="C86" s="21" t="s">
        <v>11</v>
      </c>
      <c r="D86" s="21" t="s">
        <v>10</v>
      </c>
      <c r="E86" s="21" t="s">
        <v>9</v>
      </c>
      <c r="F86" s="21" t="s">
        <v>8</v>
      </c>
      <c r="G86" s="21" t="s">
        <v>7</v>
      </c>
      <c r="H86" s="21" t="s">
        <v>6</v>
      </c>
      <c r="I86" s="21" t="s">
        <v>5</v>
      </c>
      <c r="J86" s="21" t="s">
        <v>4</v>
      </c>
      <c r="K86" s="21" t="s">
        <v>74</v>
      </c>
      <c r="L86" s="21" t="s">
        <v>75</v>
      </c>
      <c r="M86" s="21" t="s">
        <v>76</v>
      </c>
    </row>
    <row r="87" spans="1:13">
      <c r="A87" s="21" t="s">
        <v>77</v>
      </c>
      <c r="B87" s="22">
        <f t="shared" ref="B87:M90" si="16">ABS(B31-B38)</f>
        <v>0</v>
      </c>
      <c r="C87" s="22">
        <f t="shared" si="16"/>
        <v>0</v>
      </c>
      <c r="D87" s="22">
        <f t="shared" si="16"/>
        <v>0</v>
      </c>
      <c r="E87" s="22">
        <f t="shared" si="16"/>
        <v>0</v>
      </c>
      <c r="F87" s="22">
        <f t="shared" si="16"/>
        <v>0</v>
      </c>
      <c r="G87" s="22">
        <f t="shared" si="16"/>
        <v>0</v>
      </c>
      <c r="H87" s="22">
        <f t="shared" si="16"/>
        <v>0</v>
      </c>
      <c r="I87" s="22">
        <f t="shared" si="16"/>
        <v>0</v>
      </c>
      <c r="J87" s="22">
        <f t="shared" si="16"/>
        <v>2.5327948899994679E-4</v>
      </c>
      <c r="K87" s="22">
        <f t="shared" si="16"/>
        <v>0</v>
      </c>
      <c r="L87" s="22">
        <f t="shared" si="16"/>
        <v>0</v>
      </c>
      <c r="M87" s="22">
        <f t="shared" si="16"/>
        <v>0</v>
      </c>
    </row>
    <row r="88" spans="1:13">
      <c r="A88" s="21" t="s">
        <v>78</v>
      </c>
      <c r="B88" s="22">
        <f t="shared" si="16"/>
        <v>0</v>
      </c>
      <c r="C88" s="22">
        <f t="shared" si="16"/>
        <v>0</v>
      </c>
      <c r="D88" s="22">
        <f t="shared" si="16"/>
        <v>0</v>
      </c>
      <c r="E88" s="22">
        <f t="shared" si="16"/>
        <v>0</v>
      </c>
      <c r="F88" s="22">
        <f t="shared" si="16"/>
        <v>0</v>
      </c>
      <c r="G88" s="22">
        <f t="shared" si="16"/>
        <v>0</v>
      </c>
      <c r="H88" s="22">
        <f t="shared" si="16"/>
        <v>0</v>
      </c>
      <c r="I88" s="22">
        <f t="shared" si="16"/>
        <v>0</v>
      </c>
      <c r="J88" s="22">
        <f t="shared" si="16"/>
        <v>6.2439839000005826E-5</v>
      </c>
      <c r="K88" s="22">
        <f t="shared" si="16"/>
        <v>0</v>
      </c>
      <c r="L88" s="22">
        <f t="shared" si="16"/>
        <v>0</v>
      </c>
      <c r="M88" s="22">
        <f t="shared" si="16"/>
        <v>0</v>
      </c>
    </row>
    <row r="89" spans="1:13">
      <c r="A89" s="21" t="s">
        <v>79</v>
      </c>
      <c r="B89" s="22">
        <f t="shared" si="16"/>
        <v>0</v>
      </c>
      <c r="C89" s="22">
        <f t="shared" si="16"/>
        <v>0</v>
      </c>
      <c r="D89" s="22">
        <f t="shared" si="16"/>
        <v>0</v>
      </c>
      <c r="E89" s="22">
        <f t="shared" si="16"/>
        <v>0</v>
      </c>
      <c r="F89" s="22">
        <f t="shared" si="16"/>
        <v>0</v>
      </c>
      <c r="G89" s="22">
        <f t="shared" si="16"/>
        <v>0</v>
      </c>
      <c r="H89" s="22">
        <f t="shared" si="16"/>
        <v>0</v>
      </c>
      <c r="I89" s="22">
        <f t="shared" si="16"/>
        <v>0</v>
      </c>
      <c r="J89" s="22">
        <f t="shared" si="16"/>
        <v>3.105915209999921E-4</v>
      </c>
      <c r="K89" s="22">
        <f t="shared" si="16"/>
        <v>0</v>
      </c>
      <c r="L89" s="22">
        <f t="shared" si="16"/>
        <v>0</v>
      </c>
      <c r="M89" s="22">
        <f t="shared" si="16"/>
        <v>0</v>
      </c>
    </row>
    <row r="90" spans="1:13">
      <c r="A90" s="21" t="s">
        <v>80</v>
      </c>
      <c r="B90" s="22">
        <f t="shared" si="16"/>
        <v>0</v>
      </c>
      <c r="C90" s="22">
        <f t="shared" si="16"/>
        <v>0</v>
      </c>
      <c r="D90" s="22">
        <f t="shared" si="16"/>
        <v>0</v>
      </c>
      <c r="E90" s="22">
        <f t="shared" si="16"/>
        <v>0</v>
      </c>
      <c r="F90" s="22">
        <f t="shared" si="16"/>
        <v>0</v>
      </c>
      <c r="G90" s="22">
        <f t="shared" si="16"/>
        <v>0</v>
      </c>
      <c r="H90" s="22">
        <f t="shared" si="16"/>
        <v>0</v>
      </c>
      <c r="I90" s="22">
        <f t="shared" si="16"/>
        <v>0</v>
      </c>
      <c r="J90" s="22">
        <f t="shared" si="16"/>
        <v>5.1278070000021492E-6</v>
      </c>
      <c r="K90" s="22">
        <f t="shared" si="16"/>
        <v>0</v>
      </c>
      <c r="L90" s="22">
        <f t="shared" si="16"/>
        <v>0</v>
      </c>
      <c r="M90" s="22">
        <f t="shared" si="16"/>
        <v>0</v>
      </c>
    </row>
    <row r="91" spans="1:13">
      <c r="A91" s="21" t="s">
        <v>23</v>
      </c>
      <c r="B91" s="22">
        <f t="shared" ref="B91:M91" si="17">MIN(B87:B90)</f>
        <v>0</v>
      </c>
      <c r="C91" s="22">
        <f t="shared" si="17"/>
        <v>0</v>
      </c>
      <c r="D91" s="22">
        <f t="shared" si="17"/>
        <v>0</v>
      </c>
      <c r="E91" s="22">
        <f t="shared" si="17"/>
        <v>0</v>
      </c>
      <c r="F91" s="22">
        <f t="shared" si="17"/>
        <v>0</v>
      </c>
      <c r="G91" s="22">
        <f t="shared" si="17"/>
        <v>0</v>
      </c>
      <c r="H91" s="22">
        <f t="shared" si="17"/>
        <v>0</v>
      </c>
      <c r="I91" s="22">
        <f t="shared" si="17"/>
        <v>0</v>
      </c>
      <c r="J91" s="22">
        <f t="shared" si="17"/>
        <v>5.1278070000021492E-6</v>
      </c>
      <c r="K91" s="22">
        <f t="shared" si="17"/>
        <v>0</v>
      </c>
      <c r="L91" s="22">
        <f t="shared" si="17"/>
        <v>0</v>
      </c>
      <c r="M91" s="22">
        <f t="shared" si="17"/>
        <v>0</v>
      </c>
    </row>
    <row r="92" spans="1:13">
      <c r="A92" s="21" t="s">
        <v>27</v>
      </c>
      <c r="B92" s="22">
        <f t="shared" ref="B92:M92" si="18">AVERAGE(B87:B91)</f>
        <v>0</v>
      </c>
      <c r="C92" s="22">
        <f t="shared" si="18"/>
        <v>0</v>
      </c>
      <c r="D92" s="22">
        <f t="shared" si="18"/>
        <v>0</v>
      </c>
      <c r="E92" s="22">
        <f t="shared" si="18"/>
        <v>0</v>
      </c>
      <c r="F92" s="22">
        <f t="shared" si="18"/>
        <v>0</v>
      </c>
      <c r="G92" s="22">
        <f t="shared" si="18"/>
        <v>0</v>
      </c>
      <c r="H92" s="22">
        <f t="shared" si="18"/>
        <v>0</v>
      </c>
      <c r="I92" s="22">
        <f t="shared" si="18"/>
        <v>0</v>
      </c>
      <c r="J92" s="22">
        <f t="shared" si="18"/>
        <v>1.273132925999898E-4</v>
      </c>
      <c r="K92" s="22">
        <f t="shared" si="18"/>
        <v>0</v>
      </c>
      <c r="L92" s="22">
        <f t="shared" si="18"/>
        <v>0</v>
      </c>
      <c r="M92" s="22">
        <f t="shared" si="18"/>
        <v>0</v>
      </c>
    </row>
    <row r="93" spans="1:13">
      <c r="A93" s="21" t="s">
        <v>24</v>
      </c>
      <c r="B93" s="22">
        <f t="shared" ref="B93:M93" si="19">MAX(B87:B90)</f>
        <v>0</v>
      </c>
      <c r="C93" s="22">
        <f t="shared" si="19"/>
        <v>0</v>
      </c>
      <c r="D93" s="22">
        <f t="shared" si="19"/>
        <v>0</v>
      </c>
      <c r="E93" s="22">
        <f t="shared" si="19"/>
        <v>0</v>
      </c>
      <c r="F93" s="22">
        <f t="shared" si="19"/>
        <v>0</v>
      </c>
      <c r="G93" s="22">
        <f t="shared" si="19"/>
        <v>0</v>
      </c>
      <c r="H93" s="22">
        <f t="shared" si="19"/>
        <v>0</v>
      </c>
      <c r="I93" s="22">
        <f t="shared" si="19"/>
        <v>0</v>
      </c>
      <c r="J93" s="22">
        <f t="shared" si="19"/>
        <v>3.105915209999921E-4</v>
      </c>
      <c r="K93" s="22">
        <f t="shared" si="19"/>
        <v>0</v>
      </c>
      <c r="L93" s="22">
        <f t="shared" si="19"/>
        <v>0</v>
      </c>
      <c r="M93" s="22">
        <f t="shared" si="19"/>
        <v>0</v>
      </c>
    </row>
    <row r="95" spans="1:13">
      <c r="A95" s="21" t="s">
        <v>85</v>
      </c>
    </row>
    <row r="96" spans="1:13">
      <c r="B96" s="21" t="s">
        <v>12</v>
      </c>
      <c r="C96" s="21" t="s">
        <v>11</v>
      </c>
      <c r="D96" s="21" t="s">
        <v>10</v>
      </c>
      <c r="E96" s="21" t="s">
        <v>9</v>
      </c>
      <c r="F96" s="21" t="s">
        <v>8</v>
      </c>
      <c r="G96" s="21" t="s">
        <v>7</v>
      </c>
      <c r="H96" s="21" t="s">
        <v>6</v>
      </c>
      <c r="I96" s="21" t="s">
        <v>5</v>
      </c>
      <c r="J96" s="21" t="s">
        <v>4</v>
      </c>
      <c r="K96" s="21" t="s">
        <v>74</v>
      </c>
      <c r="L96" s="21" t="s">
        <v>75</v>
      </c>
      <c r="M96" s="21" t="s">
        <v>76</v>
      </c>
    </row>
    <row r="97" spans="1:13">
      <c r="A97" s="21" t="s">
        <v>77</v>
      </c>
      <c r="B97" s="22">
        <f t="shared" ref="B97:M100" si="20">ABS(B38-B38)</f>
        <v>0</v>
      </c>
      <c r="C97" s="22">
        <f t="shared" si="20"/>
        <v>0</v>
      </c>
      <c r="D97" s="22">
        <f t="shared" si="20"/>
        <v>0</v>
      </c>
      <c r="E97" s="22">
        <f t="shared" si="20"/>
        <v>0</v>
      </c>
      <c r="F97" s="22">
        <f t="shared" si="20"/>
        <v>0</v>
      </c>
      <c r="G97" s="22">
        <f t="shared" si="20"/>
        <v>0</v>
      </c>
      <c r="H97" s="22">
        <f t="shared" si="20"/>
        <v>0</v>
      </c>
      <c r="I97" s="22">
        <f t="shared" si="20"/>
        <v>0</v>
      </c>
      <c r="J97" s="22">
        <f t="shared" si="20"/>
        <v>0</v>
      </c>
      <c r="K97" s="22">
        <f t="shared" si="20"/>
        <v>0</v>
      </c>
      <c r="L97" s="22">
        <f t="shared" si="20"/>
        <v>0</v>
      </c>
      <c r="M97" s="22">
        <f t="shared" si="20"/>
        <v>0</v>
      </c>
    </row>
    <row r="98" spans="1:13">
      <c r="A98" s="21" t="s">
        <v>78</v>
      </c>
      <c r="B98" s="22">
        <f t="shared" si="20"/>
        <v>0</v>
      </c>
      <c r="C98" s="22">
        <f t="shared" si="20"/>
        <v>0</v>
      </c>
      <c r="D98" s="22">
        <f t="shared" si="20"/>
        <v>0</v>
      </c>
      <c r="E98" s="22">
        <f t="shared" si="20"/>
        <v>0</v>
      </c>
      <c r="F98" s="22">
        <f t="shared" si="20"/>
        <v>0</v>
      </c>
      <c r="G98" s="22">
        <f t="shared" si="20"/>
        <v>0</v>
      </c>
      <c r="H98" s="22">
        <f t="shared" si="20"/>
        <v>0</v>
      </c>
      <c r="I98" s="22">
        <f t="shared" si="20"/>
        <v>0</v>
      </c>
      <c r="J98" s="22">
        <f t="shared" si="20"/>
        <v>0</v>
      </c>
      <c r="K98" s="22">
        <f t="shared" si="20"/>
        <v>0</v>
      </c>
      <c r="L98" s="22">
        <f t="shared" si="20"/>
        <v>0</v>
      </c>
      <c r="M98" s="22">
        <f t="shared" si="20"/>
        <v>0</v>
      </c>
    </row>
    <row r="99" spans="1:13">
      <c r="A99" s="21" t="s">
        <v>79</v>
      </c>
      <c r="B99" s="22">
        <f t="shared" si="20"/>
        <v>0</v>
      </c>
      <c r="C99" s="22">
        <f t="shared" si="20"/>
        <v>0</v>
      </c>
      <c r="D99" s="22">
        <f t="shared" si="20"/>
        <v>0</v>
      </c>
      <c r="E99" s="22">
        <f t="shared" si="20"/>
        <v>0</v>
      </c>
      <c r="F99" s="22">
        <f t="shared" si="20"/>
        <v>0</v>
      </c>
      <c r="G99" s="22">
        <f t="shared" si="20"/>
        <v>0</v>
      </c>
      <c r="H99" s="22">
        <f t="shared" si="20"/>
        <v>0</v>
      </c>
      <c r="I99" s="22">
        <f t="shared" si="20"/>
        <v>0</v>
      </c>
      <c r="J99" s="22">
        <f t="shared" si="20"/>
        <v>0</v>
      </c>
      <c r="K99" s="22">
        <f t="shared" si="20"/>
        <v>0</v>
      </c>
      <c r="L99" s="22">
        <f t="shared" si="20"/>
        <v>0</v>
      </c>
      <c r="M99" s="22">
        <f t="shared" si="20"/>
        <v>0</v>
      </c>
    </row>
    <row r="100" spans="1:13">
      <c r="A100" s="21" t="s">
        <v>80</v>
      </c>
      <c r="B100" s="22">
        <f t="shared" si="20"/>
        <v>0</v>
      </c>
      <c r="C100" s="22">
        <f t="shared" si="20"/>
        <v>0</v>
      </c>
      <c r="D100" s="22">
        <f t="shared" si="20"/>
        <v>0</v>
      </c>
      <c r="E100" s="22">
        <f t="shared" si="20"/>
        <v>0</v>
      </c>
      <c r="F100" s="22">
        <f t="shared" si="20"/>
        <v>0</v>
      </c>
      <c r="G100" s="22">
        <f t="shared" si="20"/>
        <v>0</v>
      </c>
      <c r="H100" s="22">
        <f t="shared" si="20"/>
        <v>0</v>
      </c>
      <c r="I100" s="22">
        <f t="shared" si="20"/>
        <v>0</v>
      </c>
      <c r="J100" s="22">
        <f t="shared" si="20"/>
        <v>0</v>
      </c>
      <c r="K100" s="22">
        <f t="shared" si="20"/>
        <v>0</v>
      </c>
      <c r="L100" s="22">
        <f t="shared" si="20"/>
        <v>0</v>
      </c>
      <c r="M100" s="22">
        <f t="shared" si="20"/>
        <v>0</v>
      </c>
    </row>
    <row r="101" spans="1:13">
      <c r="A101" s="21" t="s">
        <v>23</v>
      </c>
      <c r="B101" s="22">
        <f t="shared" ref="B101:M101" si="21">MIN(B97:B100)</f>
        <v>0</v>
      </c>
      <c r="C101" s="22">
        <f t="shared" si="21"/>
        <v>0</v>
      </c>
      <c r="D101" s="22">
        <f t="shared" si="21"/>
        <v>0</v>
      </c>
      <c r="E101" s="22">
        <f t="shared" si="21"/>
        <v>0</v>
      </c>
      <c r="F101" s="22">
        <f t="shared" si="21"/>
        <v>0</v>
      </c>
      <c r="G101" s="22">
        <f t="shared" si="21"/>
        <v>0</v>
      </c>
      <c r="H101" s="22">
        <f t="shared" si="21"/>
        <v>0</v>
      </c>
      <c r="I101" s="22">
        <f t="shared" si="21"/>
        <v>0</v>
      </c>
      <c r="J101" s="22">
        <f t="shared" si="21"/>
        <v>0</v>
      </c>
      <c r="K101" s="22">
        <f t="shared" si="21"/>
        <v>0</v>
      </c>
      <c r="L101" s="22">
        <f t="shared" si="21"/>
        <v>0</v>
      </c>
      <c r="M101" s="22">
        <f t="shared" si="21"/>
        <v>0</v>
      </c>
    </row>
    <row r="102" spans="1:13">
      <c r="A102" s="21" t="s">
        <v>27</v>
      </c>
      <c r="B102" s="22">
        <f t="shared" ref="B102:M102" si="22">AVERAGE(B97:B101)</f>
        <v>0</v>
      </c>
      <c r="C102" s="22">
        <f t="shared" si="22"/>
        <v>0</v>
      </c>
      <c r="D102" s="22">
        <f t="shared" si="22"/>
        <v>0</v>
      </c>
      <c r="E102" s="22">
        <f t="shared" si="22"/>
        <v>0</v>
      </c>
      <c r="F102" s="22">
        <f t="shared" si="22"/>
        <v>0</v>
      </c>
      <c r="G102" s="22">
        <f t="shared" si="22"/>
        <v>0</v>
      </c>
      <c r="H102" s="22">
        <f t="shared" si="22"/>
        <v>0</v>
      </c>
      <c r="I102" s="22">
        <f t="shared" si="22"/>
        <v>0</v>
      </c>
      <c r="J102" s="22">
        <f t="shared" si="22"/>
        <v>0</v>
      </c>
      <c r="K102" s="22">
        <f t="shared" si="22"/>
        <v>0</v>
      </c>
      <c r="L102" s="22">
        <f t="shared" si="22"/>
        <v>0</v>
      </c>
      <c r="M102" s="22">
        <f t="shared" si="22"/>
        <v>0</v>
      </c>
    </row>
    <row r="103" spans="1:13">
      <c r="A103" s="21" t="s">
        <v>24</v>
      </c>
      <c r="B103" s="22">
        <f t="shared" ref="B103:M103" si="23">MAX(B97:B100)</f>
        <v>0</v>
      </c>
      <c r="C103" s="22">
        <f t="shared" si="23"/>
        <v>0</v>
      </c>
      <c r="D103" s="22">
        <f t="shared" si="23"/>
        <v>0</v>
      </c>
      <c r="E103" s="22">
        <f t="shared" si="23"/>
        <v>0</v>
      </c>
      <c r="F103" s="22">
        <f t="shared" si="23"/>
        <v>0</v>
      </c>
      <c r="G103" s="22">
        <f t="shared" si="23"/>
        <v>0</v>
      </c>
      <c r="H103" s="22">
        <f t="shared" si="23"/>
        <v>0</v>
      </c>
      <c r="I103" s="22">
        <f t="shared" si="23"/>
        <v>0</v>
      </c>
      <c r="J103" s="22">
        <f t="shared" si="23"/>
        <v>0</v>
      </c>
      <c r="K103" s="22">
        <f t="shared" si="23"/>
        <v>0</v>
      </c>
      <c r="L103" s="22">
        <f t="shared" si="23"/>
        <v>0</v>
      </c>
      <c r="M103" s="22">
        <f t="shared" si="23"/>
        <v>0</v>
      </c>
    </row>
    <row r="105" spans="1:13">
      <c r="A105" s="23" t="s">
        <v>87</v>
      </c>
    </row>
    <row r="106" spans="1:13">
      <c r="B106" s="24" t="s">
        <v>12</v>
      </c>
      <c r="C106" s="24" t="s">
        <v>11</v>
      </c>
      <c r="D106" s="24" t="s">
        <v>10</v>
      </c>
      <c r="E106" s="24" t="s">
        <v>9</v>
      </c>
      <c r="F106" s="24" t="s">
        <v>8</v>
      </c>
      <c r="G106" s="24" t="s">
        <v>7</v>
      </c>
      <c r="H106" s="24" t="s">
        <v>6</v>
      </c>
      <c r="I106" s="24" t="s">
        <v>5</v>
      </c>
      <c r="J106" s="24" t="s">
        <v>4</v>
      </c>
      <c r="K106" s="24" t="s">
        <v>27</v>
      </c>
      <c r="L106" s="24" t="s">
        <v>75</v>
      </c>
      <c r="M106" s="24" t="s">
        <v>76</v>
      </c>
    </row>
    <row r="107" spans="1:13">
      <c r="A107" s="25" t="s">
        <v>48</v>
      </c>
      <c r="B107" s="22">
        <f t="shared" ref="B107:M107" si="24">B52</f>
        <v>3.3395902162399855E-3</v>
      </c>
      <c r="C107" s="22">
        <f t="shared" si="24"/>
        <v>9.9647776727479868E-3</v>
      </c>
      <c r="D107" s="22">
        <f t="shared" si="24"/>
        <v>1.0278860743200002E-2</v>
      </c>
      <c r="E107" s="22">
        <f t="shared" si="24"/>
        <v>3.7562378662352007E-2</v>
      </c>
      <c r="F107" s="22">
        <f t="shared" si="24"/>
        <v>1.3457736761959988E-2</v>
      </c>
      <c r="G107" s="22">
        <f t="shared" si="24"/>
        <v>8.3630932615960003E-3</v>
      </c>
      <c r="H107" s="22">
        <f t="shared" si="24"/>
        <v>2.5453874806224009E-2</v>
      </c>
      <c r="I107" s="22">
        <f t="shared" si="24"/>
        <v>2.46327921624E-2</v>
      </c>
      <c r="J107" s="22">
        <f t="shared" si="24"/>
        <v>2.3142847393159992E-2</v>
      </c>
      <c r="K107" s="22">
        <f>AVERAGE(B107:J107)</f>
        <v>1.7355105742208887E-2</v>
      </c>
      <c r="L107" s="22">
        <f t="shared" si="24"/>
        <v>5.0777649165920001E-2</v>
      </c>
      <c r="M107" s="22">
        <f t="shared" si="24"/>
        <v>6.5243447983200113E-3</v>
      </c>
    </row>
    <row r="108" spans="1:13">
      <c r="A108" s="25" t="s">
        <v>49</v>
      </c>
      <c r="B108" s="22">
        <f t="shared" ref="B108:M108" si="25">B62</f>
        <v>5.6177351546799897E-3</v>
      </c>
      <c r="C108" s="22">
        <f t="shared" si="25"/>
        <v>5.1869823748080012E-3</v>
      </c>
      <c r="D108" s="22">
        <f t="shared" si="25"/>
        <v>1.9961620924800064E-3</v>
      </c>
      <c r="E108" s="22">
        <f t="shared" si="25"/>
        <v>1.2544100630024002E-2</v>
      </c>
      <c r="F108" s="22">
        <f t="shared" si="25"/>
        <v>1.0593910646639998E-2</v>
      </c>
      <c r="G108" s="22">
        <f t="shared" si="25"/>
        <v>1.0554785735460001E-2</v>
      </c>
      <c r="H108" s="22">
        <f t="shared" si="25"/>
        <v>2.0545897317211986E-2</v>
      </c>
      <c r="I108" s="22">
        <f t="shared" si="25"/>
        <v>2.9097698227680002E-2</v>
      </c>
      <c r="J108" s="22">
        <f t="shared" si="25"/>
        <v>1.7404170727399988E-2</v>
      </c>
      <c r="K108" s="22">
        <f t="shared" ref="K108:K112" si="26">AVERAGE(B108:J108)</f>
        <v>1.2615715878487109E-2</v>
      </c>
      <c r="L108" s="22">
        <f t="shared" si="25"/>
        <v>6.0597885900600026E-3</v>
      </c>
      <c r="M108" s="22">
        <f t="shared" si="25"/>
        <v>7.0262790470000062E-3</v>
      </c>
    </row>
    <row r="109" spans="1:13">
      <c r="A109" s="25" t="s">
        <v>50</v>
      </c>
      <c r="B109" s="22">
        <f t="shared" ref="B109:M109" si="27">B72</f>
        <v>4.0278646966400034E-3</v>
      </c>
      <c r="C109" s="22">
        <f t="shared" si="27"/>
        <v>4.6414591980319924E-3</v>
      </c>
      <c r="D109" s="22">
        <f t="shared" si="27"/>
        <v>2.0145998544000036E-3</v>
      </c>
      <c r="E109" s="22">
        <f t="shared" si="27"/>
        <v>3.4838932969759955E-3</v>
      </c>
      <c r="F109" s="22">
        <f t="shared" si="27"/>
        <v>9.742606390920009E-3</v>
      </c>
      <c r="G109" s="22">
        <f t="shared" si="27"/>
        <v>1.3877074977836006E-2</v>
      </c>
      <c r="H109" s="22">
        <f t="shared" si="27"/>
        <v>1.9766935114655992E-2</v>
      </c>
      <c r="I109" s="22">
        <f t="shared" si="27"/>
        <v>1.4087873728880016E-2</v>
      </c>
      <c r="J109" s="22">
        <f t="shared" si="27"/>
        <v>1.6492082312319994E-2</v>
      </c>
      <c r="K109" s="22">
        <f t="shared" si="26"/>
        <v>9.7927099522955568E-3</v>
      </c>
      <c r="L109" s="22">
        <f t="shared" si="27"/>
        <v>1.0646670190839999E-2</v>
      </c>
      <c r="M109" s="22">
        <f t="shared" si="27"/>
        <v>4.0070473131200018E-3</v>
      </c>
    </row>
    <row r="110" spans="1:13">
      <c r="A110" s="25" t="s">
        <v>51</v>
      </c>
      <c r="B110" s="22">
        <f t="shared" ref="B110:M110" si="28">B82</f>
        <v>3.1711562413600084E-3</v>
      </c>
      <c r="C110" s="22">
        <f t="shared" si="28"/>
        <v>1.8539060968279994E-3</v>
      </c>
      <c r="D110" s="22">
        <f t="shared" si="28"/>
        <v>2.2751921545600103E-3</v>
      </c>
      <c r="E110" s="22">
        <f t="shared" si="28"/>
        <v>0</v>
      </c>
      <c r="F110" s="22">
        <f t="shared" si="28"/>
        <v>5.3449016953200004E-3</v>
      </c>
      <c r="G110" s="22">
        <f t="shared" si="28"/>
        <v>9.8630905931360088E-3</v>
      </c>
      <c r="H110" s="22">
        <f t="shared" si="28"/>
        <v>4.5556515036799918E-3</v>
      </c>
      <c r="I110" s="22">
        <f t="shared" si="28"/>
        <v>3.9330345255999908E-3</v>
      </c>
      <c r="J110" s="22">
        <f t="shared" si="28"/>
        <v>1.0032992300799995E-2</v>
      </c>
      <c r="K110" s="22">
        <f t="shared" si="26"/>
        <v>4.5588805679204446E-3</v>
      </c>
      <c r="L110" s="22">
        <f t="shared" si="28"/>
        <v>6.3597717480799966E-3</v>
      </c>
      <c r="M110" s="22">
        <f t="shared" si="28"/>
        <v>9.7196822183999031E-4</v>
      </c>
    </row>
    <row r="111" spans="1:13">
      <c r="A111" s="25" t="s">
        <v>52</v>
      </c>
      <c r="B111" s="22">
        <f t="shared" ref="B111:M111" si="29">B92</f>
        <v>0</v>
      </c>
      <c r="C111" s="22">
        <f t="shared" si="29"/>
        <v>0</v>
      </c>
      <c r="D111" s="22">
        <f t="shared" si="29"/>
        <v>0</v>
      </c>
      <c r="E111" s="22">
        <f t="shared" si="29"/>
        <v>0</v>
      </c>
      <c r="F111" s="22">
        <f t="shared" si="29"/>
        <v>0</v>
      </c>
      <c r="G111" s="22">
        <f t="shared" si="29"/>
        <v>0</v>
      </c>
      <c r="H111" s="22">
        <f t="shared" si="29"/>
        <v>0</v>
      </c>
      <c r="I111" s="22">
        <f t="shared" si="29"/>
        <v>0</v>
      </c>
      <c r="J111" s="22">
        <f t="shared" si="29"/>
        <v>1.273132925999898E-4</v>
      </c>
      <c r="K111" s="22">
        <f t="shared" si="26"/>
        <v>1.4145921399998867E-5</v>
      </c>
      <c r="L111" s="22">
        <f t="shared" si="29"/>
        <v>0</v>
      </c>
      <c r="M111" s="22">
        <f t="shared" si="29"/>
        <v>0</v>
      </c>
    </row>
    <row r="112" spans="1:13">
      <c r="A112" s="21" t="s">
        <v>26</v>
      </c>
      <c r="B112" s="22">
        <f t="shared" ref="B112:M112" si="30">B102</f>
        <v>0</v>
      </c>
      <c r="C112" s="22">
        <f t="shared" si="30"/>
        <v>0</v>
      </c>
      <c r="D112" s="22">
        <f t="shared" si="30"/>
        <v>0</v>
      </c>
      <c r="E112" s="22">
        <f t="shared" si="30"/>
        <v>0</v>
      </c>
      <c r="F112" s="22">
        <f t="shared" si="30"/>
        <v>0</v>
      </c>
      <c r="G112" s="22">
        <f t="shared" si="30"/>
        <v>0</v>
      </c>
      <c r="H112" s="22">
        <f t="shared" si="30"/>
        <v>0</v>
      </c>
      <c r="I112" s="22">
        <f t="shared" si="30"/>
        <v>0</v>
      </c>
      <c r="J112" s="22">
        <f t="shared" si="30"/>
        <v>0</v>
      </c>
      <c r="K112" s="22">
        <f t="shared" si="26"/>
        <v>0</v>
      </c>
      <c r="L112" s="22">
        <f t="shared" si="30"/>
        <v>0</v>
      </c>
      <c r="M112" s="22">
        <f t="shared" si="30"/>
        <v>0</v>
      </c>
    </row>
    <row r="114" spans="1:13">
      <c r="A114" s="21" t="s">
        <v>88</v>
      </c>
    </row>
    <row r="115" spans="1:13">
      <c r="B115" s="24" t="s">
        <v>12</v>
      </c>
      <c r="C115" s="24" t="s">
        <v>11</v>
      </c>
      <c r="D115" s="24" t="s">
        <v>10</v>
      </c>
      <c r="E115" s="24" t="s">
        <v>9</v>
      </c>
      <c r="F115" s="24" t="s">
        <v>8</v>
      </c>
      <c r="G115" s="24" t="s">
        <v>7</v>
      </c>
      <c r="H115" s="24" t="s">
        <v>6</v>
      </c>
      <c r="I115" s="24" t="s">
        <v>5</v>
      </c>
      <c r="J115" s="24" t="s">
        <v>4</v>
      </c>
      <c r="K115" s="24" t="s">
        <v>27</v>
      </c>
      <c r="L115" s="24" t="s">
        <v>75</v>
      </c>
      <c r="M115" s="24" t="s">
        <v>76</v>
      </c>
    </row>
    <row r="116" spans="1:13">
      <c r="A116" s="25">
        <v>0.1</v>
      </c>
      <c r="B116" s="22">
        <f t="shared" ref="B116:M116" si="31">B53-B52</f>
        <v>4.9153575679600128E-3</v>
      </c>
      <c r="C116" s="22">
        <f t="shared" si="31"/>
        <v>1.2349042087452012E-2</v>
      </c>
      <c r="D116" s="22">
        <f t="shared" si="31"/>
        <v>4.9117301757999887E-3</v>
      </c>
      <c r="E116" s="22">
        <f t="shared" si="31"/>
        <v>5.4334212811648026E-2</v>
      </c>
      <c r="F116" s="22">
        <f t="shared" si="31"/>
        <v>1.5785360232039976E-2</v>
      </c>
      <c r="G116" s="22">
        <f t="shared" si="31"/>
        <v>1.2320804349404035E-2</v>
      </c>
      <c r="H116" s="22">
        <f t="shared" si="31"/>
        <v>3.0673989018776004E-2</v>
      </c>
      <c r="I116" s="22">
        <f t="shared" si="31"/>
        <v>2.9891784246599992E-2</v>
      </c>
      <c r="J116" s="22">
        <f t="shared" si="31"/>
        <v>3.2089152312840021E-2</v>
      </c>
      <c r="K116" s="22">
        <f>AVERAGE(B116:J116)</f>
        <v>2.1919048089168898E-2</v>
      </c>
      <c r="L116" s="22">
        <f t="shared" si="31"/>
        <v>5.4776751178080042E-2</v>
      </c>
      <c r="M116" s="22">
        <f t="shared" si="31"/>
        <v>3.29100607068E-3</v>
      </c>
    </row>
    <row r="117" spans="1:13">
      <c r="A117" s="25">
        <v>0.5</v>
      </c>
      <c r="B117" s="26">
        <f t="shared" ref="B117:M117" si="32">B63-B62</f>
        <v>2.8063182723200158E-3</v>
      </c>
      <c r="C117" s="26">
        <f t="shared" si="32"/>
        <v>7.2248437371919784E-3</v>
      </c>
      <c r="D117" s="26">
        <f t="shared" si="32"/>
        <v>2.8250519645200275E-3</v>
      </c>
      <c r="E117" s="26">
        <f t="shared" si="32"/>
        <v>1.7936754902976006E-2</v>
      </c>
      <c r="F117" s="26">
        <f t="shared" si="32"/>
        <v>1.5854419032359963E-2</v>
      </c>
      <c r="G117" s="26">
        <f t="shared" si="32"/>
        <v>1.5068598258539992E-2</v>
      </c>
      <c r="H117" s="26">
        <f t="shared" si="32"/>
        <v>2.9400963706788019E-2</v>
      </c>
      <c r="I117" s="26">
        <f t="shared" si="32"/>
        <v>2.5983105794319995E-2</v>
      </c>
      <c r="J117" s="26">
        <f t="shared" si="32"/>
        <v>2.4733161709599976E-2</v>
      </c>
      <c r="K117" s="22">
        <f t="shared" ref="K117:K121" si="33">AVERAGE(B117:J117)</f>
        <v>1.5759246375401777E-2</v>
      </c>
      <c r="L117" s="26">
        <f t="shared" si="32"/>
        <v>8.7757642879399776E-3</v>
      </c>
      <c r="M117" s="26">
        <f t="shared" si="32"/>
        <v>7.9277084970000074E-3</v>
      </c>
    </row>
    <row r="118" spans="1:13">
      <c r="A118" s="25">
        <v>1</v>
      </c>
      <c r="B118" s="22">
        <f t="shared" ref="B118:M118" si="34">B73-B72</f>
        <v>4.9745346583600202E-3</v>
      </c>
      <c r="C118" s="22">
        <f t="shared" si="34"/>
        <v>6.8058544209679845E-3</v>
      </c>
      <c r="D118" s="22">
        <f t="shared" si="34"/>
        <v>1.8482388955999825E-3</v>
      </c>
      <c r="E118" s="22">
        <f t="shared" si="34"/>
        <v>4.7169724850239705E-3</v>
      </c>
      <c r="F118" s="22">
        <f t="shared" si="34"/>
        <v>1.4072632697079975E-2</v>
      </c>
      <c r="G118" s="22">
        <f t="shared" si="34"/>
        <v>2.0343377431164007E-2</v>
      </c>
      <c r="H118" s="22">
        <f t="shared" si="34"/>
        <v>2.8402262727344002E-2</v>
      </c>
      <c r="I118" s="22">
        <f t="shared" si="34"/>
        <v>9.271256361119997E-3</v>
      </c>
      <c r="J118" s="22">
        <f t="shared" si="34"/>
        <v>2.2978149320680014E-2</v>
      </c>
      <c r="K118" s="22">
        <f t="shared" si="33"/>
        <v>1.2601475444148883E-2</v>
      </c>
      <c r="L118" s="22">
        <f t="shared" si="34"/>
        <v>6.8523523181600408E-3</v>
      </c>
      <c r="M118" s="22">
        <f t="shared" si="34"/>
        <v>4.9832071218800095E-3</v>
      </c>
    </row>
    <row r="119" spans="1:13">
      <c r="A119" s="25">
        <v>3</v>
      </c>
      <c r="B119" s="22">
        <f t="shared" ref="B119:M119" si="35">B83-B82</f>
        <v>3.8778414896399756E-3</v>
      </c>
      <c r="C119" s="22">
        <f t="shared" si="35"/>
        <v>2.4585792771719892E-3</v>
      </c>
      <c r="D119" s="22">
        <f t="shared" si="35"/>
        <v>3.3641290484400259E-3</v>
      </c>
      <c r="E119" s="22">
        <f t="shared" si="35"/>
        <v>0</v>
      </c>
      <c r="F119" s="22">
        <f t="shared" si="35"/>
        <v>7.3812552636799787E-3</v>
      </c>
      <c r="G119" s="22">
        <f t="shared" si="35"/>
        <v>1.2721109964864025E-2</v>
      </c>
      <c r="H119" s="22">
        <f t="shared" si="35"/>
        <v>4.2636041593199668E-3</v>
      </c>
      <c r="I119" s="22">
        <f t="shared" si="35"/>
        <v>4.4422519083999936E-3</v>
      </c>
      <c r="J119" s="22">
        <f t="shared" si="35"/>
        <v>1.4946321543199989E-2</v>
      </c>
      <c r="K119" s="22">
        <f t="shared" si="33"/>
        <v>5.9394547394128827E-3</v>
      </c>
      <c r="L119" s="22">
        <f t="shared" si="35"/>
        <v>8.2419268409199865E-3</v>
      </c>
      <c r="M119" s="22">
        <f t="shared" si="35"/>
        <v>1.3977114321599884E-3</v>
      </c>
    </row>
    <row r="120" spans="1:13">
      <c r="A120" s="25">
        <v>5</v>
      </c>
      <c r="B120" s="26">
        <f t="shared" ref="B120:M120" si="36">B93-B92</f>
        <v>0</v>
      </c>
      <c r="C120" s="26">
        <f t="shared" si="36"/>
        <v>0</v>
      </c>
      <c r="D120" s="26">
        <f t="shared" si="36"/>
        <v>0</v>
      </c>
      <c r="E120" s="26">
        <f t="shared" si="36"/>
        <v>0</v>
      </c>
      <c r="F120" s="26">
        <f t="shared" si="36"/>
        <v>0</v>
      </c>
      <c r="G120" s="26">
        <f t="shared" si="36"/>
        <v>0</v>
      </c>
      <c r="H120" s="26">
        <f t="shared" si="36"/>
        <v>0</v>
      </c>
      <c r="I120" s="26">
        <f t="shared" si="36"/>
        <v>0</v>
      </c>
      <c r="J120" s="26">
        <f t="shared" si="36"/>
        <v>1.832782284000023E-4</v>
      </c>
      <c r="K120" s="22">
        <f t="shared" si="33"/>
        <v>2.0364247600000256E-5</v>
      </c>
      <c r="L120" s="26">
        <f t="shared" si="36"/>
        <v>0</v>
      </c>
      <c r="M120" s="26">
        <f t="shared" si="36"/>
        <v>0</v>
      </c>
    </row>
    <row r="121" spans="1:13">
      <c r="A121" s="21" t="s">
        <v>26</v>
      </c>
      <c r="B121" s="26">
        <f t="shared" ref="B121:M121" si="37">B103-B102</f>
        <v>0</v>
      </c>
      <c r="C121" s="26">
        <f t="shared" si="37"/>
        <v>0</v>
      </c>
      <c r="D121" s="26">
        <f t="shared" si="37"/>
        <v>0</v>
      </c>
      <c r="E121" s="26">
        <f t="shared" si="37"/>
        <v>0</v>
      </c>
      <c r="F121" s="26">
        <f t="shared" si="37"/>
        <v>0</v>
      </c>
      <c r="G121" s="26">
        <f t="shared" si="37"/>
        <v>0</v>
      </c>
      <c r="H121" s="26">
        <f t="shared" si="37"/>
        <v>0</v>
      </c>
      <c r="I121" s="26">
        <f t="shared" si="37"/>
        <v>0</v>
      </c>
      <c r="J121" s="26">
        <f t="shared" si="37"/>
        <v>0</v>
      </c>
      <c r="K121" s="22">
        <f t="shared" si="33"/>
        <v>0</v>
      </c>
      <c r="L121" s="26">
        <f t="shared" si="37"/>
        <v>0</v>
      </c>
      <c r="M121" s="26">
        <f t="shared" si="37"/>
        <v>0</v>
      </c>
    </row>
    <row r="123" spans="1:13">
      <c r="A123" s="21" t="s">
        <v>89</v>
      </c>
    </row>
    <row r="124" spans="1:13">
      <c r="B124" s="24" t="s">
        <v>12</v>
      </c>
      <c r="C124" s="24" t="s">
        <v>11</v>
      </c>
      <c r="D124" s="24" t="s">
        <v>10</v>
      </c>
      <c r="E124" s="24" t="s">
        <v>9</v>
      </c>
      <c r="F124" s="24" t="s">
        <v>8</v>
      </c>
      <c r="G124" s="24" t="s">
        <v>7</v>
      </c>
      <c r="H124" s="24" t="s">
        <v>6</v>
      </c>
      <c r="I124" s="24" t="s">
        <v>5</v>
      </c>
      <c r="J124" s="24" t="s">
        <v>4</v>
      </c>
      <c r="K124" s="24" t="s">
        <v>27</v>
      </c>
      <c r="L124" s="24" t="s">
        <v>75</v>
      </c>
      <c r="M124" s="24" t="s">
        <v>76</v>
      </c>
    </row>
    <row r="125" spans="1:13">
      <c r="A125" s="25">
        <v>0.1</v>
      </c>
      <c r="B125" s="22">
        <f t="shared" ref="B125:M125" si="38">B52-B51</f>
        <v>3.1515347022400115E-3</v>
      </c>
      <c r="C125" s="22">
        <f t="shared" si="38"/>
        <v>8.2326947249779861E-3</v>
      </c>
      <c r="D125" s="22">
        <f t="shared" si="38"/>
        <v>3.2744867842000036E-3</v>
      </c>
      <c r="E125" s="22">
        <f t="shared" si="38"/>
        <v>3.3543668298322005E-2</v>
      </c>
      <c r="F125" s="22">
        <f t="shared" si="38"/>
        <v>1.0523573487960009E-2</v>
      </c>
      <c r="G125" s="22">
        <f t="shared" si="38"/>
        <v>7.9154221761059997E-3</v>
      </c>
      <c r="H125" s="22">
        <f t="shared" si="38"/>
        <v>2.0449326012664009E-2</v>
      </c>
      <c r="I125" s="22">
        <f t="shared" si="38"/>
        <v>1.9927856164399991E-2</v>
      </c>
      <c r="J125" s="22">
        <f t="shared" si="38"/>
        <v>2.1392768208759991E-2</v>
      </c>
      <c r="K125" s="22">
        <f>AVERAGE(B125:J125)</f>
        <v>1.4267925617736666E-2</v>
      </c>
      <c r="L125" s="22">
        <f t="shared" si="38"/>
        <v>3.6517834118620002E-2</v>
      </c>
      <c r="M125" s="22">
        <f t="shared" si="38"/>
        <v>2.1940040473199833E-3</v>
      </c>
    </row>
    <row r="126" spans="1:13">
      <c r="A126" s="25">
        <v>0.5</v>
      </c>
      <c r="B126" s="22">
        <f t="shared" ref="B126:M126" si="39">B62-B61</f>
        <v>1.8708788479799912E-3</v>
      </c>
      <c r="C126" s="22">
        <f t="shared" si="39"/>
        <v>4.0757227252880019E-3</v>
      </c>
      <c r="D126" s="22">
        <f t="shared" si="39"/>
        <v>1.657779742480007E-3</v>
      </c>
      <c r="E126" s="22">
        <f t="shared" si="39"/>
        <v>1.0785308545964002E-2</v>
      </c>
      <c r="F126" s="22">
        <f t="shared" si="39"/>
        <v>1.0521016771539998E-2</v>
      </c>
      <c r="G126" s="22">
        <f t="shared" si="39"/>
        <v>1.0045732172310001E-2</v>
      </c>
      <c r="H126" s="22">
        <f t="shared" si="39"/>
        <v>1.7710132779181986E-2</v>
      </c>
      <c r="I126" s="22">
        <f t="shared" si="39"/>
        <v>1.732207052948E-2</v>
      </c>
      <c r="J126" s="22">
        <f t="shared" si="39"/>
        <v>1.6488774472899988E-2</v>
      </c>
      <c r="K126" s="22">
        <f t="shared" ref="K126:K130" si="40">AVERAGE(B126:J126)</f>
        <v>1.0053046287458218E-2</v>
      </c>
      <c r="L126" s="22">
        <f t="shared" si="39"/>
        <v>5.4319513960599999E-3</v>
      </c>
      <c r="M126" s="22">
        <f t="shared" si="39"/>
        <v>5.2851389980000055E-3</v>
      </c>
    </row>
    <row r="127" spans="1:13">
      <c r="A127" s="25">
        <v>1</v>
      </c>
      <c r="B127" s="26">
        <f t="shared" ref="B127:M127" si="41">B72-B71</f>
        <v>1.893339924640013E-3</v>
      </c>
      <c r="C127" s="26">
        <f t="shared" si="41"/>
        <v>4.3287904459519931E-3</v>
      </c>
      <c r="D127" s="26">
        <f t="shared" si="41"/>
        <v>1.2321592639000052E-3</v>
      </c>
      <c r="E127" s="26">
        <f t="shared" si="41"/>
        <v>2.4661583770359953E-3</v>
      </c>
      <c r="F127" s="26">
        <f t="shared" si="41"/>
        <v>9.3817551316200086E-3</v>
      </c>
      <c r="G127" s="26">
        <f t="shared" si="41"/>
        <v>1.2932604906246006E-2</v>
      </c>
      <c r="H127" s="26">
        <f t="shared" si="41"/>
        <v>1.7270655225015995E-2</v>
      </c>
      <c r="I127" s="26">
        <f t="shared" si="41"/>
        <v>6.1808375738799971E-3</v>
      </c>
      <c r="J127" s="26">
        <f t="shared" si="41"/>
        <v>1.5318766214019994E-2</v>
      </c>
      <c r="K127" s="22">
        <f t="shared" si="40"/>
        <v>7.8894518958122235E-3</v>
      </c>
      <c r="L127" s="26">
        <f t="shared" si="41"/>
        <v>4.56823487874E-3</v>
      </c>
      <c r="M127" s="26">
        <f t="shared" si="41"/>
        <v>1.9523196173200016E-3</v>
      </c>
    </row>
    <row r="128" spans="1:13">
      <c r="A128" s="25">
        <v>3</v>
      </c>
      <c r="B128" s="22">
        <f t="shared" ref="B128:M128" si="42">B82-B81</f>
        <v>1.4133704973599962E-3</v>
      </c>
      <c r="C128" s="22">
        <f t="shared" si="42"/>
        <v>1.6390528512579996E-3</v>
      </c>
      <c r="D128" s="22">
        <f t="shared" si="42"/>
        <v>2.2427526986600098E-3</v>
      </c>
      <c r="E128" s="22">
        <f t="shared" si="42"/>
        <v>0</v>
      </c>
      <c r="F128" s="22">
        <f t="shared" si="42"/>
        <v>4.0727071375200024E-3</v>
      </c>
      <c r="G128" s="22">
        <f t="shared" si="42"/>
        <v>8.4807399767960097E-3</v>
      </c>
      <c r="H128" s="22">
        <f t="shared" si="42"/>
        <v>2.8424027729799925E-3</v>
      </c>
      <c r="I128" s="22">
        <f t="shared" si="42"/>
        <v>2.9615012725999913E-3</v>
      </c>
      <c r="J128" s="22">
        <f t="shared" si="42"/>
        <v>9.8266584847999956E-3</v>
      </c>
      <c r="K128" s="22">
        <f t="shared" si="40"/>
        <v>3.7199095213304436E-3</v>
      </c>
      <c r="L128" s="22">
        <f t="shared" si="42"/>
        <v>5.4946178940800073E-3</v>
      </c>
      <c r="M128" s="22">
        <f t="shared" si="42"/>
        <v>8.5148642083999614E-4</v>
      </c>
    </row>
    <row r="129" spans="1:13">
      <c r="A129" s="25">
        <v>5</v>
      </c>
      <c r="B129" s="22">
        <f t="shared" ref="B129:M129" si="43">B92-B91</f>
        <v>0</v>
      </c>
      <c r="C129" s="22">
        <f t="shared" si="43"/>
        <v>0</v>
      </c>
      <c r="D129" s="22">
        <f t="shared" si="43"/>
        <v>0</v>
      </c>
      <c r="E129" s="22">
        <f t="shared" si="43"/>
        <v>0</v>
      </c>
      <c r="F129" s="22">
        <f t="shared" si="43"/>
        <v>0</v>
      </c>
      <c r="G129" s="22">
        <f t="shared" si="43"/>
        <v>0</v>
      </c>
      <c r="H129" s="22">
        <f t="shared" si="43"/>
        <v>0</v>
      </c>
      <c r="I129" s="22">
        <f t="shared" si="43"/>
        <v>0</v>
      </c>
      <c r="J129" s="22">
        <f t="shared" si="43"/>
        <v>1.2218548559998765E-4</v>
      </c>
      <c r="K129" s="22">
        <f t="shared" si="40"/>
        <v>1.3576165066665294E-5</v>
      </c>
      <c r="L129" s="22">
        <f t="shared" si="43"/>
        <v>0</v>
      </c>
      <c r="M129" s="22">
        <f t="shared" si="43"/>
        <v>0</v>
      </c>
    </row>
    <row r="130" spans="1:13">
      <c r="A130" s="21" t="s">
        <v>26</v>
      </c>
      <c r="B130" s="26">
        <f t="shared" ref="B130:M130" si="44">B102-B101</f>
        <v>0</v>
      </c>
      <c r="C130" s="26">
        <f t="shared" si="44"/>
        <v>0</v>
      </c>
      <c r="D130" s="26">
        <f t="shared" si="44"/>
        <v>0</v>
      </c>
      <c r="E130" s="26">
        <f t="shared" si="44"/>
        <v>0</v>
      </c>
      <c r="F130" s="26">
        <f t="shared" si="44"/>
        <v>0</v>
      </c>
      <c r="G130" s="26">
        <f t="shared" si="44"/>
        <v>0</v>
      </c>
      <c r="H130" s="26">
        <f t="shared" si="44"/>
        <v>0</v>
      </c>
      <c r="I130" s="26">
        <f t="shared" si="44"/>
        <v>0</v>
      </c>
      <c r="J130" s="26">
        <f t="shared" si="44"/>
        <v>0</v>
      </c>
      <c r="K130" s="22">
        <f t="shared" si="40"/>
        <v>0</v>
      </c>
      <c r="L130" s="26">
        <f t="shared" si="44"/>
        <v>0</v>
      </c>
      <c r="M130" s="26">
        <f t="shared" si="44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8.85546875" defaultRowHeight="15"/>
  <sheetData>
    <row r="1" spans="1:13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s="4" t="s">
        <v>3</v>
      </c>
      <c r="L1" s="4" t="s">
        <v>23</v>
      </c>
      <c r="M1" s="4" t="s">
        <v>24</v>
      </c>
    </row>
    <row r="2" spans="1:13">
      <c r="A2" t="s">
        <v>2</v>
      </c>
      <c r="B2" s="3">
        <v>1.269070269</v>
      </c>
      <c r="C2" s="3">
        <v>1.504111416</v>
      </c>
      <c r="D2" s="3">
        <v>1.407166723</v>
      </c>
      <c r="E2" s="3">
        <v>1.3278611899999999</v>
      </c>
      <c r="F2" s="3">
        <v>1.3987868720000001</v>
      </c>
      <c r="G2" s="3">
        <v>1.095622941</v>
      </c>
      <c r="H2" s="3">
        <v>1.6972976200000001</v>
      </c>
      <c r="I2" s="3">
        <v>1.67444774</v>
      </c>
      <c r="J2" s="3">
        <v>1.527404092</v>
      </c>
      <c r="K2" s="2">
        <f>GEOMEAN(B2:J2)</f>
        <v>1.4216958008020193</v>
      </c>
      <c r="L2" s="1">
        <f>MIN(B2:J2)</f>
        <v>1.095622941</v>
      </c>
      <c r="M2" s="1">
        <f>MAX(B2:J2)</f>
        <v>1.6972976200000001</v>
      </c>
    </row>
    <row r="3" spans="1:13">
      <c r="A3" t="s">
        <v>1</v>
      </c>
      <c r="B3" s="3">
        <v>2.2844220380000002</v>
      </c>
      <c r="C3" s="3">
        <v>2.5448185520000002</v>
      </c>
      <c r="D3" s="3">
        <v>2.4308158770000001</v>
      </c>
      <c r="E3" s="3">
        <v>2.2650209929999998</v>
      </c>
      <c r="F3" s="3">
        <v>2.499514252</v>
      </c>
      <c r="G3" s="3">
        <v>1.9297495629999999</v>
      </c>
      <c r="H3" s="3">
        <v>2.7243064480000001</v>
      </c>
      <c r="I3" s="3">
        <v>2.6611109399999999</v>
      </c>
      <c r="J3" s="3">
        <v>2.7367555430000001</v>
      </c>
      <c r="K3" s="2">
        <f>GEOMEAN(B3:J3)</f>
        <v>2.4397880965526695</v>
      </c>
      <c r="L3" s="1">
        <f>MIN(B3:J3)</f>
        <v>1.9297495629999999</v>
      </c>
      <c r="M3" s="1">
        <f>MAX(B3:J3)</f>
        <v>2.7367555430000001</v>
      </c>
    </row>
    <row r="4" spans="1:13">
      <c r="A4" t="s">
        <v>0</v>
      </c>
      <c r="B4" s="3">
        <v>2.3592434020000002</v>
      </c>
      <c r="C4" s="3">
        <v>2.6547783570000001</v>
      </c>
      <c r="D4" s="3">
        <v>2.6456439550000002</v>
      </c>
      <c r="E4" s="3">
        <v>2.4652592840000001</v>
      </c>
      <c r="F4" s="3">
        <v>2.5282292279999998</v>
      </c>
      <c r="G4" s="3">
        <v>2.7658080059999999</v>
      </c>
      <c r="H4" s="3">
        <v>2.3129637230000002</v>
      </c>
      <c r="I4" s="3">
        <v>2.361965342</v>
      </c>
      <c r="J4" s="3">
        <v>2.9714239889999998</v>
      </c>
      <c r="K4" s="2">
        <f>GEOMEAN(B4:J4)</f>
        <v>2.5548184944119137</v>
      </c>
      <c r="L4" s="1">
        <f>MIN(B4:J4)</f>
        <v>2.3129637230000002</v>
      </c>
      <c r="M4" s="1">
        <f>MAX(B4:J4)</f>
        <v>2.9714239889999998</v>
      </c>
    </row>
    <row r="5" spans="1:13">
      <c r="A5" t="s">
        <v>34</v>
      </c>
      <c r="B5" s="12">
        <v>2.3069955719999999</v>
      </c>
      <c r="C5" s="12">
        <v>2.5958074610000001</v>
      </c>
      <c r="D5" s="12">
        <v>2.613228769</v>
      </c>
      <c r="E5" s="12">
        <v>2.4588801830000002</v>
      </c>
      <c r="F5" s="12">
        <v>2.4431706420000001</v>
      </c>
      <c r="G5" s="12">
        <v>2.7575255570000001</v>
      </c>
      <c r="H5" s="12">
        <v>1.916000463</v>
      </c>
      <c r="I5" s="12">
        <v>2.206809137</v>
      </c>
      <c r="J5" s="12">
        <v>2.9603839070000002</v>
      </c>
      <c r="K5" s="2">
        <f>GEOMEAN(B5:J5)</f>
        <v>2.4554725806069855</v>
      </c>
      <c r="L5" s="1">
        <f>MIN(B5:J5)</f>
        <v>1.916000463</v>
      </c>
      <c r="M5" s="1">
        <f>MAX(B5:J5)</f>
        <v>2.9603839070000002</v>
      </c>
    </row>
    <row r="7" spans="1:13">
      <c r="A7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8" sqref="A18"/>
    </sheetView>
  </sheetViews>
  <sheetFormatPr defaultColWidth="8.85546875" defaultRowHeight="15"/>
  <cols>
    <col min="1" max="1" width="8.85546875" customWidth="1"/>
  </cols>
  <sheetData>
    <row r="1" spans="1:11">
      <c r="B1" s="4" t="s">
        <v>12</v>
      </c>
      <c r="C1" s="4" t="s">
        <v>11</v>
      </c>
      <c r="D1" s="4" t="s">
        <v>10</v>
      </c>
      <c r="E1" s="4" t="s">
        <v>9</v>
      </c>
      <c r="F1" s="4" t="s">
        <v>8</v>
      </c>
      <c r="G1" s="4" t="s">
        <v>7</v>
      </c>
      <c r="H1" s="4" t="s">
        <v>6</v>
      </c>
      <c r="I1" s="4" t="s">
        <v>5</v>
      </c>
      <c r="J1" s="4" t="s">
        <v>4</v>
      </c>
      <c r="K1" t="s">
        <v>3</v>
      </c>
    </row>
    <row r="2" spans="1:11">
      <c r="A2" s="8">
        <v>0.01</v>
      </c>
      <c r="B2" s="11">
        <v>0.21659999999999999</v>
      </c>
      <c r="C2" s="11">
        <v>0.20069999999999999</v>
      </c>
      <c r="D2" s="11">
        <v>0.20269999999999999</v>
      </c>
      <c r="E2" s="11">
        <v>0.34539999999999998</v>
      </c>
      <c r="F2" s="11">
        <v>0.23400000000000001</v>
      </c>
      <c r="G2" s="11">
        <v>0.70230000000000004</v>
      </c>
      <c r="H2" s="11">
        <v>0.17849999999999999</v>
      </c>
      <c r="I2" s="11">
        <v>0.1045</v>
      </c>
      <c r="J2" s="11">
        <v>0.20949999999999999</v>
      </c>
      <c r="K2" s="10">
        <f>GEOMEAN(B2:J2)</f>
        <v>0.23209897310227132</v>
      </c>
    </row>
    <row r="3" spans="1:11">
      <c r="A3" s="8">
        <v>0.05</v>
      </c>
      <c r="B3" s="11">
        <v>0.47270000000000001</v>
      </c>
      <c r="C3" s="11">
        <v>0.40510000000000002</v>
      </c>
      <c r="D3" s="11">
        <v>0.4279</v>
      </c>
      <c r="E3" s="11">
        <v>0.58099999999999996</v>
      </c>
      <c r="F3" s="11">
        <v>0.4768</v>
      </c>
      <c r="G3" s="11">
        <v>0.83450000000000002</v>
      </c>
      <c r="H3" s="11">
        <v>0.38009999999999999</v>
      </c>
      <c r="I3" s="11">
        <v>0.32490000000000002</v>
      </c>
      <c r="J3" s="11">
        <v>0.40279999999999999</v>
      </c>
      <c r="K3" s="10">
        <f t="shared" ref="K3:K8" si="0">GEOMEAN(B3:J3)</f>
        <v>0.46110115550453623</v>
      </c>
    </row>
    <row r="4" spans="1:11">
      <c r="A4" s="8">
        <v>0.1</v>
      </c>
      <c r="B4" s="11">
        <v>0.6038</v>
      </c>
      <c r="C4" s="11">
        <v>0.49690000000000001</v>
      </c>
      <c r="D4" s="11">
        <v>0.53779999999999994</v>
      </c>
      <c r="E4" s="11">
        <v>0.6925</v>
      </c>
      <c r="F4" s="11">
        <v>0.59119999999999995</v>
      </c>
      <c r="G4" s="11">
        <v>0.94769999999999999</v>
      </c>
      <c r="H4" s="11">
        <v>0.48259999999999997</v>
      </c>
      <c r="I4" s="11">
        <v>0.41849999999999998</v>
      </c>
      <c r="J4" s="11">
        <v>0.4945</v>
      </c>
      <c r="K4" s="10">
        <f t="shared" si="0"/>
        <v>0.56900679332735871</v>
      </c>
    </row>
    <row r="5" spans="1:11">
      <c r="A5" s="8">
        <v>0.3</v>
      </c>
      <c r="B5" s="11">
        <v>0.90149999999999997</v>
      </c>
      <c r="C5" s="11">
        <v>0.61980000000000002</v>
      </c>
      <c r="D5" s="11">
        <v>0.80710000000000004</v>
      </c>
      <c r="E5" s="11">
        <v>0.96850000000000003</v>
      </c>
      <c r="F5" s="11">
        <v>0.81889999999999996</v>
      </c>
      <c r="G5" s="11">
        <v>1</v>
      </c>
      <c r="H5" s="11">
        <v>0.71450000000000002</v>
      </c>
      <c r="I5" s="11">
        <v>0.61760000000000004</v>
      </c>
      <c r="J5" s="11">
        <v>0.74370000000000003</v>
      </c>
      <c r="K5" s="10">
        <f t="shared" si="0"/>
        <v>0.78817067454639522</v>
      </c>
    </row>
    <row r="6" spans="1:11">
      <c r="A6" s="8">
        <v>0.5</v>
      </c>
      <c r="B6" s="11">
        <v>1</v>
      </c>
      <c r="C6" s="11">
        <v>0.80710000000000004</v>
      </c>
      <c r="D6" s="11">
        <v>0.98480000000000001</v>
      </c>
      <c r="E6" s="11">
        <v>1</v>
      </c>
      <c r="F6" s="11">
        <v>1</v>
      </c>
      <c r="G6" s="11">
        <v>1</v>
      </c>
      <c r="H6" s="11">
        <v>0.93130000000000002</v>
      </c>
      <c r="I6" s="11">
        <v>0.81169999999999998</v>
      </c>
      <c r="J6" s="11">
        <v>0.96630000000000005</v>
      </c>
      <c r="K6" s="10">
        <f t="shared" si="0"/>
        <v>0.94137706408571864</v>
      </c>
    </row>
    <row r="7" spans="1:11">
      <c r="A7" s="8" t="s">
        <v>54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0.98880000000000001</v>
      </c>
      <c r="I7" s="11">
        <v>0.83940000000000003</v>
      </c>
      <c r="J7" s="11">
        <v>1</v>
      </c>
      <c r="K7" s="10">
        <f t="shared" si="0"/>
        <v>0.97950938735711413</v>
      </c>
    </row>
    <row r="8" spans="1:11">
      <c r="A8" s="8" t="s">
        <v>55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  <c r="G8" s="11">
        <v>1</v>
      </c>
      <c r="H8" s="11">
        <v>0.99470000000000003</v>
      </c>
      <c r="I8" s="11">
        <v>1</v>
      </c>
      <c r="J8" s="11">
        <v>1</v>
      </c>
      <c r="K8" s="10">
        <f t="shared" si="0"/>
        <v>0.99940971930381917</v>
      </c>
    </row>
    <row r="9" spans="1:11">
      <c r="A9" s="8"/>
      <c r="B9" s="11"/>
      <c r="C9" s="11"/>
      <c r="D9" s="11"/>
      <c r="E9" s="11"/>
      <c r="F9" s="11"/>
      <c r="G9" s="11"/>
      <c r="H9" s="11"/>
      <c r="I9" s="11"/>
      <c r="J9" s="11"/>
      <c r="K9" s="10"/>
    </row>
    <row r="10" spans="1:11">
      <c r="A10" s="8"/>
      <c r="B10" s="4" t="s">
        <v>12</v>
      </c>
      <c r="C10" s="4" t="s">
        <v>11</v>
      </c>
      <c r="D10" s="4" t="s">
        <v>10</v>
      </c>
      <c r="E10" s="4" t="s">
        <v>9</v>
      </c>
      <c r="F10" s="4" t="s">
        <v>8</v>
      </c>
      <c r="G10" s="4" t="s">
        <v>7</v>
      </c>
      <c r="H10" s="4" t="s">
        <v>6</v>
      </c>
      <c r="I10" s="4" t="s">
        <v>5</v>
      </c>
      <c r="J10" s="4" t="s">
        <v>4</v>
      </c>
      <c r="K10" t="s">
        <v>3</v>
      </c>
    </row>
    <row r="11" spans="1:11">
      <c r="A11" t="s">
        <v>56</v>
      </c>
      <c r="B11" s="8">
        <f>B2</f>
        <v>0.21659999999999999</v>
      </c>
      <c r="C11" s="8">
        <f t="shared" ref="C11:K11" si="1">C2</f>
        <v>0.20069999999999999</v>
      </c>
      <c r="D11" s="8">
        <f t="shared" si="1"/>
        <v>0.20269999999999999</v>
      </c>
      <c r="E11" s="8">
        <f t="shared" si="1"/>
        <v>0.34539999999999998</v>
      </c>
      <c r="F11" s="8">
        <f t="shared" si="1"/>
        <v>0.23400000000000001</v>
      </c>
      <c r="G11" s="8">
        <f t="shared" si="1"/>
        <v>0.70230000000000004</v>
      </c>
      <c r="H11" s="8">
        <f t="shared" si="1"/>
        <v>0.17849999999999999</v>
      </c>
      <c r="I11" s="8">
        <f t="shared" si="1"/>
        <v>0.1045</v>
      </c>
      <c r="J11" s="8">
        <f t="shared" si="1"/>
        <v>0.20949999999999999</v>
      </c>
      <c r="K11" s="8">
        <f t="shared" si="1"/>
        <v>0.23209897310227132</v>
      </c>
    </row>
    <row r="12" spans="1:11">
      <c r="A12" s="8" t="s">
        <v>57</v>
      </c>
      <c r="B12" s="8">
        <f>B3-B2</f>
        <v>0.25609999999999999</v>
      </c>
      <c r="C12" s="8">
        <f t="shared" ref="C12:K12" si="2">C3-C2</f>
        <v>0.20440000000000003</v>
      </c>
      <c r="D12" s="8">
        <f t="shared" si="2"/>
        <v>0.22520000000000001</v>
      </c>
      <c r="E12" s="8">
        <f t="shared" si="2"/>
        <v>0.23559999999999998</v>
      </c>
      <c r="F12" s="8">
        <f t="shared" si="2"/>
        <v>0.24279999999999999</v>
      </c>
      <c r="G12" s="8">
        <f t="shared" si="2"/>
        <v>0.13219999999999998</v>
      </c>
      <c r="H12" s="8">
        <f t="shared" si="2"/>
        <v>0.2016</v>
      </c>
      <c r="I12" s="8">
        <f t="shared" si="2"/>
        <v>0.22040000000000004</v>
      </c>
      <c r="J12" s="8">
        <f t="shared" si="2"/>
        <v>0.1933</v>
      </c>
      <c r="K12" s="8">
        <f t="shared" si="2"/>
        <v>0.22900218240226491</v>
      </c>
    </row>
    <row r="13" spans="1:11">
      <c r="A13" s="8" t="s">
        <v>48</v>
      </c>
      <c r="B13" s="8">
        <f t="shared" ref="B13:K17" si="3">B4-B3</f>
        <v>0.13109999999999999</v>
      </c>
      <c r="C13" s="8">
        <f t="shared" si="3"/>
        <v>9.1799999999999993E-2</v>
      </c>
      <c r="D13" s="8">
        <f t="shared" si="3"/>
        <v>0.10989999999999994</v>
      </c>
      <c r="E13" s="8">
        <f t="shared" si="3"/>
        <v>0.11150000000000004</v>
      </c>
      <c r="F13" s="8">
        <f t="shared" si="3"/>
        <v>0.11439999999999995</v>
      </c>
      <c r="G13" s="8">
        <f t="shared" si="3"/>
        <v>0.11319999999999997</v>
      </c>
      <c r="H13" s="8">
        <f t="shared" si="3"/>
        <v>0.10249999999999998</v>
      </c>
      <c r="I13" s="8">
        <f t="shared" si="3"/>
        <v>9.3599999999999961E-2</v>
      </c>
      <c r="J13" s="8">
        <f t="shared" si="3"/>
        <v>9.1700000000000004E-2</v>
      </c>
      <c r="K13" s="8">
        <f t="shared" si="3"/>
        <v>0.10790563782282248</v>
      </c>
    </row>
    <row r="14" spans="1:11">
      <c r="A14" s="8" t="s">
        <v>58</v>
      </c>
      <c r="B14" s="8">
        <f t="shared" si="3"/>
        <v>0.29769999999999996</v>
      </c>
      <c r="C14" s="8">
        <f t="shared" si="3"/>
        <v>0.12290000000000001</v>
      </c>
      <c r="D14" s="8">
        <f t="shared" si="3"/>
        <v>0.26930000000000009</v>
      </c>
      <c r="E14" s="8">
        <f t="shared" si="3"/>
        <v>0.27600000000000002</v>
      </c>
      <c r="F14" s="8">
        <f t="shared" si="3"/>
        <v>0.22770000000000001</v>
      </c>
      <c r="G14" s="8">
        <f t="shared" si="3"/>
        <v>5.2300000000000013E-2</v>
      </c>
      <c r="H14" s="8">
        <f t="shared" si="3"/>
        <v>0.23190000000000005</v>
      </c>
      <c r="I14" s="8">
        <f t="shared" si="3"/>
        <v>0.19910000000000005</v>
      </c>
      <c r="J14" s="8">
        <f t="shared" si="3"/>
        <v>0.24920000000000003</v>
      </c>
      <c r="K14" s="8">
        <f t="shared" si="3"/>
        <v>0.21916388121903652</v>
      </c>
    </row>
    <row r="15" spans="1:11">
      <c r="A15" s="8" t="s">
        <v>49</v>
      </c>
      <c r="B15" s="8">
        <f t="shared" si="3"/>
        <v>9.8500000000000032E-2</v>
      </c>
      <c r="C15" s="8">
        <f t="shared" si="3"/>
        <v>0.18730000000000002</v>
      </c>
      <c r="D15" s="8">
        <f t="shared" si="3"/>
        <v>0.17769999999999997</v>
      </c>
      <c r="E15" s="8">
        <f t="shared" si="3"/>
        <v>3.1499999999999972E-2</v>
      </c>
      <c r="F15" s="8">
        <f t="shared" si="3"/>
        <v>0.18110000000000004</v>
      </c>
      <c r="G15" s="8">
        <f t="shared" si="3"/>
        <v>0</v>
      </c>
      <c r="H15" s="8">
        <f t="shared" si="3"/>
        <v>0.21679999999999999</v>
      </c>
      <c r="I15" s="8">
        <f t="shared" si="3"/>
        <v>0.19409999999999994</v>
      </c>
      <c r="J15" s="8">
        <f t="shared" si="3"/>
        <v>0.22260000000000002</v>
      </c>
      <c r="K15" s="8">
        <f t="shared" si="3"/>
        <v>0.15320638953932342</v>
      </c>
    </row>
    <row r="16" spans="1:11">
      <c r="A16" s="8" t="s">
        <v>59</v>
      </c>
      <c r="B16" s="8">
        <f t="shared" si="3"/>
        <v>0</v>
      </c>
      <c r="C16" s="8">
        <f t="shared" si="3"/>
        <v>0.19289999999999996</v>
      </c>
      <c r="D16" s="8">
        <f t="shared" si="3"/>
        <v>1.5199999999999991E-2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5.7499999999999996E-2</v>
      </c>
      <c r="I16" s="8">
        <f t="shared" si="3"/>
        <v>2.7700000000000058E-2</v>
      </c>
      <c r="J16" s="8">
        <f t="shared" si="3"/>
        <v>3.3699999999999952E-2</v>
      </c>
      <c r="K16" s="8">
        <f t="shared" si="3"/>
        <v>3.8132323271395485E-2</v>
      </c>
    </row>
    <row r="17" spans="1:11">
      <c r="A17" s="8" t="s">
        <v>50</v>
      </c>
      <c r="B17" s="8">
        <f t="shared" si="3"/>
        <v>0</v>
      </c>
      <c r="C17" s="8">
        <f t="shared" si="3"/>
        <v>0</v>
      </c>
      <c r="D17" s="8">
        <f t="shared" si="3"/>
        <v>0</v>
      </c>
      <c r="E17" s="8">
        <f t="shared" si="3"/>
        <v>0</v>
      </c>
      <c r="F17" s="8">
        <f t="shared" si="3"/>
        <v>0</v>
      </c>
      <c r="G17" s="8">
        <f t="shared" si="3"/>
        <v>0</v>
      </c>
      <c r="H17" s="8">
        <f t="shared" si="3"/>
        <v>5.9000000000000163E-3</v>
      </c>
      <c r="I17" s="8">
        <f t="shared" si="3"/>
        <v>0.16059999999999997</v>
      </c>
      <c r="J17" s="8">
        <f t="shared" si="3"/>
        <v>0</v>
      </c>
      <c r="K17" s="8">
        <f t="shared" si="3"/>
        <v>1.9900331946705041E-2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2" sqref="B2:J3"/>
    </sheetView>
  </sheetViews>
  <sheetFormatPr defaultColWidth="8.85546875" defaultRowHeight="15"/>
  <sheetData>
    <row r="1" spans="1:13">
      <c r="A1" t="s">
        <v>40</v>
      </c>
      <c r="B1" t="s">
        <v>12</v>
      </c>
      <c r="C1" t="s">
        <v>11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4</v>
      </c>
      <c r="K1" t="s">
        <v>3</v>
      </c>
      <c r="L1" t="s">
        <v>23</v>
      </c>
      <c r="M1" t="s">
        <v>24</v>
      </c>
    </row>
    <row r="2" spans="1:13">
      <c r="A2" t="s">
        <v>29</v>
      </c>
      <c r="B2" s="8">
        <v>0.91379999999999995</v>
      </c>
      <c r="C2" s="8">
        <v>0.53779999999999994</v>
      </c>
      <c r="D2" s="8">
        <v>0.75449999999999995</v>
      </c>
      <c r="E2" s="8">
        <v>0.98899999999999999</v>
      </c>
      <c r="F2" s="8">
        <v>0.96160000000000001</v>
      </c>
      <c r="G2" s="8">
        <v>0.58260000000000001</v>
      </c>
      <c r="H2" s="8">
        <v>1</v>
      </c>
      <c r="I2" s="8">
        <v>0.9819</v>
      </c>
      <c r="J2" s="8">
        <v>0.78669999999999995</v>
      </c>
      <c r="K2" s="8">
        <f>GEOMEAN(B2:J2)</f>
        <v>0.81503135115597636</v>
      </c>
      <c r="L2" s="8">
        <f>MIN(B2:J2)</f>
        <v>0.53779999999999994</v>
      </c>
      <c r="M2" s="8">
        <f>MAX(B2:J2)</f>
        <v>1</v>
      </c>
    </row>
    <row r="3" spans="1:13">
      <c r="A3" t="s">
        <v>28</v>
      </c>
      <c r="B3" s="8">
        <v>0.91190000000000004</v>
      </c>
      <c r="C3" s="8">
        <v>0.81569999999999998</v>
      </c>
      <c r="D3" s="8">
        <v>0.73550000000000004</v>
      </c>
      <c r="E3" s="8">
        <v>0.99739999999999995</v>
      </c>
      <c r="F3" s="8">
        <v>0.99990000000000001</v>
      </c>
      <c r="G3" s="8">
        <v>0.99680000000000002</v>
      </c>
      <c r="H3" s="8">
        <v>1</v>
      </c>
      <c r="I3" s="8">
        <v>1</v>
      </c>
      <c r="J3" s="8">
        <v>0.81559999999999999</v>
      </c>
      <c r="K3" s="8">
        <f>GEOMEAN(B3:J3)</f>
        <v>0.9136389686081553</v>
      </c>
      <c r="L3" s="8">
        <f>MIN(B3:J3)</f>
        <v>0.73550000000000004</v>
      </c>
      <c r="M3" s="8">
        <f>MAX(B3:J3)</f>
        <v>1</v>
      </c>
    </row>
    <row r="5" spans="1:13">
      <c r="A5" t="s">
        <v>30</v>
      </c>
      <c r="B5" t="s">
        <v>12</v>
      </c>
      <c r="C5" t="s">
        <v>11</v>
      </c>
      <c r="D5" t="s">
        <v>10</v>
      </c>
      <c r="E5" t="s">
        <v>9</v>
      </c>
      <c r="F5" t="s">
        <v>8</v>
      </c>
      <c r="G5" t="s">
        <v>7</v>
      </c>
      <c r="H5" t="s">
        <v>6</v>
      </c>
      <c r="I5" t="s">
        <v>5</v>
      </c>
      <c r="J5" t="s">
        <v>4</v>
      </c>
      <c r="K5" t="s">
        <v>27</v>
      </c>
      <c r="L5" t="s">
        <v>23</v>
      </c>
      <c r="M5" t="s">
        <v>24</v>
      </c>
    </row>
    <row r="6" spans="1:13">
      <c r="A6" t="s">
        <v>29</v>
      </c>
      <c r="B6" s="9">
        <v>0.04</v>
      </c>
      <c r="C6" s="9">
        <v>-9.6000000000000002E-2</v>
      </c>
      <c r="D6" s="9">
        <v>-1.7899999999999999E-2</v>
      </c>
      <c r="E6" s="9">
        <v>-0.38080000000000003</v>
      </c>
      <c r="F6" s="9">
        <v>-5.3199999999999997E-2</v>
      </c>
      <c r="G6" s="9">
        <v>2.2000000000000001E-3</v>
      </c>
      <c r="H6" s="9">
        <v>-0.44119999999999998</v>
      </c>
      <c r="I6" s="9">
        <v>-0.46989999999999998</v>
      </c>
      <c r="J6" s="9">
        <v>-5.0000000000000001E-4</v>
      </c>
      <c r="K6" s="9">
        <f>AVERAGE(B6:J6)</f>
        <v>-0.15747777777777777</v>
      </c>
      <c r="L6" s="8">
        <f>MIN(B6:J6)</f>
        <v>-0.46989999999999998</v>
      </c>
      <c r="M6" s="8">
        <f>MAX(B6:J6)</f>
        <v>0.04</v>
      </c>
    </row>
    <row r="7" spans="1:13">
      <c r="A7" t="s">
        <v>28</v>
      </c>
      <c r="B7" s="9">
        <v>0.2697</v>
      </c>
      <c r="C7" s="9">
        <v>4.1905999999999999</v>
      </c>
      <c r="D7" s="9">
        <v>-1.8499999999999999E-2</v>
      </c>
      <c r="E7" s="9">
        <v>-0.29210000000000003</v>
      </c>
      <c r="F7" s="9">
        <v>1.1740999999999999</v>
      </c>
      <c r="G7" s="9">
        <v>15.1409</v>
      </c>
      <c r="H7" s="9">
        <v>-0.44119999999999998</v>
      </c>
      <c r="I7" s="9">
        <v>-0.18479999999999999</v>
      </c>
      <c r="J7" s="9">
        <v>0.10340000000000001</v>
      </c>
      <c r="K7" s="9">
        <f>AVERAGE(B7:J7)</f>
        <v>2.2157888888888895</v>
      </c>
      <c r="L7" s="8">
        <f>MIN(B7:J7)</f>
        <v>-0.44119999999999998</v>
      </c>
      <c r="M7" s="8">
        <f>MAX(B7:J7)</f>
        <v>15.1409</v>
      </c>
    </row>
    <row r="10" spans="1:13">
      <c r="A10" t="s">
        <v>41</v>
      </c>
    </row>
    <row r="11" spans="1:13">
      <c r="B11" s="9">
        <v>0.04</v>
      </c>
      <c r="C11" s="9">
        <v>-9.6000000000000002E-2</v>
      </c>
      <c r="D11" s="9">
        <v>-1.7899999999999999E-2</v>
      </c>
      <c r="E11" s="9">
        <v>-0.38080000000000003</v>
      </c>
      <c r="F11" s="9">
        <v>-5.3199999999999997E-2</v>
      </c>
      <c r="G11" s="9">
        <v>2.2000000000000001E-3</v>
      </c>
      <c r="H11" s="9">
        <v>-0.44119999999999998</v>
      </c>
      <c r="I11" s="9">
        <v>-0.46989999999999998</v>
      </c>
      <c r="J11" s="9">
        <v>-5.0000000000000001E-4</v>
      </c>
    </row>
    <row r="12" spans="1:13">
      <c r="B12" s="9">
        <v>0.2697</v>
      </c>
      <c r="C12" s="9">
        <v>4.1905999999999999</v>
      </c>
      <c r="D12" s="9">
        <v>-1.8499999999999999E-2</v>
      </c>
      <c r="E12" s="9">
        <v>-0.29210000000000003</v>
      </c>
      <c r="F12" s="9">
        <v>1.1740999999999999</v>
      </c>
      <c r="G12" s="9">
        <v>15.1409</v>
      </c>
      <c r="H12" s="9">
        <v>-0.44119999999999998</v>
      </c>
      <c r="I12" s="9">
        <v>-0.18479999999999999</v>
      </c>
      <c r="J12" s="9">
        <v>0.10340000000000001</v>
      </c>
    </row>
    <row r="13" spans="1:13">
      <c r="A13" t="s">
        <v>42</v>
      </c>
    </row>
    <row r="14" spans="1:13">
      <c r="B14" s="13">
        <v>0.91379999999999995</v>
      </c>
      <c r="C14" s="13">
        <v>0.53779999999999994</v>
      </c>
      <c r="D14" s="13">
        <v>0.75449999999999995</v>
      </c>
      <c r="E14" s="13">
        <v>0.98899999999999999</v>
      </c>
      <c r="F14" s="13">
        <v>0.96160000000000001</v>
      </c>
      <c r="G14" s="13">
        <v>0.58260000000000001</v>
      </c>
      <c r="H14" s="13">
        <v>1</v>
      </c>
      <c r="I14" s="13">
        <v>0.9819</v>
      </c>
      <c r="J14" s="13">
        <v>0.78669999999999995</v>
      </c>
    </row>
    <row r="15" spans="1:13">
      <c r="B15" s="13">
        <v>0.91190000000000004</v>
      </c>
      <c r="C15" s="13">
        <v>0.81569999999999998</v>
      </c>
      <c r="D15" s="13">
        <v>0.73550000000000004</v>
      </c>
      <c r="E15" s="13">
        <v>0.99739999999999995</v>
      </c>
      <c r="F15" s="13">
        <v>0.99990000000000001</v>
      </c>
      <c r="G15" s="13">
        <v>0.99680000000000002</v>
      </c>
      <c r="H15" s="13">
        <v>1</v>
      </c>
      <c r="I15" s="13">
        <v>1</v>
      </c>
      <c r="J15" s="13">
        <v>0.81559999999999999</v>
      </c>
    </row>
    <row r="16" spans="1:13">
      <c r="A16" t="s">
        <v>45</v>
      </c>
    </row>
    <row r="17" spans="1:10">
      <c r="B17" s="9">
        <v>4.4506527999999997E-2</v>
      </c>
      <c r="C17" s="9">
        <v>-0.29935793399999999</v>
      </c>
      <c r="D17" s="9">
        <v>3.600838E-2</v>
      </c>
      <c r="E17" s="9">
        <v>-0.12163595100000001</v>
      </c>
      <c r="F17" s="9">
        <v>-3.3307832000000002E-2</v>
      </c>
      <c r="G17" s="9">
        <v>-6.1883876999999997E-2</v>
      </c>
      <c r="H17" s="9">
        <v>-0.493118212</v>
      </c>
      <c r="I17" s="9">
        <v>-0.37364656899999998</v>
      </c>
      <c r="J17" s="9">
        <v>4.4596485999999998E-2</v>
      </c>
    </row>
    <row r="18" spans="1:10">
      <c r="B18" s="9">
        <v>5.4728245000000002E-2</v>
      </c>
      <c r="C18" s="9">
        <v>6.7562023790000003</v>
      </c>
      <c r="D18" s="9">
        <v>0.108630981</v>
      </c>
      <c r="E18" s="9">
        <v>0.149038591</v>
      </c>
      <c r="F18" s="9">
        <v>4.38289185</v>
      </c>
      <c r="G18" s="9">
        <v>2.2387061849999998</v>
      </c>
      <c r="H18" s="9">
        <v>-0.493118212</v>
      </c>
      <c r="I18" s="9">
        <v>1.091423579</v>
      </c>
      <c r="J18" s="9">
        <v>-0.34753614799999999</v>
      </c>
    </row>
    <row r="19" spans="1:10">
      <c r="A19" t="s">
        <v>46</v>
      </c>
    </row>
    <row r="20" spans="1:10">
      <c r="B20" s="8">
        <v>0.88780000000000003</v>
      </c>
      <c r="C20" s="8">
        <v>0.47749999999999998</v>
      </c>
      <c r="D20" s="8">
        <v>0.79730000000000001</v>
      </c>
      <c r="E20" s="8">
        <v>0.97529999999999994</v>
      </c>
      <c r="F20" s="8">
        <v>0.81740000000000002</v>
      </c>
      <c r="G20" s="8">
        <v>0.84199999999999997</v>
      </c>
      <c r="H20" s="8">
        <v>1</v>
      </c>
      <c r="I20" s="8">
        <v>0.92030000000000001</v>
      </c>
      <c r="J20" s="8">
        <v>0.78080000000000005</v>
      </c>
    </row>
    <row r="21" spans="1:10">
      <c r="B21" s="8">
        <v>0.87339999999999995</v>
      </c>
      <c r="C21" s="8">
        <v>1</v>
      </c>
      <c r="D21" s="8">
        <v>0.80779999999999996</v>
      </c>
      <c r="E21" s="8">
        <v>0.98819999999999997</v>
      </c>
      <c r="F21" s="8">
        <v>0.99970000000000003</v>
      </c>
      <c r="G21" s="8">
        <v>0.99919999999999998</v>
      </c>
      <c r="H21" s="8">
        <v>1</v>
      </c>
      <c r="I21" s="8">
        <v>1</v>
      </c>
      <c r="J21" s="8">
        <v>0.76139999999999997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15</vt:i4>
      </vt:variant>
    </vt:vector>
  </HeadingPairs>
  <TitlesOfParts>
    <vt:vector size="28" baseType="lpstr">
      <vt:lpstr>full_mon</vt:lpstr>
      <vt:lpstr>filter_mon</vt:lpstr>
      <vt:lpstr>bc</vt:lpstr>
      <vt:lpstr>umc</vt:lpstr>
      <vt:lpstr>ls</vt:lpstr>
      <vt:lpstr>imp</vt:lpstr>
      <vt:lpstr>fpga_full_mon</vt:lpstr>
      <vt:lpstr>fpga_umc</vt:lpstr>
      <vt:lpstr>bc_policies</vt:lpstr>
      <vt:lpstr>umc_policies</vt:lpstr>
      <vt:lpstr>multirun</vt:lpstr>
      <vt:lpstr>Sheet2</vt:lpstr>
      <vt:lpstr>Sheet3</vt:lpstr>
      <vt:lpstr>full_mon_graph</vt:lpstr>
      <vt:lpstr>filter_mon_graph</vt:lpstr>
      <vt:lpstr>bc_graph</vt:lpstr>
      <vt:lpstr>bc_graph_stacked</vt:lpstr>
      <vt:lpstr>umc_graph</vt:lpstr>
      <vt:lpstr>umc_graph_stacked</vt:lpstr>
      <vt:lpstr>ls_graph_stacked</vt:lpstr>
      <vt:lpstr>imp_graph</vt:lpstr>
      <vt:lpstr>fpga_full_mon_graph</vt:lpstr>
      <vt:lpstr>fpga_umc_graph_stacked</vt:lpstr>
      <vt:lpstr>bc_policy_coverage_graph</vt:lpstr>
      <vt:lpstr>bc_policy_exec_time_graph</vt:lpstr>
      <vt:lpstr>umc_policy_coverage_graph</vt:lpstr>
      <vt:lpstr>umc_policy_exec_time_graph</vt:lpstr>
      <vt:lpstr>multirun_graph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</dc:creator>
  <cp:lastModifiedBy>Daniel Lo</cp:lastModifiedBy>
  <cp:lastPrinted>2014-09-16T18:29:17Z</cp:lastPrinted>
  <dcterms:created xsi:type="dcterms:W3CDTF">2014-06-02T15:09:04Z</dcterms:created>
  <dcterms:modified xsi:type="dcterms:W3CDTF">2014-12-11T03:20:19Z</dcterms:modified>
</cp:coreProperties>
</file>