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l_que_mail_utoronto_ca/Documents/2023 S/BIOC17/generation time/"/>
    </mc:Choice>
  </mc:AlternateContent>
  <xr:revisionPtr revIDLastSave="114" documentId="13_ncr:1_{52E955EF-37BE-F949-AED9-7E34E513F343}" xr6:coauthVersionLast="47" xr6:coauthVersionMax="47" xr10:uidLastSave="{162FA134-4D6F-5947-82AE-059A36139626}"/>
  <bookViews>
    <workbookView xWindow="0" yWindow="880" windowWidth="36000" windowHeight="21160" activeTab="1" xr2:uid="{00000000-000D-0000-FFFF-FFFF00000000}"/>
  </bookViews>
  <sheets>
    <sheet name="Plate 1 - Sheet1" sheetId="1" r:id="rId1"/>
    <sheet name="37 degrees; raw data for four g" sheetId="2" r:id="rId2"/>
    <sheet name="30 degrees; raw data for four g" sheetId="3" r:id="rId3"/>
  </sheets>
  <definedNames>
    <definedName name="MethodPointer1">1569615184</definedName>
    <definedName name="MethodPointer2">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10" i="3"/>
  <c r="L7" i="2"/>
  <c r="L11" i="3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I3" i="3"/>
  <c r="I4" i="3"/>
  <c r="I5" i="3"/>
  <c r="I6" i="3"/>
  <c r="I7" i="3"/>
  <c r="I8" i="3"/>
  <c r="I9" i="3"/>
  <c r="I1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G3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</calcChain>
</file>

<file path=xl/sharedStrings.xml><?xml version="1.0" encoding="utf-8"?>
<sst xmlns="http://schemas.openxmlformats.org/spreadsheetml/2006/main" count="23" uniqueCount="12">
  <si>
    <t>blank</t>
  </si>
  <si>
    <t>time (mins)</t>
  </si>
  <si>
    <t>group</t>
  </si>
  <si>
    <t xml:space="preserve">37 degrees; raw data for four groups </t>
  </si>
  <si>
    <t>Raw Microplate Reader Data for Generation Time assignment</t>
  </si>
  <si>
    <t>30 degrees; raw data for four groups</t>
  </si>
  <si>
    <t>avg</t>
  </si>
  <si>
    <t>substract</t>
  </si>
  <si>
    <t>avg class</t>
  </si>
  <si>
    <t>need to search what is avg phage time for ecoli and sepidemids</t>
  </si>
  <si>
    <t>at diff temp</t>
  </si>
  <si>
    <t>substracted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</si>
</sst>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3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3" fillId="4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3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1" fillId="0" borderId="0" xfId="0" applyFont="1" applyAlignment="1">
      <alignment horizontal="left" vertical="center" wrapText="1"/>
    </xf>
    <xf numFmtId="0" fontId="3" fillId="6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5" fillId="0" borderId="0" xfId="0" applyFont="1"/>
    <xf numFmtId="164" fontId="0" fillId="0" borderId="0" xfId="0" applyNumberFormat="1"/>
    <xf numFmtId="0" fontId="3" fillId="7" borderId="0" xfId="0" applyFont="1" applyFill="1"/>
    <xf numFmtId="164" fontId="0" fillId="7" borderId="0" xfId="0" applyNumberFormat="1" applyFill="1"/>
    <xf numFmtId="0" fontId="6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 degrees; raw data for four g'!$I$1</c:f>
              <c:strCache>
                <c:ptCount val="1"/>
                <c:pt idx="0">
                  <c:v>avg class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9742344706911636E-2"/>
                  <c:y val="0.40886883931175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'37 degrees; raw data for four g'!$E$3:$E$10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xVal>
          <c:yVal>
            <c:numRef>
              <c:f>'37 degrees; raw data for four g'!$I$3:$I$10</c:f>
              <c:numCache>
                <c:formatCode>0.0000</c:formatCode>
                <c:ptCount val="8"/>
                <c:pt idx="0">
                  <c:v>0.20866666666666667</c:v>
                </c:pt>
                <c:pt idx="1">
                  <c:v>0.22116666666666668</c:v>
                </c:pt>
                <c:pt idx="2">
                  <c:v>0.24574999999999997</c:v>
                </c:pt>
                <c:pt idx="3">
                  <c:v>0.27725</c:v>
                </c:pt>
                <c:pt idx="4">
                  <c:v>0.31774999999999998</c:v>
                </c:pt>
                <c:pt idx="5">
                  <c:v>0.37358333333333332</c:v>
                </c:pt>
                <c:pt idx="6">
                  <c:v>0.45133333333333336</c:v>
                </c:pt>
                <c:pt idx="7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5-9841-B184-DCF07572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224592"/>
        <c:axId val="1805418192"/>
      </c:scatterChart>
      <c:valAx>
        <c:axId val="18052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18192"/>
        <c:crosses val="autoZero"/>
        <c:crossBetween val="midCat"/>
      </c:valAx>
      <c:valAx>
        <c:axId val="180541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degrees; raw data for four g'!$I$1</c:f>
              <c:strCache>
                <c:ptCount val="1"/>
                <c:pt idx="0">
                  <c:v>avg class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598282273424536E-2"/>
                  <c:y val="-6.10706246912605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degrees; raw data for four g'!$E$3:$E$10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xVal>
          <c:yVal>
            <c:numRef>
              <c:f>'30 degrees; raw data for four g'!$I$3:$I$10</c:f>
              <c:numCache>
                <c:formatCode>0.0000</c:formatCode>
                <c:ptCount val="8"/>
                <c:pt idx="0">
                  <c:v>0.22800000000000001</c:v>
                </c:pt>
                <c:pt idx="1">
                  <c:v>0.23199999999999998</c:v>
                </c:pt>
                <c:pt idx="2">
                  <c:v>0.24216666666666667</c:v>
                </c:pt>
                <c:pt idx="3">
                  <c:v>0.25691666666666668</c:v>
                </c:pt>
                <c:pt idx="4">
                  <c:v>0.27641666666666664</c:v>
                </c:pt>
                <c:pt idx="5">
                  <c:v>0.30175000000000002</c:v>
                </c:pt>
                <c:pt idx="6">
                  <c:v>0.33475000000000005</c:v>
                </c:pt>
                <c:pt idx="7">
                  <c:v>0.37274999999999997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3-B34C-B1AE-060346FD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27791"/>
        <c:axId val="1242028015"/>
      </c:scatterChart>
      <c:valAx>
        <c:axId val="811927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28015"/>
        <c:crosses val="max"/>
        <c:crossBetween val="midCat"/>
      </c:valAx>
      <c:valAx>
        <c:axId val="1242028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4</xdr:row>
      <xdr:rowOff>50800</xdr:rowOff>
    </xdr:from>
    <xdr:to>
      <xdr:col>21</xdr:col>
      <xdr:colOff>338668</xdr:colOff>
      <xdr:row>26</xdr:row>
      <xdr:rowOff>159298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0A874A-0CAE-1747-8AF5-F178B63BCFFF}"/>
            </a:ext>
          </a:extLst>
        </xdr:cNvPr>
        <xdr:cNvSpPr txBox="1"/>
      </xdr:nvSpPr>
      <xdr:spPr>
        <a:xfrm>
          <a:off x="1591734" y="728133"/>
          <a:ext cx="14562667" cy="3850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This collection of data will give you important experience in dealing with larger data sets.</a:t>
          </a:r>
        </a:p>
        <a:p>
          <a:r>
            <a:rPr lang="en-US" sz="1800" baseline="0"/>
            <a:t>Data from 4 groups are shown below and you will use these for the microplate reader portion of the data analysis.</a:t>
          </a:r>
        </a:p>
        <a:p>
          <a:endParaRPr lang="en-US" sz="1800" baseline="0"/>
        </a:p>
        <a:p>
          <a:r>
            <a:rPr lang="en-US" sz="1800" b="1" u="sng" baseline="0">
              <a:solidFill>
                <a:srgbClr val="FF0000"/>
              </a:solidFill>
            </a:rPr>
            <a:t>FOR EACH TEMPERATURE:</a:t>
          </a:r>
          <a:endParaRPr lang="en-US" sz="1800" b="1" u="none" baseline="0">
            <a:solidFill>
              <a:srgbClr val="FF0000"/>
            </a:solidFill>
          </a:endParaRPr>
        </a:p>
        <a:p>
          <a:r>
            <a:rPr lang="en-US" sz="1800" b="1" u="none" baseline="0">
              <a:solidFill>
                <a:schemeClr val="tx1"/>
              </a:solidFill>
            </a:rPr>
            <a:t>- </a:t>
          </a:r>
          <a:r>
            <a:rPr lang="en-US" sz="1800" baseline="0"/>
            <a:t>you need to average the triplicates and substract then blank for each average.</a:t>
          </a:r>
        </a:p>
        <a:p>
          <a:r>
            <a:rPr lang="en-US" sz="1800" baseline="0"/>
            <a:t>- then you will average the four sets of data </a:t>
          </a:r>
          <a:r>
            <a:rPr lang="en-US" sz="1800" b="1" u="sng" baseline="0"/>
            <a:t>for each time point </a:t>
          </a:r>
          <a:r>
            <a:rPr lang="en-US" sz="1800" baseline="0"/>
            <a:t>to get </a:t>
          </a:r>
          <a:r>
            <a:rPr lang="en-US" sz="1800" i="1" baseline="0"/>
            <a:t>one value for each time point </a:t>
          </a:r>
          <a:r>
            <a:rPr lang="en-US" sz="1800" baseline="0"/>
            <a:t>from 0 to 120 mins.</a:t>
          </a:r>
        </a:p>
        <a:p>
          <a:r>
            <a:rPr lang="en-US" sz="1800" baseline="0"/>
            <a:t>- this is the data you will </a:t>
          </a:r>
          <a:r>
            <a:rPr lang="en-US" sz="1800" i="1" baseline="0"/>
            <a:t>graph and compare </a:t>
          </a:r>
          <a:r>
            <a:rPr lang="en-US" sz="1800" baseline="0"/>
            <a:t>to class data collected using the spectrophotometer.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777597</xdr:colOff>
      <xdr:row>11</xdr:row>
      <xdr:rowOff>32085</xdr:rowOff>
    </xdr:from>
    <xdr:to>
      <xdr:col>14</xdr:col>
      <xdr:colOff>403281</xdr:colOff>
      <xdr:row>27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122B6-B738-4040-ABA2-76D8E0B9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232833</xdr:colOff>
      <xdr:row>13</xdr:row>
      <xdr:rowOff>38100</xdr:rowOff>
    </xdr:from>
    <xdr:to>
      <xdr:col>13</xdr:col>
      <xdr:colOff>656167</xdr:colOff>
      <xdr:row>29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41E8D-AAF1-2748-8B49-5483D185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7"/>
  <sheetViews>
    <sheetView zoomScale="92" workbookViewId="0">
      <selection activeCell="T37" sqref="T37"/>
    </sheetView>
  </sheetViews>
  <sheetFormatPr baseColWidth="10" defaultColWidth="8.83203125" defaultRowHeight="13" x14ac:dyDescent="0.15"/>
  <cols>
    <col min="1" max="1" width="9.1640625" customWidth="1"/>
  </cols>
  <sheetData>
    <row r="2" spans="1:1" ht="28" x14ac:dyDescent="0.3">
      <c r="A2" s="43" t="s">
        <v>4</v>
      </c>
    </row>
    <row r="26" spans="1:16" ht="15" customHeight="1" x14ac:dyDescent="0.15"/>
    <row r="28" spans="1: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6" ht="22" customHeight="1" x14ac:dyDescent="0.15">
      <c r="A29" s="48" t="s">
        <v>3</v>
      </c>
      <c r="B29" s="48"/>
      <c r="C29" s="48"/>
      <c r="D29" s="48"/>
      <c r="E29" s="48"/>
      <c r="F29" s="48"/>
      <c r="G29" s="42"/>
      <c r="H29" s="42"/>
      <c r="I29" s="48" t="s">
        <v>5</v>
      </c>
      <c r="J29" s="48"/>
      <c r="K29" s="48"/>
      <c r="L29" s="48"/>
      <c r="M29" s="48"/>
      <c r="N29" s="48"/>
      <c r="O29" s="42"/>
      <c r="P29" s="42"/>
    </row>
    <row r="30" spans="1:16" ht="14" x14ac:dyDescent="0.15">
      <c r="A30" s="10" t="s">
        <v>0</v>
      </c>
      <c r="B30" s="10">
        <v>1</v>
      </c>
      <c r="C30" s="10">
        <v>2</v>
      </c>
      <c r="D30" s="11">
        <v>3</v>
      </c>
      <c r="E30" s="39" t="s">
        <v>1</v>
      </c>
      <c r="F30" s="40" t="s">
        <v>2</v>
      </c>
      <c r="G30" s="41"/>
      <c r="H30" s="41"/>
      <c r="I30" s="10" t="s">
        <v>0</v>
      </c>
      <c r="J30" s="10">
        <v>1</v>
      </c>
      <c r="K30" s="10">
        <v>2</v>
      </c>
      <c r="L30" s="11">
        <v>3</v>
      </c>
      <c r="M30" s="39" t="s">
        <v>1</v>
      </c>
      <c r="N30" s="40" t="s">
        <v>2</v>
      </c>
      <c r="O30" s="41"/>
      <c r="P30" s="41"/>
    </row>
    <row r="31" spans="1:16" x14ac:dyDescent="0.15">
      <c r="A31" s="2">
        <v>0.158</v>
      </c>
      <c r="B31" s="2">
        <v>0.254</v>
      </c>
      <c r="C31" s="2">
        <v>0.249</v>
      </c>
      <c r="D31" s="2">
        <v>0.249</v>
      </c>
      <c r="E31" s="15">
        <v>0</v>
      </c>
      <c r="F31" s="16">
        <v>1</v>
      </c>
      <c r="G31" s="1"/>
      <c r="H31" s="1"/>
      <c r="I31" s="2">
        <v>0.161</v>
      </c>
      <c r="J31" s="2">
        <v>0.24</v>
      </c>
      <c r="K31" s="2">
        <v>0.37</v>
      </c>
      <c r="L31" s="2">
        <v>0.32700000000000001</v>
      </c>
      <c r="M31" s="15">
        <v>0</v>
      </c>
      <c r="N31" s="12">
        <v>1</v>
      </c>
      <c r="O31" s="1"/>
      <c r="P31" s="1"/>
    </row>
    <row r="32" spans="1:16" x14ac:dyDescent="0.15">
      <c r="A32" s="2">
        <v>0.14399999999999999</v>
      </c>
      <c r="B32" s="2">
        <v>0.20799999999999999</v>
      </c>
      <c r="C32" s="2">
        <v>0.21099999999999999</v>
      </c>
      <c r="D32" s="2">
        <v>0.21299999999999999</v>
      </c>
      <c r="E32" s="15">
        <v>15</v>
      </c>
      <c r="F32" s="17"/>
      <c r="G32" s="1"/>
      <c r="H32" s="1"/>
      <c r="I32" s="2">
        <v>0.156</v>
      </c>
      <c r="J32" s="2">
        <v>0.24199999999999999</v>
      </c>
      <c r="K32" s="2">
        <v>0.307</v>
      </c>
      <c r="L32" s="2">
        <v>0.34699999999999998</v>
      </c>
      <c r="M32" s="15">
        <v>15</v>
      </c>
      <c r="N32" s="32"/>
      <c r="O32" s="1"/>
      <c r="P32" s="1"/>
    </row>
    <row r="33" spans="1:16" x14ac:dyDescent="0.15">
      <c r="A33" s="2">
        <v>0.14199999999999999</v>
      </c>
      <c r="B33" s="2">
        <v>0.223</v>
      </c>
      <c r="C33" s="2">
        <v>0.216</v>
      </c>
      <c r="D33" s="2">
        <v>0.22700000000000001</v>
      </c>
      <c r="E33" s="15">
        <v>30</v>
      </c>
      <c r="F33" s="17"/>
      <c r="G33" s="1"/>
      <c r="H33" s="1"/>
      <c r="I33" s="2">
        <v>0.155</v>
      </c>
      <c r="J33" s="2">
        <v>0.249</v>
      </c>
      <c r="K33" s="2">
        <v>0.27</v>
      </c>
      <c r="L33" s="2">
        <v>0.35199999999999998</v>
      </c>
      <c r="M33" s="15">
        <v>30</v>
      </c>
      <c r="N33" s="32"/>
      <c r="O33" s="1"/>
      <c r="P33" s="1"/>
    </row>
    <row r="34" spans="1:16" x14ac:dyDescent="0.15">
      <c r="A34" s="2">
        <v>0.14299999999999999</v>
      </c>
      <c r="B34" s="2">
        <v>0.245</v>
      </c>
      <c r="C34" s="2">
        <v>0.255</v>
      </c>
      <c r="D34" s="2">
        <v>0.249</v>
      </c>
      <c r="E34" s="15">
        <v>45</v>
      </c>
      <c r="F34" s="17"/>
      <c r="G34" s="1"/>
      <c r="H34" s="1"/>
      <c r="I34" s="2">
        <v>0.155</v>
      </c>
      <c r="J34" s="2">
        <v>0.26200000000000001</v>
      </c>
      <c r="K34" s="2">
        <v>0.253</v>
      </c>
      <c r="L34" s="2">
        <v>0.36599999999999999</v>
      </c>
      <c r="M34" s="15">
        <v>45</v>
      </c>
      <c r="N34" s="32"/>
      <c r="O34" s="1"/>
      <c r="P34" s="1"/>
    </row>
    <row r="35" spans="1:16" x14ac:dyDescent="0.15">
      <c r="A35" s="2">
        <v>0.14199999999999999</v>
      </c>
      <c r="B35" s="2">
        <v>0.27600000000000002</v>
      </c>
      <c r="C35" s="2">
        <v>0.28000000000000003</v>
      </c>
      <c r="D35" s="2">
        <v>0.28100000000000003</v>
      </c>
      <c r="E35" s="15">
        <v>60</v>
      </c>
      <c r="F35" s="17"/>
      <c r="G35" s="1"/>
      <c r="H35" s="1"/>
      <c r="I35" s="2">
        <v>0.155</v>
      </c>
      <c r="J35" s="2">
        <v>0.28299999999999997</v>
      </c>
      <c r="K35" s="2">
        <v>0.252</v>
      </c>
      <c r="L35" s="2">
        <v>0.38100000000000001</v>
      </c>
      <c r="M35" s="15">
        <v>60</v>
      </c>
      <c r="N35" s="32"/>
      <c r="O35" s="1"/>
      <c r="P35" s="1"/>
    </row>
    <row r="36" spans="1:16" x14ac:dyDescent="0.15">
      <c r="A36" s="2">
        <v>0.14199999999999999</v>
      </c>
      <c r="B36" s="2">
        <v>0.317</v>
      </c>
      <c r="C36" s="2">
        <v>0.317</v>
      </c>
      <c r="D36" s="2">
        <v>0.32100000000000001</v>
      </c>
      <c r="E36" s="15">
        <v>75</v>
      </c>
      <c r="F36" s="17"/>
      <c r="G36" s="1"/>
      <c r="H36" s="1"/>
      <c r="I36" s="2">
        <v>0.154</v>
      </c>
      <c r="J36" s="2">
        <v>0.30399999999999999</v>
      </c>
      <c r="K36" s="2">
        <v>0.26400000000000001</v>
      </c>
      <c r="L36" s="2">
        <v>0.40200000000000002</v>
      </c>
      <c r="M36" s="15">
        <v>75</v>
      </c>
      <c r="N36" s="32"/>
      <c r="O36" s="1"/>
      <c r="P36" s="1"/>
    </row>
    <row r="37" spans="1:16" x14ac:dyDescent="0.15">
      <c r="A37" s="2">
        <v>0.14199999999999999</v>
      </c>
      <c r="B37" s="2">
        <v>0.374</v>
      </c>
      <c r="C37" s="2">
        <v>0.35299999999999998</v>
      </c>
      <c r="D37" s="2">
        <v>0.379</v>
      </c>
      <c r="E37" s="15">
        <v>100</v>
      </c>
      <c r="F37" s="17"/>
      <c r="G37" s="1"/>
      <c r="H37" s="1"/>
      <c r="I37" s="2">
        <v>0.154</v>
      </c>
      <c r="J37" s="2">
        <v>0.33300000000000002</v>
      </c>
      <c r="K37" s="2">
        <v>0.28799999999999998</v>
      </c>
      <c r="L37" s="2">
        <v>0.42199999999999999</v>
      </c>
      <c r="M37" s="15">
        <v>90</v>
      </c>
      <c r="N37" s="32"/>
      <c r="O37" s="1"/>
      <c r="P37" s="1"/>
    </row>
    <row r="38" spans="1:16" x14ac:dyDescent="0.15">
      <c r="A38" s="2">
        <v>0.14199999999999999</v>
      </c>
      <c r="B38" s="2">
        <v>0.45100000000000001</v>
      </c>
      <c r="C38" s="2">
        <v>0.443</v>
      </c>
      <c r="D38" s="2">
        <v>0.45800000000000002</v>
      </c>
      <c r="E38" s="15">
        <v>105</v>
      </c>
      <c r="F38" s="17"/>
      <c r="G38" s="1"/>
      <c r="H38" s="1"/>
      <c r="I38" s="2">
        <v>0.155</v>
      </c>
      <c r="J38" s="2">
        <v>0.36799999999999999</v>
      </c>
      <c r="K38" s="2">
        <v>0.32200000000000001</v>
      </c>
      <c r="L38" s="2">
        <v>0.45300000000000001</v>
      </c>
      <c r="M38" s="15">
        <v>105</v>
      </c>
      <c r="N38" s="32"/>
      <c r="O38" s="1"/>
      <c r="P38" s="1"/>
    </row>
    <row r="39" spans="1:16" x14ac:dyDescent="0.15">
      <c r="A39" s="3">
        <v>0.14299999999999999</v>
      </c>
      <c r="B39" s="3">
        <v>0.52600000000000002</v>
      </c>
      <c r="C39" s="3">
        <v>0.52300000000000002</v>
      </c>
      <c r="D39" s="3">
        <v>0.55400000000000005</v>
      </c>
      <c r="E39" s="18">
        <v>120</v>
      </c>
      <c r="F39" s="19"/>
      <c r="G39" s="1"/>
      <c r="H39" s="1"/>
      <c r="I39" s="3">
        <v>0.155</v>
      </c>
      <c r="J39" s="3">
        <v>0.41099999999999998</v>
      </c>
      <c r="K39" s="3">
        <v>0.36199999999999999</v>
      </c>
      <c r="L39" s="3">
        <v>0.48499999999999999</v>
      </c>
      <c r="M39" s="18">
        <v>120</v>
      </c>
      <c r="N39" s="33"/>
      <c r="O39" s="1"/>
      <c r="P39" s="1"/>
    </row>
    <row r="40" spans="1:16" x14ac:dyDescent="0.15">
      <c r="A40" s="4">
        <v>0.17599999999999999</v>
      </c>
      <c r="B40" s="4">
        <v>0.249</v>
      </c>
      <c r="C40" s="4">
        <v>0.24</v>
      </c>
      <c r="D40" s="4">
        <v>0.24299999999999999</v>
      </c>
      <c r="E40" s="20">
        <v>0</v>
      </c>
      <c r="F40" s="21">
        <v>2</v>
      </c>
      <c r="G40" s="1"/>
      <c r="H40" s="1"/>
      <c r="I40" s="4">
        <v>0.16700000000000001</v>
      </c>
      <c r="J40" s="4">
        <v>0.23599999999999999</v>
      </c>
      <c r="K40" s="4">
        <v>0.219</v>
      </c>
      <c r="L40" s="4">
        <v>0.219</v>
      </c>
      <c r="M40" s="20">
        <v>0</v>
      </c>
      <c r="N40" s="13">
        <v>2</v>
      </c>
      <c r="O40" s="1"/>
      <c r="P40" s="1"/>
    </row>
    <row r="41" spans="1:16" x14ac:dyDescent="0.15">
      <c r="A41" s="4">
        <v>0.14299999999999999</v>
      </c>
      <c r="B41" s="4">
        <v>0.20599999999999999</v>
      </c>
      <c r="C41" s="4">
        <v>0.2</v>
      </c>
      <c r="D41" s="4">
        <v>0.20100000000000001</v>
      </c>
      <c r="E41" s="20">
        <v>15</v>
      </c>
      <c r="F41" s="21"/>
      <c r="G41" s="1"/>
      <c r="H41" s="1"/>
      <c r="I41" s="4">
        <v>0.16900000000000001</v>
      </c>
      <c r="J41" s="4">
        <v>0.224</v>
      </c>
      <c r="K41" s="4">
        <v>0.20799999999999999</v>
      </c>
      <c r="L41" s="4">
        <v>0.214</v>
      </c>
      <c r="M41" s="20">
        <v>15</v>
      </c>
      <c r="N41" s="34"/>
      <c r="O41" s="1"/>
      <c r="P41" s="1"/>
    </row>
    <row r="42" spans="1:16" x14ac:dyDescent="0.15">
      <c r="A42" s="4">
        <v>0.14099999999999999</v>
      </c>
      <c r="B42" s="4">
        <v>0.217</v>
      </c>
      <c r="C42" s="4">
        <v>0.21199999999999999</v>
      </c>
      <c r="D42" s="4">
        <v>0.215</v>
      </c>
      <c r="E42" s="20">
        <v>30</v>
      </c>
      <c r="F42" s="21"/>
      <c r="G42" s="1"/>
      <c r="H42" s="1"/>
      <c r="I42" s="4">
        <v>0.16800000000000001</v>
      </c>
      <c r="J42" s="4">
        <v>0.23100000000000001</v>
      </c>
      <c r="K42" s="4">
        <v>0.217</v>
      </c>
      <c r="L42" s="4">
        <v>0.223</v>
      </c>
      <c r="M42" s="20">
        <v>30</v>
      </c>
      <c r="N42" s="34"/>
      <c r="O42" s="1"/>
      <c r="P42" s="1"/>
    </row>
    <row r="43" spans="1:16" x14ac:dyDescent="0.15">
      <c r="A43" s="4">
        <v>0.14099999999999999</v>
      </c>
      <c r="B43" s="4">
        <v>0.24</v>
      </c>
      <c r="C43" s="4">
        <v>0.23499999999999999</v>
      </c>
      <c r="D43" s="4">
        <v>0.23799999999999999</v>
      </c>
      <c r="E43" s="20">
        <v>45</v>
      </c>
      <c r="F43" s="21"/>
      <c r="G43" s="1"/>
      <c r="H43" s="1"/>
      <c r="I43" s="4">
        <v>0.16800000000000001</v>
      </c>
      <c r="J43" s="4">
        <v>0.24399999999999999</v>
      </c>
      <c r="K43" s="4">
        <v>0.22800000000000001</v>
      </c>
      <c r="L43" s="4">
        <v>0.23699999999999999</v>
      </c>
      <c r="M43" s="20">
        <v>45</v>
      </c>
      <c r="N43" s="34"/>
      <c r="O43" s="1"/>
      <c r="P43" s="1"/>
    </row>
    <row r="44" spans="1:16" x14ac:dyDescent="0.15">
      <c r="A44" s="4">
        <v>0.14099999999999999</v>
      </c>
      <c r="B44" s="4">
        <v>0.27200000000000002</v>
      </c>
      <c r="C44" s="4">
        <v>0.26500000000000001</v>
      </c>
      <c r="D44" s="4">
        <v>0.27100000000000002</v>
      </c>
      <c r="E44" s="20">
        <v>60</v>
      </c>
      <c r="F44" s="21"/>
      <c r="G44" s="1"/>
      <c r="H44" s="1"/>
      <c r="I44" s="4">
        <v>0.16800000000000001</v>
      </c>
      <c r="J44" s="4">
        <v>0.26100000000000001</v>
      </c>
      <c r="K44" s="4">
        <v>0.245</v>
      </c>
      <c r="L44" s="4">
        <v>0.253</v>
      </c>
      <c r="M44" s="20">
        <v>60</v>
      </c>
      <c r="N44" s="34"/>
      <c r="O44" s="1"/>
      <c r="P44" s="1"/>
    </row>
    <row r="45" spans="1:16" x14ac:dyDescent="0.15">
      <c r="A45" s="4">
        <v>0.14099999999999999</v>
      </c>
      <c r="B45" s="4">
        <v>0.312</v>
      </c>
      <c r="C45" s="4">
        <v>0.30399999999999999</v>
      </c>
      <c r="D45" s="4">
        <v>0.312</v>
      </c>
      <c r="E45" s="20">
        <v>75</v>
      </c>
      <c r="F45" s="21"/>
      <c r="G45" s="1"/>
      <c r="H45" s="1"/>
      <c r="I45" s="4">
        <v>0.16800000000000001</v>
      </c>
      <c r="J45" s="4">
        <v>0.28199999999999997</v>
      </c>
      <c r="K45" s="4">
        <v>0.26400000000000001</v>
      </c>
      <c r="L45" s="4">
        <v>0.27500000000000002</v>
      </c>
      <c r="M45" s="20">
        <v>75</v>
      </c>
      <c r="N45" s="34"/>
      <c r="O45" s="1"/>
      <c r="P45" s="1"/>
    </row>
    <row r="46" spans="1:16" x14ac:dyDescent="0.15">
      <c r="A46" s="4">
        <v>0.14099999999999999</v>
      </c>
      <c r="B46" s="4">
        <v>0.36799999999999999</v>
      </c>
      <c r="C46" s="4">
        <v>0.35899999999999999</v>
      </c>
      <c r="D46" s="4">
        <v>0.36899999999999999</v>
      </c>
      <c r="E46" s="20">
        <v>90</v>
      </c>
      <c r="F46" s="21"/>
      <c r="G46" s="1"/>
      <c r="H46" s="1"/>
      <c r="I46" s="4">
        <v>0.16800000000000001</v>
      </c>
      <c r="J46" s="4">
        <v>0.30599999999999999</v>
      </c>
      <c r="K46" s="4">
        <v>0.28899999999999998</v>
      </c>
      <c r="L46" s="4">
        <v>0.30099999999999999</v>
      </c>
      <c r="M46" s="20">
        <v>90</v>
      </c>
      <c r="N46" s="34"/>
      <c r="O46" s="1"/>
      <c r="P46" s="1"/>
    </row>
    <row r="47" spans="1:16" x14ac:dyDescent="0.15">
      <c r="A47" s="4">
        <v>0.14099999999999999</v>
      </c>
      <c r="B47" s="4">
        <v>0.439</v>
      </c>
      <c r="C47" s="4">
        <v>0.433</v>
      </c>
      <c r="D47" s="4">
        <v>0.44600000000000001</v>
      </c>
      <c r="E47" s="20">
        <v>105</v>
      </c>
      <c r="F47" s="21"/>
      <c r="G47" s="1"/>
      <c r="H47" s="1"/>
      <c r="I47" s="4">
        <v>0.16800000000000001</v>
      </c>
      <c r="J47" s="4">
        <v>0.34</v>
      </c>
      <c r="K47" s="4">
        <v>0.32100000000000001</v>
      </c>
      <c r="L47" s="4">
        <v>0.33400000000000002</v>
      </c>
      <c r="M47" s="20">
        <v>105</v>
      </c>
      <c r="N47" s="34"/>
      <c r="O47" s="1"/>
      <c r="P47" s="1"/>
    </row>
    <row r="48" spans="1:16" x14ac:dyDescent="0.15">
      <c r="A48" s="5">
        <v>0.14099999999999999</v>
      </c>
      <c r="B48" s="5">
        <v>0.53400000000000003</v>
      </c>
      <c r="C48" s="5">
        <v>0.52800000000000002</v>
      </c>
      <c r="D48" s="5">
        <v>0.55000000000000004</v>
      </c>
      <c r="E48" s="22">
        <v>120</v>
      </c>
      <c r="F48" s="23"/>
      <c r="G48" s="1"/>
      <c r="H48" s="1"/>
      <c r="I48" s="5">
        <v>0.16800000000000001</v>
      </c>
      <c r="J48" s="5">
        <v>0.377</v>
      </c>
      <c r="K48" s="5">
        <v>0.35799999999999998</v>
      </c>
      <c r="L48" s="5">
        <v>0.372</v>
      </c>
      <c r="M48" s="22">
        <v>120</v>
      </c>
      <c r="N48" s="35"/>
      <c r="O48" s="1"/>
      <c r="P48" s="1"/>
    </row>
    <row r="49" spans="1:22" x14ac:dyDescent="0.15">
      <c r="A49" s="6">
        <v>0.17199999999999999</v>
      </c>
      <c r="B49" s="6">
        <v>0.251</v>
      </c>
      <c r="C49" s="6">
        <v>0.26700000000000002</v>
      </c>
      <c r="D49" s="6">
        <v>0.26200000000000001</v>
      </c>
      <c r="E49" s="24">
        <v>0</v>
      </c>
      <c r="F49" s="25">
        <v>3</v>
      </c>
      <c r="G49" s="1"/>
      <c r="H49" s="1"/>
      <c r="I49" s="8">
        <v>0.157</v>
      </c>
      <c r="J49" s="8">
        <v>0.21099999999999999</v>
      </c>
      <c r="K49" s="8">
        <v>0.20899999999999999</v>
      </c>
      <c r="L49" s="8">
        <v>0.21</v>
      </c>
      <c r="M49" s="28">
        <v>0</v>
      </c>
      <c r="N49" s="14">
        <v>3</v>
      </c>
      <c r="O49" s="1"/>
      <c r="P49" s="1"/>
    </row>
    <row r="50" spans="1:22" x14ac:dyDescent="0.15">
      <c r="A50" s="6">
        <v>0.151</v>
      </c>
      <c r="B50" s="6">
        <v>0.20300000000000001</v>
      </c>
      <c r="C50" s="6">
        <v>0.217</v>
      </c>
      <c r="D50" s="6">
        <v>0.20699999999999999</v>
      </c>
      <c r="E50" s="24">
        <v>15</v>
      </c>
      <c r="F50" s="25"/>
      <c r="G50" s="1"/>
      <c r="H50" s="1"/>
      <c r="I50" s="8">
        <v>0.157</v>
      </c>
      <c r="J50" s="8">
        <v>0.20699999999999999</v>
      </c>
      <c r="K50" s="8">
        <v>0.19700000000000001</v>
      </c>
      <c r="L50" s="8">
        <v>0.19800000000000001</v>
      </c>
      <c r="M50" s="28">
        <v>15</v>
      </c>
      <c r="N50" s="36"/>
      <c r="O50" s="1"/>
      <c r="P50" s="1"/>
    </row>
    <row r="51" spans="1:22" x14ac:dyDescent="0.15">
      <c r="A51" s="6">
        <v>0.14899999999999999</v>
      </c>
      <c r="B51" s="6">
        <v>0.216</v>
      </c>
      <c r="C51" s="6">
        <v>0.22900000000000001</v>
      </c>
      <c r="D51" s="6">
        <v>0.22</v>
      </c>
      <c r="E51" s="24">
        <v>30</v>
      </c>
      <c r="F51" s="25"/>
      <c r="G51" s="1"/>
      <c r="H51" s="1"/>
      <c r="I51" s="8">
        <v>0.156</v>
      </c>
      <c r="J51" s="8">
        <v>0.21299999999999999</v>
      </c>
      <c r="K51" s="8">
        <v>0.20499999999999999</v>
      </c>
      <c r="L51" s="8">
        <v>0.20599999999999999</v>
      </c>
      <c r="M51" s="28">
        <v>30</v>
      </c>
      <c r="N51" s="36"/>
      <c r="O51" s="1"/>
      <c r="P51" s="1"/>
    </row>
    <row r="52" spans="1:22" x14ac:dyDescent="0.15">
      <c r="A52" s="6">
        <v>0.14899999999999999</v>
      </c>
      <c r="B52" s="6">
        <v>0.23899999999999999</v>
      </c>
      <c r="C52" s="6">
        <v>0.252</v>
      </c>
      <c r="D52" s="6">
        <v>0.24399999999999999</v>
      </c>
      <c r="E52" s="24">
        <v>45</v>
      </c>
      <c r="F52" s="25"/>
      <c r="G52" s="1"/>
      <c r="H52" s="1"/>
      <c r="I52" s="8">
        <v>0.155</v>
      </c>
      <c r="J52" s="8">
        <v>0.218</v>
      </c>
      <c r="K52" s="8">
        <v>0.218</v>
      </c>
      <c r="L52" s="8">
        <v>0.22</v>
      </c>
      <c r="M52" s="28">
        <v>45</v>
      </c>
      <c r="N52" s="36"/>
      <c r="O52" s="1"/>
      <c r="P52" s="1"/>
    </row>
    <row r="53" spans="1:22" x14ac:dyDescent="0.15">
      <c r="A53" s="6">
        <v>0.14799999999999999</v>
      </c>
      <c r="B53" s="6">
        <v>0.27100000000000002</v>
      </c>
      <c r="C53" s="6">
        <v>0.28199999999999997</v>
      </c>
      <c r="D53" s="6">
        <v>0.27600000000000002</v>
      </c>
      <c r="E53" s="24">
        <v>60</v>
      </c>
      <c r="F53" s="25"/>
      <c r="G53" s="1"/>
      <c r="H53" s="1"/>
      <c r="I53" s="8">
        <v>0.156</v>
      </c>
      <c r="J53" s="8">
        <v>0.23300000000000001</v>
      </c>
      <c r="K53" s="8">
        <v>0.23300000000000001</v>
      </c>
      <c r="L53" s="8">
        <v>0.23599999999999999</v>
      </c>
      <c r="M53" s="28">
        <v>60</v>
      </c>
      <c r="N53" s="36"/>
      <c r="O53" s="1"/>
      <c r="P53" s="1"/>
    </row>
    <row r="54" spans="1:22" x14ac:dyDescent="0.15">
      <c r="A54" s="6">
        <v>0.14899999999999999</v>
      </c>
      <c r="B54" s="6">
        <v>0.311</v>
      </c>
      <c r="C54" s="6">
        <v>0.32200000000000001</v>
      </c>
      <c r="D54" s="6">
        <v>0.317</v>
      </c>
      <c r="E54" s="24">
        <v>75</v>
      </c>
      <c r="F54" s="25"/>
      <c r="G54" s="1"/>
      <c r="H54" s="1"/>
      <c r="I54" s="8">
        <v>0.156</v>
      </c>
      <c r="J54" s="8">
        <v>0.248</v>
      </c>
      <c r="K54" s="8">
        <v>0.253</v>
      </c>
      <c r="L54" s="8">
        <v>0.25700000000000001</v>
      </c>
      <c r="M54" s="28">
        <v>75</v>
      </c>
      <c r="N54" s="36"/>
      <c r="O54" s="1"/>
      <c r="P54" s="1"/>
    </row>
    <row r="55" spans="1:22" x14ac:dyDescent="0.15">
      <c r="A55" s="6">
        <v>0.14899999999999999</v>
      </c>
      <c r="B55" s="6">
        <v>0.36899999999999999</v>
      </c>
      <c r="C55" s="6">
        <v>0.378</v>
      </c>
      <c r="D55" s="6">
        <v>0.376</v>
      </c>
      <c r="E55" s="24">
        <v>90</v>
      </c>
      <c r="F55" s="25"/>
      <c r="G55" s="1"/>
      <c r="H55" s="1"/>
      <c r="I55" s="8">
        <v>0.155</v>
      </c>
      <c r="J55" s="8">
        <v>0.27900000000000003</v>
      </c>
      <c r="K55" s="8">
        <v>0.27800000000000002</v>
      </c>
      <c r="L55" s="8">
        <v>0.28100000000000003</v>
      </c>
      <c r="M55" s="28">
        <v>90</v>
      </c>
      <c r="N55" s="36"/>
      <c r="O55" s="1"/>
      <c r="P55" s="1"/>
    </row>
    <row r="56" spans="1:22" x14ac:dyDescent="0.15">
      <c r="A56" s="6">
        <v>0.14899999999999999</v>
      </c>
      <c r="B56" s="6">
        <v>0.443</v>
      </c>
      <c r="C56" s="6">
        <v>0.45500000000000002</v>
      </c>
      <c r="D56" s="6">
        <v>0.45700000000000002</v>
      </c>
      <c r="E56" s="24">
        <v>105</v>
      </c>
      <c r="F56" s="25"/>
      <c r="G56" s="1"/>
      <c r="H56" s="1"/>
      <c r="I56" s="8">
        <v>0.155</v>
      </c>
      <c r="J56" s="8">
        <v>0.312</v>
      </c>
      <c r="K56" s="8">
        <v>0.31</v>
      </c>
      <c r="L56" s="8">
        <v>0.315</v>
      </c>
      <c r="M56" s="28">
        <v>105</v>
      </c>
      <c r="N56" s="36"/>
      <c r="O56" s="1"/>
      <c r="P56" s="1"/>
    </row>
    <row r="57" spans="1:22" x14ac:dyDescent="0.15">
      <c r="A57" s="7">
        <v>0.14899999999999999</v>
      </c>
      <c r="B57" s="7">
        <v>0.51700000000000002</v>
      </c>
      <c r="C57" s="7">
        <v>0.54800000000000004</v>
      </c>
      <c r="D57" s="7">
        <v>0.55800000000000005</v>
      </c>
      <c r="E57" s="26">
        <v>120</v>
      </c>
      <c r="F57" s="27"/>
      <c r="G57" s="1"/>
      <c r="H57" s="1"/>
      <c r="I57" s="9">
        <v>0.155</v>
      </c>
      <c r="J57" s="9">
        <v>0.34599999999999997</v>
      </c>
      <c r="K57" s="9">
        <v>0.34699999999999998</v>
      </c>
      <c r="L57" s="9">
        <v>0.35299999999999998</v>
      </c>
      <c r="M57" s="30">
        <v>120</v>
      </c>
      <c r="N57" s="37"/>
      <c r="O57" s="1"/>
      <c r="P57" s="1"/>
    </row>
    <row r="58" spans="1:22" x14ac:dyDescent="0.15">
      <c r="A58" s="8">
        <v>0.14199999999999999</v>
      </c>
      <c r="B58" s="8">
        <v>0.26100000000000001</v>
      </c>
      <c r="C58" s="8">
        <v>0.252</v>
      </c>
      <c r="D58" s="8">
        <v>0.24199999999999999</v>
      </c>
      <c r="E58" s="28">
        <v>0</v>
      </c>
      <c r="F58" s="29">
        <v>4</v>
      </c>
      <c r="G58" s="1"/>
      <c r="H58" s="1"/>
      <c r="I58" s="8">
        <v>0.14899999999999999</v>
      </c>
      <c r="J58" s="8">
        <v>0.20699999999999999</v>
      </c>
      <c r="K58" s="8">
        <v>0.21099999999999999</v>
      </c>
      <c r="L58" s="8">
        <v>0.21099999999999999</v>
      </c>
      <c r="M58" s="28">
        <v>0</v>
      </c>
      <c r="N58" s="29">
        <v>4</v>
      </c>
      <c r="O58" s="1"/>
      <c r="P58" s="1"/>
      <c r="Q58" s="1"/>
      <c r="R58" s="1"/>
      <c r="S58" s="1"/>
      <c r="T58" s="1"/>
      <c r="U58" s="38"/>
      <c r="V58" s="1"/>
    </row>
    <row r="59" spans="1:22" x14ac:dyDescent="0.15">
      <c r="A59" s="8">
        <v>0.13900000000000001</v>
      </c>
      <c r="B59" s="8">
        <v>0.21</v>
      </c>
      <c r="C59" s="8">
        <v>0.20899999999999999</v>
      </c>
      <c r="D59" s="8">
        <v>0.219</v>
      </c>
      <c r="E59" s="28">
        <v>15</v>
      </c>
      <c r="F59" s="29"/>
      <c r="G59" s="1"/>
      <c r="H59" s="1"/>
      <c r="I59" s="8">
        <v>0.14699999999999999</v>
      </c>
      <c r="J59" s="8">
        <v>0.19700000000000001</v>
      </c>
      <c r="K59" s="8">
        <v>0.19700000000000001</v>
      </c>
      <c r="L59" s="8">
        <v>0.19800000000000001</v>
      </c>
      <c r="M59" s="28">
        <v>15</v>
      </c>
      <c r="N59" s="36"/>
      <c r="O59" s="1"/>
      <c r="P59" s="1"/>
      <c r="Q59" s="1"/>
      <c r="R59" s="1"/>
      <c r="S59" s="1"/>
      <c r="T59" s="1"/>
      <c r="U59" s="38"/>
      <c r="V59" s="1"/>
    </row>
    <row r="60" spans="1:22" x14ac:dyDescent="0.15">
      <c r="A60" s="8">
        <v>0.13800000000000001</v>
      </c>
      <c r="B60" s="8">
        <v>0.223</v>
      </c>
      <c r="C60" s="8">
        <v>0.223</v>
      </c>
      <c r="D60" s="8">
        <v>0.23300000000000001</v>
      </c>
      <c r="E60" s="28">
        <v>30</v>
      </c>
      <c r="F60" s="29"/>
      <c r="G60" s="1"/>
      <c r="H60" s="1"/>
      <c r="I60" s="8">
        <v>0.14599999999999999</v>
      </c>
      <c r="J60" s="8">
        <v>0.20499999999999999</v>
      </c>
      <c r="K60" s="8">
        <v>0.20599999999999999</v>
      </c>
      <c r="L60" s="8">
        <v>0.20699999999999999</v>
      </c>
      <c r="M60" s="28">
        <v>30</v>
      </c>
      <c r="N60" s="36"/>
      <c r="O60" s="1"/>
      <c r="P60" s="1"/>
      <c r="Q60" s="1"/>
      <c r="R60" s="1"/>
      <c r="S60" s="1"/>
      <c r="T60" s="1"/>
      <c r="U60" s="38"/>
      <c r="V60" s="1"/>
    </row>
    <row r="61" spans="1:22" x14ac:dyDescent="0.15">
      <c r="A61" s="8">
        <v>0.13800000000000001</v>
      </c>
      <c r="B61" s="8">
        <v>0.247</v>
      </c>
      <c r="C61" s="8">
        <v>0.247</v>
      </c>
      <c r="D61" s="8">
        <v>0.25800000000000001</v>
      </c>
      <c r="E61" s="28">
        <v>45</v>
      </c>
      <c r="F61" s="29"/>
      <c r="G61" s="1"/>
      <c r="H61" s="1"/>
      <c r="I61" s="8">
        <v>0.14599999999999999</v>
      </c>
      <c r="J61" s="8">
        <v>0.217</v>
      </c>
      <c r="K61" s="8">
        <v>0.223</v>
      </c>
      <c r="L61" s="8">
        <v>0.22</v>
      </c>
      <c r="M61" s="28">
        <v>45</v>
      </c>
      <c r="N61" s="36"/>
      <c r="O61" s="1"/>
      <c r="P61" s="1"/>
      <c r="Q61" s="1"/>
      <c r="R61" s="1"/>
      <c r="S61" s="1"/>
      <c r="T61" s="1"/>
      <c r="U61" s="38"/>
      <c r="V61" s="1"/>
    </row>
    <row r="62" spans="1:22" x14ac:dyDescent="0.15">
      <c r="A62" s="8">
        <v>0.13700000000000001</v>
      </c>
      <c r="B62" s="8">
        <v>0.28100000000000003</v>
      </c>
      <c r="C62" s="8">
        <v>0.28100000000000003</v>
      </c>
      <c r="D62" s="8">
        <v>0.29099999999999998</v>
      </c>
      <c r="E62" s="28">
        <v>60</v>
      </c>
      <c r="F62" s="29"/>
      <c r="G62" s="1"/>
      <c r="H62" s="1"/>
      <c r="I62" s="8">
        <v>0.14599999999999999</v>
      </c>
      <c r="J62" s="8">
        <v>0.23300000000000001</v>
      </c>
      <c r="K62" s="8">
        <v>0.23499999999999999</v>
      </c>
      <c r="L62" s="8">
        <v>0.23799999999999999</v>
      </c>
      <c r="M62" s="28">
        <v>60</v>
      </c>
      <c r="N62" s="36"/>
      <c r="O62" s="1"/>
      <c r="P62" s="1"/>
      <c r="Q62" s="1"/>
      <c r="R62" s="1"/>
      <c r="S62" s="1"/>
      <c r="T62" s="1"/>
      <c r="U62" s="38"/>
      <c r="V62" s="1"/>
    </row>
    <row r="63" spans="1:22" x14ac:dyDescent="0.15">
      <c r="A63" s="8">
        <v>0.13800000000000001</v>
      </c>
      <c r="B63" s="8">
        <v>0.32300000000000001</v>
      </c>
      <c r="C63" s="8">
        <v>0.32200000000000001</v>
      </c>
      <c r="D63" s="8">
        <v>0.33500000000000002</v>
      </c>
      <c r="E63" s="28">
        <v>75</v>
      </c>
      <c r="F63" s="29"/>
      <c r="G63" s="1"/>
      <c r="H63" s="1"/>
      <c r="I63" s="8">
        <v>0.14599999999999999</v>
      </c>
      <c r="J63" s="8">
        <v>0.254</v>
      </c>
      <c r="K63" s="8">
        <v>0.255</v>
      </c>
      <c r="L63" s="8">
        <v>0.25900000000000001</v>
      </c>
      <c r="M63" s="28">
        <v>75</v>
      </c>
      <c r="N63" s="36"/>
      <c r="O63" s="1"/>
      <c r="P63" s="1"/>
      <c r="Q63" s="1"/>
      <c r="R63" s="1"/>
      <c r="S63" s="1"/>
      <c r="T63" s="1"/>
      <c r="U63" s="38"/>
      <c r="V63" s="1"/>
    </row>
    <row r="64" spans="1:22" x14ac:dyDescent="0.15">
      <c r="A64" s="8">
        <v>0.13700000000000001</v>
      </c>
      <c r="B64" s="8">
        <v>0.38300000000000001</v>
      </c>
      <c r="C64" s="8">
        <v>0.38</v>
      </c>
      <c r="D64" s="8">
        <v>0.39500000000000002</v>
      </c>
      <c r="E64" s="28">
        <v>90</v>
      </c>
      <c r="F64" s="29"/>
      <c r="G64" s="1"/>
      <c r="H64" s="1"/>
      <c r="I64" s="8">
        <v>0.14599999999999999</v>
      </c>
      <c r="J64" s="8">
        <v>0.27800000000000002</v>
      </c>
      <c r="K64" s="8">
        <v>0.28100000000000003</v>
      </c>
      <c r="L64" s="8">
        <v>0.28499999999999998</v>
      </c>
      <c r="M64" s="28">
        <v>90</v>
      </c>
      <c r="N64" s="36"/>
      <c r="O64" s="1"/>
      <c r="P64" s="1"/>
      <c r="Q64" s="1"/>
      <c r="R64" s="1"/>
      <c r="S64" s="1"/>
      <c r="T64" s="1"/>
      <c r="U64" s="38"/>
      <c r="V64" s="1"/>
    </row>
    <row r="65" spans="1:22" x14ac:dyDescent="0.15">
      <c r="A65" s="8">
        <v>0.13800000000000001</v>
      </c>
      <c r="B65" s="8">
        <v>0.46100000000000002</v>
      </c>
      <c r="C65" s="8">
        <v>0.45600000000000002</v>
      </c>
      <c r="D65" s="8">
        <v>0.47399999999999998</v>
      </c>
      <c r="E65" s="28">
        <v>105</v>
      </c>
      <c r="F65" s="29"/>
      <c r="G65" s="1"/>
      <c r="H65" s="1"/>
      <c r="I65" s="8">
        <v>0.14599999999999999</v>
      </c>
      <c r="J65" s="8">
        <v>0.31</v>
      </c>
      <c r="K65" s="8">
        <v>0.313</v>
      </c>
      <c r="L65" s="8">
        <v>0.31900000000000001</v>
      </c>
      <c r="M65" s="28">
        <v>105</v>
      </c>
      <c r="N65" s="36"/>
      <c r="O65" s="1"/>
      <c r="P65" s="1"/>
      <c r="Q65" s="1"/>
      <c r="R65" s="1"/>
      <c r="S65" s="1"/>
      <c r="T65" s="1"/>
      <c r="U65" s="38"/>
      <c r="V65" s="1"/>
    </row>
    <row r="66" spans="1:22" x14ac:dyDescent="0.15">
      <c r="A66" s="9">
        <v>0.13800000000000001</v>
      </c>
      <c r="B66" s="9">
        <v>0.54500000000000004</v>
      </c>
      <c r="C66" s="9">
        <v>0.53600000000000003</v>
      </c>
      <c r="D66" s="9">
        <v>0.57299999999999995</v>
      </c>
      <c r="E66" s="30">
        <v>120</v>
      </c>
      <c r="F66" s="31"/>
      <c r="G66" s="1"/>
      <c r="H66" s="1"/>
      <c r="I66" s="9">
        <v>0.14599999999999999</v>
      </c>
      <c r="J66" s="9">
        <v>0.34699999999999998</v>
      </c>
      <c r="K66" s="9">
        <v>0.35899999999999999</v>
      </c>
      <c r="L66" s="9">
        <v>0.35599999999999998</v>
      </c>
      <c r="M66" s="30">
        <v>120</v>
      </c>
      <c r="N66" s="37"/>
      <c r="O66" s="1"/>
      <c r="P66" s="1"/>
      <c r="Q66" s="1"/>
      <c r="R66" s="1"/>
      <c r="S66" s="1"/>
      <c r="T66" s="1"/>
      <c r="U66" s="38"/>
      <c r="V66" s="1"/>
    </row>
    <row r="67" spans="1:22" ht="44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</sheetData>
  <mergeCells count="2">
    <mergeCell ref="A29:F29"/>
    <mergeCell ref="I29:N29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74E8-F4CB-F34F-84A1-C68915DF3882}">
  <dimension ref="A1:L37"/>
  <sheetViews>
    <sheetView tabSelected="1" topLeftCell="C1" zoomScale="189" zoomScaleNormal="100" workbookViewId="0">
      <selection activeCell="N8" sqref="N8"/>
    </sheetView>
  </sheetViews>
  <sheetFormatPr baseColWidth="10" defaultRowHeight="13" x14ac:dyDescent="0.15"/>
  <sheetData>
    <row r="1" spans="1:12" ht="14" x14ac:dyDescent="0.15">
      <c r="A1" s="10" t="s">
        <v>0</v>
      </c>
      <c r="B1" s="10">
        <v>1</v>
      </c>
      <c r="C1" s="10">
        <v>2</v>
      </c>
      <c r="D1" s="11">
        <v>3</v>
      </c>
      <c r="E1" s="39" t="s">
        <v>1</v>
      </c>
      <c r="F1" s="40" t="s">
        <v>2</v>
      </c>
      <c r="G1" t="s">
        <v>6</v>
      </c>
      <c r="H1" s="1" t="s">
        <v>11</v>
      </c>
      <c r="I1" s="45" t="s">
        <v>8</v>
      </c>
      <c r="J1" s="45"/>
    </row>
    <row r="2" spans="1:12" x14ac:dyDescent="0.15">
      <c r="A2" s="2">
        <v>0.158</v>
      </c>
      <c r="B2" s="2">
        <v>0.254</v>
      </c>
      <c r="C2" s="2">
        <v>0.249</v>
      </c>
      <c r="D2" s="2">
        <v>0.249</v>
      </c>
      <c r="E2" s="15">
        <v>0</v>
      </c>
      <c r="F2" s="16">
        <v>1</v>
      </c>
      <c r="G2" s="44">
        <f>AVERAGE(B2:D2)</f>
        <v>0.25066666666666665</v>
      </c>
      <c r="H2" s="44">
        <f>G2-A2</f>
        <v>9.2666666666666647E-2</v>
      </c>
      <c r="I2" s="46">
        <f>AVERAGE(G2,G11,G20,G29)</f>
        <v>0.25158333333333333</v>
      </c>
      <c r="J2" s="46"/>
    </row>
    <row r="3" spans="1:12" x14ac:dyDescent="0.15">
      <c r="A3" s="2">
        <v>0.14399999999999999</v>
      </c>
      <c r="B3" s="2">
        <v>0.20799999999999999</v>
      </c>
      <c r="C3" s="2">
        <v>0.21099999999999999</v>
      </c>
      <c r="D3" s="2">
        <v>0.21299999999999999</v>
      </c>
      <c r="E3" s="15">
        <v>15</v>
      </c>
      <c r="F3" s="17"/>
      <c r="G3" s="44">
        <f t="shared" ref="G3:G37" si="0">AVERAGE(B3:D3)</f>
        <v>0.21066666666666667</v>
      </c>
      <c r="H3" s="44">
        <f t="shared" ref="H3:H37" si="1">G3-A3</f>
        <v>6.666666666666668E-2</v>
      </c>
      <c r="I3" s="46">
        <f t="shared" ref="I3:I10" si="2">AVERAGE(G3,G12,G21,G30)</f>
        <v>0.20866666666666667</v>
      </c>
      <c r="J3" s="46"/>
    </row>
    <row r="4" spans="1:12" x14ac:dyDescent="0.15">
      <c r="A4" s="2">
        <v>0.14199999999999999</v>
      </c>
      <c r="B4" s="2">
        <v>0.223</v>
      </c>
      <c r="C4" s="2">
        <v>0.216</v>
      </c>
      <c r="D4" s="2">
        <v>0.22700000000000001</v>
      </c>
      <c r="E4" s="15">
        <v>30</v>
      </c>
      <c r="F4" s="17"/>
      <c r="G4" s="44">
        <f t="shared" si="0"/>
        <v>0.222</v>
      </c>
      <c r="H4" s="44">
        <f t="shared" si="1"/>
        <v>8.0000000000000016E-2</v>
      </c>
      <c r="I4" s="46">
        <f t="shared" si="2"/>
        <v>0.22116666666666668</v>
      </c>
      <c r="J4" s="46"/>
    </row>
    <row r="5" spans="1:12" x14ac:dyDescent="0.15">
      <c r="A5" s="2">
        <v>0.14299999999999999</v>
      </c>
      <c r="B5" s="2">
        <v>0.245</v>
      </c>
      <c r="C5" s="2">
        <v>0.255</v>
      </c>
      <c r="D5" s="2">
        <v>0.249</v>
      </c>
      <c r="E5" s="15">
        <v>45</v>
      </c>
      <c r="F5" s="17"/>
      <c r="G5" s="44">
        <f t="shared" si="0"/>
        <v>0.24966666666666668</v>
      </c>
      <c r="H5" s="44">
        <f t="shared" si="1"/>
        <v>0.10666666666666669</v>
      </c>
      <c r="I5" s="46">
        <f t="shared" si="2"/>
        <v>0.24574999999999997</v>
      </c>
      <c r="J5" s="46"/>
    </row>
    <row r="6" spans="1:12" x14ac:dyDescent="0.15">
      <c r="A6" s="2">
        <v>0.14199999999999999</v>
      </c>
      <c r="B6" s="2">
        <v>0.27600000000000002</v>
      </c>
      <c r="C6" s="2">
        <v>0.28000000000000003</v>
      </c>
      <c r="D6" s="2">
        <v>0.28100000000000003</v>
      </c>
      <c r="E6" s="15">
        <v>60</v>
      </c>
      <c r="F6" s="17"/>
      <c r="G6" s="44">
        <f t="shared" si="0"/>
        <v>0.27900000000000003</v>
      </c>
      <c r="H6" s="44">
        <f t="shared" si="1"/>
        <v>0.13700000000000004</v>
      </c>
      <c r="I6" s="46">
        <f t="shared" si="2"/>
        <v>0.27725</v>
      </c>
      <c r="J6" s="46"/>
      <c r="L6">
        <f>(LN(I10)-LN(I3))/(E10-E3)</f>
        <v>9.0731542515665974E-3</v>
      </c>
    </row>
    <row r="7" spans="1:12" x14ac:dyDescent="0.15">
      <c r="A7" s="2">
        <v>0.14199999999999999</v>
      </c>
      <c r="B7" s="2">
        <v>0.317</v>
      </c>
      <c r="C7" s="2">
        <v>0.317</v>
      </c>
      <c r="D7" s="2">
        <v>0.32100000000000001</v>
      </c>
      <c r="E7" s="15">
        <v>75</v>
      </c>
      <c r="F7" s="17"/>
      <c r="G7" s="44">
        <f t="shared" si="0"/>
        <v>0.31833333333333336</v>
      </c>
      <c r="H7" s="44">
        <f t="shared" si="1"/>
        <v>0.17633333333333337</v>
      </c>
      <c r="I7" s="46">
        <f t="shared" si="2"/>
        <v>0.31774999999999998</v>
      </c>
      <c r="J7" s="46"/>
      <c r="L7">
        <f>0.3/L6</f>
        <v>33.064576186192483</v>
      </c>
    </row>
    <row r="8" spans="1:12" x14ac:dyDescent="0.15">
      <c r="A8" s="2">
        <v>0.14199999999999999</v>
      </c>
      <c r="B8" s="2">
        <v>0.374</v>
      </c>
      <c r="C8" s="2">
        <v>0.35299999999999998</v>
      </c>
      <c r="D8" s="2">
        <v>0.379</v>
      </c>
      <c r="E8" s="47">
        <v>90</v>
      </c>
      <c r="F8" s="17"/>
      <c r="G8" s="44">
        <f t="shared" si="0"/>
        <v>0.36866666666666664</v>
      </c>
      <c r="H8" s="44">
        <f t="shared" si="1"/>
        <v>0.22666666666666666</v>
      </c>
      <c r="I8" s="46">
        <f t="shared" si="2"/>
        <v>0.37358333333333332</v>
      </c>
      <c r="J8" s="46"/>
    </row>
    <row r="9" spans="1:12" x14ac:dyDescent="0.15">
      <c r="A9" s="2">
        <v>0.14199999999999999</v>
      </c>
      <c r="B9" s="2">
        <v>0.45100000000000001</v>
      </c>
      <c r="C9" s="2">
        <v>0.443</v>
      </c>
      <c r="D9" s="2">
        <v>0.45800000000000002</v>
      </c>
      <c r="E9" s="15">
        <v>105</v>
      </c>
      <c r="F9" s="17"/>
      <c r="G9" s="44">
        <f t="shared" si="0"/>
        <v>0.45066666666666672</v>
      </c>
      <c r="H9" s="44">
        <f t="shared" si="1"/>
        <v>0.30866666666666676</v>
      </c>
      <c r="I9" s="46">
        <f t="shared" si="2"/>
        <v>0.45133333333333336</v>
      </c>
      <c r="J9" s="46"/>
    </row>
    <row r="10" spans="1:12" x14ac:dyDescent="0.15">
      <c r="A10" s="3">
        <v>0.14299999999999999</v>
      </c>
      <c r="B10" s="3">
        <v>0.52600000000000002</v>
      </c>
      <c r="C10" s="3">
        <v>0.52300000000000002</v>
      </c>
      <c r="D10" s="3">
        <v>0.55400000000000005</v>
      </c>
      <c r="E10" s="18">
        <v>120</v>
      </c>
      <c r="F10" s="19"/>
      <c r="G10" s="44">
        <f t="shared" si="0"/>
        <v>0.53433333333333333</v>
      </c>
      <c r="H10" s="44">
        <f t="shared" si="1"/>
        <v>0.39133333333333331</v>
      </c>
      <c r="I10" s="46">
        <f t="shared" si="2"/>
        <v>0.54100000000000004</v>
      </c>
      <c r="J10" s="46"/>
    </row>
    <row r="11" spans="1:12" x14ac:dyDescent="0.15">
      <c r="A11" s="4">
        <v>0.17599999999999999</v>
      </c>
      <c r="B11" s="4">
        <v>0.249</v>
      </c>
      <c r="C11" s="4">
        <v>0.24</v>
      </c>
      <c r="D11" s="4">
        <v>0.24299999999999999</v>
      </c>
      <c r="E11" s="20">
        <v>0</v>
      </c>
      <c r="F11" s="21">
        <v>2</v>
      </c>
      <c r="G11" s="44">
        <f t="shared" si="0"/>
        <v>0.24399999999999999</v>
      </c>
      <c r="H11" s="44">
        <f t="shared" si="1"/>
        <v>6.8000000000000005E-2</v>
      </c>
    </row>
    <row r="12" spans="1:12" x14ac:dyDescent="0.15">
      <c r="A12" s="4">
        <v>0.14299999999999999</v>
      </c>
      <c r="B12" s="4">
        <v>0.20599999999999999</v>
      </c>
      <c r="C12" s="4">
        <v>0.2</v>
      </c>
      <c r="D12" s="4">
        <v>0.20100000000000001</v>
      </c>
      <c r="E12" s="20">
        <v>15</v>
      </c>
      <c r="F12" s="21"/>
      <c r="G12" s="44">
        <f t="shared" si="0"/>
        <v>0.20233333333333334</v>
      </c>
      <c r="H12" s="44">
        <f t="shared" si="1"/>
        <v>5.9333333333333349E-2</v>
      </c>
    </row>
    <row r="13" spans="1:12" x14ac:dyDescent="0.15">
      <c r="A13" s="4">
        <v>0.14099999999999999</v>
      </c>
      <c r="B13" s="4">
        <v>0.217</v>
      </c>
      <c r="C13" s="4">
        <v>0.21199999999999999</v>
      </c>
      <c r="D13" s="4">
        <v>0.215</v>
      </c>
      <c r="E13" s="20">
        <v>30</v>
      </c>
      <c r="F13" s="21"/>
      <c r="G13" s="44">
        <f t="shared" si="0"/>
        <v>0.21466666666666667</v>
      </c>
      <c r="H13" s="44">
        <f t="shared" si="1"/>
        <v>7.3666666666666686E-2</v>
      </c>
    </row>
    <row r="14" spans="1:12" x14ac:dyDescent="0.15">
      <c r="A14" s="4">
        <v>0.14099999999999999</v>
      </c>
      <c r="B14" s="4">
        <v>0.24</v>
      </c>
      <c r="C14" s="4">
        <v>0.23499999999999999</v>
      </c>
      <c r="D14" s="4">
        <v>0.23799999999999999</v>
      </c>
      <c r="E14" s="20">
        <v>45</v>
      </c>
      <c r="F14" s="21"/>
      <c r="G14" s="44">
        <f t="shared" si="0"/>
        <v>0.23766666666666666</v>
      </c>
      <c r="H14" s="44">
        <f t="shared" si="1"/>
        <v>9.6666666666666679E-2</v>
      </c>
    </row>
    <row r="15" spans="1:12" x14ac:dyDescent="0.15">
      <c r="A15" s="4">
        <v>0.14099999999999999</v>
      </c>
      <c r="B15" s="4">
        <v>0.27200000000000002</v>
      </c>
      <c r="C15" s="4">
        <v>0.26500000000000001</v>
      </c>
      <c r="D15" s="4">
        <v>0.27100000000000002</v>
      </c>
      <c r="E15" s="20">
        <v>60</v>
      </c>
      <c r="F15" s="21"/>
      <c r="G15" s="44">
        <f t="shared" si="0"/>
        <v>0.26933333333333337</v>
      </c>
      <c r="H15" s="44">
        <f t="shared" si="1"/>
        <v>0.12833333333333338</v>
      </c>
    </row>
    <row r="16" spans="1:12" x14ac:dyDescent="0.15">
      <c r="A16" s="4">
        <v>0.14099999999999999</v>
      </c>
      <c r="B16" s="4">
        <v>0.312</v>
      </c>
      <c r="C16" s="4">
        <v>0.30399999999999999</v>
      </c>
      <c r="D16" s="4">
        <v>0.312</v>
      </c>
      <c r="E16" s="20">
        <v>75</v>
      </c>
      <c r="F16" s="21"/>
      <c r="G16" s="44">
        <f t="shared" si="0"/>
        <v>0.30933333333333329</v>
      </c>
      <c r="H16" s="44">
        <f t="shared" si="1"/>
        <v>0.16833333333333331</v>
      </c>
    </row>
    <row r="17" spans="1:8" x14ac:dyDescent="0.15">
      <c r="A17" s="4">
        <v>0.14099999999999999</v>
      </c>
      <c r="B17" s="4">
        <v>0.36799999999999999</v>
      </c>
      <c r="C17" s="4">
        <v>0.35899999999999999</v>
      </c>
      <c r="D17" s="4">
        <v>0.36899999999999999</v>
      </c>
      <c r="E17" s="20">
        <v>90</v>
      </c>
      <c r="F17" s="21"/>
      <c r="G17" s="44">
        <f t="shared" si="0"/>
        <v>0.36533333333333334</v>
      </c>
      <c r="H17" s="44">
        <f t="shared" si="1"/>
        <v>0.22433333333333336</v>
      </c>
    </row>
    <row r="18" spans="1:8" x14ac:dyDescent="0.15">
      <c r="A18" s="4">
        <v>0.14099999999999999</v>
      </c>
      <c r="B18" s="4">
        <v>0.439</v>
      </c>
      <c r="C18" s="4">
        <v>0.433</v>
      </c>
      <c r="D18" s="4">
        <v>0.44600000000000001</v>
      </c>
      <c r="E18" s="20">
        <v>105</v>
      </c>
      <c r="F18" s="21"/>
      <c r="G18" s="44">
        <f t="shared" si="0"/>
        <v>0.43933333333333335</v>
      </c>
      <c r="H18" s="44">
        <f t="shared" si="1"/>
        <v>0.29833333333333334</v>
      </c>
    </row>
    <row r="19" spans="1:8" x14ac:dyDescent="0.15">
      <c r="A19" s="5">
        <v>0.14099999999999999</v>
      </c>
      <c r="B19" s="5">
        <v>0.53400000000000003</v>
      </c>
      <c r="C19" s="5">
        <v>0.52800000000000002</v>
      </c>
      <c r="D19" s="5">
        <v>0.55000000000000004</v>
      </c>
      <c r="E19" s="22">
        <v>120</v>
      </c>
      <c r="F19" s="23"/>
      <c r="G19" s="44">
        <f t="shared" si="0"/>
        <v>0.53733333333333333</v>
      </c>
      <c r="H19" s="44">
        <f t="shared" si="1"/>
        <v>0.39633333333333332</v>
      </c>
    </row>
    <row r="20" spans="1:8" x14ac:dyDescent="0.15">
      <c r="A20" s="6">
        <v>0.17199999999999999</v>
      </c>
      <c r="B20" s="6">
        <v>0.251</v>
      </c>
      <c r="C20" s="6">
        <v>0.26700000000000002</v>
      </c>
      <c r="D20" s="6">
        <v>0.26200000000000001</v>
      </c>
      <c r="E20" s="24">
        <v>0</v>
      </c>
      <c r="F20" s="25">
        <v>3</v>
      </c>
      <c r="G20" s="44">
        <f t="shared" si="0"/>
        <v>0.26</v>
      </c>
      <c r="H20" s="44">
        <f t="shared" si="1"/>
        <v>8.8000000000000023E-2</v>
      </c>
    </row>
    <row r="21" spans="1:8" x14ac:dyDescent="0.15">
      <c r="A21" s="6">
        <v>0.151</v>
      </c>
      <c r="B21" s="6">
        <v>0.20300000000000001</v>
      </c>
      <c r="C21" s="6">
        <v>0.217</v>
      </c>
      <c r="D21" s="6">
        <v>0.20699999999999999</v>
      </c>
      <c r="E21" s="24">
        <v>15</v>
      </c>
      <c r="F21" s="25"/>
      <c r="G21" s="44">
        <f t="shared" si="0"/>
        <v>0.20899999999999999</v>
      </c>
      <c r="H21" s="44">
        <f t="shared" si="1"/>
        <v>5.7999999999999996E-2</v>
      </c>
    </row>
    <row r="22" spans="1:8" x14ac:dyDescent="0.15">
      <c r="A22" s="6">
        <v>0.14899999999999999</v>
      </c>
      <c r="B22" s="6">
        <v>0.216</v>
      </c>
      <c r="C22" s="6">
        <v>0.22900000000000001</v>
      </c>
      <c r="D22" s="6">
        <v>0.22</v>
      </c>
      <c r="E22" s="24">
        <v>30</v>
      </c>
      <c r="F22" s="25"/>
      <c r="G22" s="44">
        <f t="shared" si="0"/>
        <v>0.22166666666666668</v>
      </c>
      <c r="H22" s="44">
        <f t="shared" si="1"/>
        <v>7.2666666666666685E-2</v>
      </c>
    </row>
    <row r="23" spans="1:8" x14ac:dyDescent="0.15">
      <c r="A23" s="6">
        <v>0.14899999999999999</v>
      </c>
      <c r="B23" s="6">
        <v>0.23899999999999999</v>
      </c>
      <c r="C23" s="6">
        <v>0.252</v>
      </c>
      <c r="D23" s="6">
        <v>0.24399999999999999</v>
      </c>
      <c r="E23" s="24">
        <v>45</v>
      </c>
      <c r="F23" s="25"/>
      <c r="G23" s="44">
        <f t="shared" si="0"/>
        <v>0.245</v>
      </c>
      <c r="H23" s="44">
        <f t="shared" si="1"/>
        <v>9.6000000000000002E-2</v>
      </c>
    </row>
    <row r="24" spans="1:8" x14ac:dyDescent="0.15">
      <c r="A24" s="6">
        <v>0.14799999999999999</v>
      </c>
      <c r="B24" s="6">
        <v>0.27100000000000002</v>
      </c>
      <c r="C24" s="6">
        <v>0.28199999999999997</v>
      </c>
      <c r="D24" s="6">
        <v>0.27600000000000002</v>
      </c>
      <c r="E24" s="24">
        <v>60</v>
      </c>
      <c r="F24" s="25"/>
      <c r="G24" s="44">
        <f t="shared" si="0"/>
        <v>0.27633333333333332</v>
      </c>
      <c r="H24" s="44">
        <f t="shared" si="1"/>
        <v>0.12833333333333333</v>
      </c>
    </row>
    <row r="25" spans="1:8" x14ac:dyDescent="0.15">
      <c r="A25" s="6">
        <v>0.14899999999999999</v>
      </c>
      <c r="B25" s="6">
        <v>0.311</v>
      </c>
      <c r="C25" s="6">
        <v>0.32200000000000001</v>
      </c>
      <c r="D25" s="6">
        <v>0.317</v>
      </c>
      <c r="E25" s="24">
        <v>75</v>
      </c>
      <c r="F25" s="25"/>
      <c r="G25" s="44">
        <f t="shared" si="0"/>
        <v>0.31666666666666665</v>
      </c>
      <c r="H25" s="44">
        <f t="shared" si="1"/>
        <v>0.16766666666666666</v>
      </c>
    </row>
    <row r="26" spans="1:8" x14ac:dyDescent="0.15">
      <c r="A26" s="6">
        <v>0.14899999999999999</v>
      </c>
      <c r="B26" s="6">
        <v>0.36899999999999999</v>
      </c>
      <c r="C26" s="6">
        <v>0.378</v>
      </c>
      <c r="D26" s="6">
        <v>0.376</v>
      </c>
      <c r="E26" s="24">
        <v>90</v>
      </c>
      <c r="F26" s="25"/>
      <c r="G26" s="44">
        <f t="shared" si="0"/>
        <v>0.37433333333333335</v>
      </c>
      <c r="H26" s="44">
        <f t="shared" si="1"/>
        <v>0.22533333333333336</v>
      </c>
    </row>
    <row r="27" spans="1:8" x14ac:dyDescent="0.15">
      <c r="A27" s="6">
        <v>0.14899999999999999</v>
      </c>
      <c r="B27" s="6">
        <v>0.443</v>
      </c>
      <c r="C27" s="6">
        <v>0.45500000000000002</v>
      </c>
      <c r="D27" s="6">
        <v>0.45700000000000002</v>
      </c>
      <c r="E27" s="24">
        <v>105</v>
      </c>
      <c r="F27" s="25"/>
      <c r="G27" s="44">
        <f t="shared" si="0"/>
        <v>0.45166666666666666</v>
      </c>
      <c r="H27" s="44">
        <f t="shared" si="1"/>
        <v>0.30266666666666664</v>
      </c>
    </row>
    <row r="28" spans="1:8" x14ac:dyDescent="0.15">
      <c r="A28" s="7">
        <v>0.14899999999999999</v>
      </c>
      <c r="B28" s="7">
        <v>0.51700000000000002</v>
      </c>
      <c r="C28" s="7">
        <v>0.54800000000000004</v>
      </c>
      <c r="D28" s="7">
        <v>0.55800000000000005</v>
      </c>
      <c r="E28" s="26">
        <v>120</v>
      </c>
      <c r="F28" s="27"/>
      <c r="G28" s="44">
        <f t="shared" si="0"/>
        <v>0.54100000000000004</v>
      </c>
      <c r="H28" s="44">
        <f t="shared" si="1"/>
        <v>0.39200000000000002</v>
      </c>
    </row>
    <row r="29" spans="1:8" x14ac:dyDescent="0.15">
      <c r="A29" s="8">
        <v>0.14199999999999999</v>
      </c>
      <c r="B29" s="8">
        <v>0.26100000000000001</v>
      </c>
      <c r="C29" s="8">
        <v>0.252</v>
      </c>
      <c r="D29" s="8">
        <v>0.24199999999999999</v>
      </c>
      <c r="E29" s="28">
        <v>0</v>
      </c>
      <c r="F29" s="29">
        <v>4</v>
      </c>
      <c r="G29" s="44">
        <f t="shared" si="0"/>
        <v>0.25166666666666665</v>
      </c>
      <c r="H29" s="44">
        <f t="shared" si="1"/>
        <v>0.10966666666666666</v>
      </c>
    </row>
    <row r="30" spans="1:8" x14ac:dyDescent="0.15">
      <c r="A30" s="8">
        <v>0.13900000000000001</v>
      </c>
      <c r="B30" s="8">
        <v>0.21</v>
      </c>
      <c r="C30" s="8">
        <v>0.20899999999999999</v>
      </c>
      <c r="D30" s="8">
        <v>0.219</v>
      </c>
      <c r="E30" s="28">
        <v>15</v>
      </c>
      <c r="F30" s="29"/>
      <c r="G30" s="44">
        <f t="shared" si="0"/>
        <v>0.21266666666666667</v>
      </c>
      <c r="H30" s="44">
        <f t="shared" si="1"/>
        <v>7.3666666666666658E-2</v>
      </c>
    </row>
    <row r="31" spans="1:8" x14ac:dyDescent="0.15">
      <c r="A31" s="8">
        <v>0.13800000000000001</v>
      </c>
      <c r="B31" s="8">
        <v>0.223</v>
      </c>
      <c r="C31" s="8">
        <v>0.223</v>
      </c>
      <c r="D31" s="8">
        <v>0.23300000000000001</v>
      </c>
      <c r="E31" s="28">
        <v>30</v>
      </c>
      <c r="F31" s="29"/>
      <c r="G31" s="44">
        <f t="shared" si="0"/>
        <v>0.22633333333333336</v>
      </c>
      <c r="H31" s="44">
        <f t="shared" si="1"/>
        <v>8.8333333333333347E-2</v>
      </c>
    </row>
    <row r="32" spans="1:8" x14ac:dyDescent="0.15">
      <c r="A32" s="8">
        <v>0.13800000000000001</v>
      </c>
      <c r="B32" s="8">
        <v>0.247</v>
      </c>
      <c r="C32" s="8">
        <v>0.247</v>
      </c>
      <c r="D32" s="8">
        <v>0.25800000000000001</v>
      </c>
      <c r="E32" s="28">
        <v>45</v>
      </c>
      <c r="F32" s="29"/>
      <c r="G32" s="44">
        <f t="shared" si="0"/>
        <v>0.25066666666666665</v>
      </c>
      <c r="H32" s="44">
        <f t="shared" si="1"/>
        <v>0.11266666666666664</v>
      </c>
    </row>
    <row r="33" spans="1:8" x14ac:dyDescent="0.15">
      <c r="A33" s="8">
        <v>0.13700000000000001</v>
      </c>
      <c r="B33" s="8">
        <v>0.28100000000000003</v>
      </c>
      <c r="C33" s="8">
        <v>0.28100000000000003</v>
      </c>
      <c r="D33" s="8">
        <v>0.29099999999999998</v>
      </c>
      <c r="E33" s="28">
        <v>60</v>
      </c>
      <c r="F33" s="29"/>
      <c r="G33" s="44">
        <f t="shared" si="0"/>
        <v>0.28433333333333333</v>
      </c>
      <c r="H33" s="44">
        <f t="shared" si="1"/>
        <v>0.14733333333333332</v>
      </c>
    </row>
    <row r="34" spans="1:8" x14ac:dyDescent="0.15">
      <c r="A34" s="8">
        <v>0.13800000000000001</v>
      </c>
      <c r="B34" s="8">
        <v>0.32300000000000001</v>
      </c>
      <c r="C34" s="8">
        <v>0.32200000000000001</v>
      </c>
      <c r="D34" s="8">
        <v>0.33500000000000002</v>
      </c>
      <c r="E34" s="28">
        <v>75</v>
      </c>
      <c r="F34" s="29"/>
      <c r="G34" s="44">
        <f t="shared" si="0"/>
        <v>0.32666666666666666</v>
      </c>
      <c r="H34" s="44">
        <f t="shared" si="1"/>
        <v>0.18866666666666665</v>
      </c>
    </row>
    <row r="35" spans="1:8" x14ac:dyDescent="0.15">
      <c r="A35" s="8">
        <v>0.13700000000000001</v>
      </c>
      <c r="B35" s="8">
        <v>0.38300000000000001</v>
      </c>
      <c r="C35" s="8">
        <v>0.38</v>
      </c>
      <c r="D35" s="8">
        <v>0.39500000000000002</v>
      </c>
      <c r="E35" s="28">
        <v>90</v>
      </c>
      <c r="F35" s="29"/>
      <c r="G35" s="44">
        <f t="shared" si="0"/>
        <v>0.38599999999999995</v>
      </c>
      <c r="H35" s="44">
        <f t="shared" si="1"/>
        <v>0.24899999999999994</v>
      </c>
    </row>
    <row r="36" spans="1:8" x14ac:dyDescent="0.15">
      <c r="A36" s="8">
        <v>0.13800000000000001</v>
      </c>
      <c r="B36" s="8">
        <v>0.46100000000000002</v>
      </c>
      <c r="C36" s="8">
        <v>0.45600000000000002</v>
      </c>
      <c r="D36" s="8">
        <v>0.47399999999999998</v>
      </c>
      <c r="E36" s="28">
        <v>105</v>
      </c>
      <c r="F36" s="29"/>
      <c r="G36" s="44">
        <f t="shared" si="0"/>
        <v>0.46366666666666667</v>
      </c>
      <c r="H36" s="44">
        <f t="shared" si="1"/>
        <v>0.32566666666666666</v>
      </c>
    </row>
    <row r="37" spans="1:8" x14ac:dyDescent="0.15">
      <c r="A37" s="9">
        <v>0.13800000000000001</v>
      </c>
      <c r="B37" s="9">
        <v>0.54500000000000004</v>
      </c>
      <c r="C37" s="9">
        <v>0.53600000000000003</v>
      </c>
      <c r="D37" s="9">
        <v>0.57299999999999995</v>
      </c>
      <c r="E37" s="30">
        <v>120</v>
      </c>
      <c r="F37" s="31"/>
      <c r="G37" s="44">
        <f t="shared" si="0"/>
        <v>0.55133333333333334</v>
      </c>
      <c r="H37" s="44">
        <f t="shared" si="1"/>
        <v>0.41333333333333333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EA46-EE77-434B-A646-358E73B8E809}">
  <dimension ref="A1:L37"/>
  <sheetViews>
    <sheetView topLeftCell="E1" zoomScale="217" workbookViewId="0">
      <selection activeCell="I9" sqref="I9"/>
    </sheetView>
  </sheetViews>
  <sheetFormatPr baseColWidth="10" defaultRowHeight="13" x14ac:dyDescent="0.15"/>
  <sheetData>
    <row r="1" spans="1:12" ht="14" x14ac:dyDescent="0.15">
      <c r="A1" s="10" t="s">
        <v>0</v>
      </c>
      <c r="B1" s="10">
        <v>1</v>
      </c>
      <c r="C1" s="10">
        <v>2</v>
      </c>
      <c r="D1" s="11">
        <v>3</v>
      </c>
      <c r="E1" s="39" t="s">
        <v>1</v>
      </c>
      <c r="F1" s="40" t="s">
        <v>2</v>
      </c>
      <c r="G1" t="s">
        <v>6</v>
      </c>
      <c r="H1" s="1" t="s">
        <v>7</v>
      </c>
      <c r="I1" s="45" t="s">
        <v>8</v>
      </c>
      <c r="J1" s="45"/>
    </row>
    <row r="2" spans="1:12" x14ac:dyDescent="0.15">
      <c r="A2" s="2">
        <v>0.161</v>
      </c>
      <c r="B2" s="2">
        <v>0.24</v>
      </c>
      <c r="C2" s="2">
        <v>0.37</v>
      </c>
      <c r="D2" s="2">
        <v>0.32700000000000001</v>
      </c>
      <c r="E2" s="15">
        <v>0</v>
      </c>
      <c r="F2" s="12">
        <v>1</v>
      </c>
      <c r="G2" s="44">
        <f>AVERAGE(B2:D2)</f>
        <v>0.31233333333333335</v>
      </c>
      <c r="H2" s="44">
        <f>G2-A2</f>
        <v>0.15133333333333335</v>
      </c>
      <c r="I2" s="46">
        <f>AVERAGE(G2,G11,G20,G29)</f>
        <v>0.23916666666666667</v>
      </c>
      <c r="J2" s="46"/>
    </row>
    <row r="3" spans="1:12" x14ac:dyDescent="0.15">
      <c r="A3" s="2">
        <v>0.156</v>
      </c>
      <c r="B3" s="2">
        <v>0.24199999999999999</v>
      </c>
      <c r="C3" s="2">
        <v>0.307</v>
      </c>
      <c r="D3" s="2">
        <v>0.34699999999999998</v>
      </c>
      <c r="E3" s="15">
        <v>15</v>
      </c>
      <c r="F3" s="32"/>
      <c r="G3" s="44">
        <f t="shared" ref="G3:G36" si="0">AVERAGE(B3:D3)</f>
        <v>0.29866666666666664</v>
      </c>
      <c r="H3" s="44">
        <f t="shared" ref="H3:H37" si="1">G3-A3</f>
        <v>0.14266666666666664</v>
      </c>
      <c r="I3" s="46">
        <f t="shared" ref="I3:I10" si="2">AVERAGE(G3,G12,G21,G30)</f>
        <v>0.22800000000000001</v>
      </c>
      <c r="J3" s="46"/>
    </row>
    <row r="4" spans="1:12" x14ac:dyDescent="0.15">
      <c r="A4" s="2">
        <v>0.155</v>
      </c>
      <c r="B4" s="2">
        <v>0.249</v>
      </c>
      <c r="C4" s="2">
        <v>0.27</v>
      </c>
      <c r="D4" s="2">
        <v>0.35199999999999998</v>
      </c>
      <c r="E4" s="15">
        <v>30</v>
      </c>
      <c r="F4" s="32"/>
      <c r="G4" s="44">
        <f t="shared" si="0"/>
        <v>0.29033333333333333</v>
      </c>
      <c r="H4" s="44">
        <f t="shared" si="1"/>
        <v>0.13533333333333333</v>
      </c>
      <c r="I4" s="46">
        <f t="shared" si="2"/>
        <v>0.23199999999999998</v>
      </c>
      <c r="J4" s="46"/>
    </row>
    <row r="5" spans="1:12" x14ac:dyDescent="0.15">
      <c r="A5" s="2">
        <v>0.155</v>
      </c>
      <c r="B5" s="2">
        <v>0.26200000000000001</v>
      </c>
      <c r="C5" s="2">
        <v>0.253</v>
      </c>
      <c r="D5" s="2">
        <v>0.36599999999999999</v>
      </c>
      <c r="E5" s="15">
        <v>45</v>
      </c>
      <c r="F5" s="32"/>
      <c r="G5" s="44">
        <f t="shared" si="0"/>
        <v>0.29366666666666669</v>
      </c>
      <c r="H5" s="44">
        <f t="shared" si="1"/>
        <v>0.13866666666666669</v>
      </c>
      <c r="I5" s="46">
        <f t="shared" si="2"/>
        <v>0.24216666666666667</v>
      </c>
      <c r="J5" s="46"/>
    </row>
    <row r="6" spans="1:12" x14ac:dyDescent="0.15">
      <c r="A6" s="2">
        <v>0.155</v>
      </c>
      <c r="B6" s="2">
        <v>0.28299999999999997</v>
      </c>
      <c r="C6" s="2">
        <v>0.252</v>
      </c>
      <c r="D6" s="2">
        <v>0.38100000000000001</v>
      </c>
      <c r="E6" s="15">
        <v>60</v>
      </c>
      <c r="F6" s="32"/>
      <c r="G6" s="44">
        <f t="shared" si="0"/>
        <v>0.30533333333333329</v>
      </c>
      <c r="H6" s="44">
        <f t="shared" si="1"/>
        <v>0.15033333333333329</v>
      </c>
      <c r="I6" s="46">
        <f t="shared" si="2"/>
        <v>0.25691666666666668</v>
      </c>
      <c r="J6" s="46"/>
    </row>
    <row r="7" spans="1:12" x14ac:dyDescent="0.15">
      <c r="A7" s="2">
        <v>0.154</v>
      </c>
      <c r="B7" s="2">
        <v>0.30399999999999999</v>
      </c>
      <c r="C7" s="2">
        <v>0.26400000000000001</v>
      </c>
      <c r="D7" s="2">
        <v>0.40200000000000002</v>
      </c>
      <c r="E7" s="15">
        <v>75</v>
      </c>
      <c r="F7" s="32"/>
      <c r="G7" s="44">
        <f t="shared" si="0"/>
        <v>0.32333333333333336</v>
      </c>
      <c r="H7" s="44">
        <f t="shared" si="1"/>
        <v>0.16933333333333336</v>
      </c>
      <c r="I7" s="46">
        <f t="shared" si="2"/>
        <v>0.27641666666666664</v>
      </c>
      <c r="J7" s="46"/>
    </row>
    <row r="8" spans="1:12" x14ac:dyDescent="0.15">
      <c r="A8" s="2">
        <v>0.154</v>
      </c>
      <c r="B8" s="2">
        <v>0.33300000000000002</v>
      </c>
      <c r="C8" s="2">
        <v>0.28799999999999998</v>
      </c>
      <c r="D8" s="2">
        <v>0.42199999999999999</v>
      </c>
      <c r="E8" s="15">
        <v>90</v>
      </c>
      <c r="F8" s="32"/>
      <c r="G8" s="44">
        <f t="shared" si="0"/>
        <v>0.34766666666666662</v>
      </c>
      <c r="H8" s="44">
        <f t="shared" si="1"/>
        <v>0.19366666666666663</v>
      </c>
      <c r="I8" s="46">
        <f t="shared" si="2"/>
        <v>0.30175000000000002</v>
      </c>
      <c r="J8" s="46"/>
    </row>
    <row r="9" spans="1:12" x14ac:dyDescent="0.15">
      <c r="A9" s="2">
        <v>0.155</v>
      </c>
      <c r="B9" s="2">
        <v>0.36799999999999999</v>
      </c>
      <c r="C9" s="2">
        <v>0.32200000000000001</v>
      </c>
      <c r="D9" s="2">
        <v>0.45300000000000001</v>
      </c>
      <c r="E9" s="15">
        <v>105</v>
      </c>
      <c r="F9" s="32"/>
      <c r="G9" s="44">
        <f t="shared" si="0"/>
        <v>0.38100000000000001</v>
      </c>
      <c r="H9" s="44">
        <f t="shared" si="1"/>
        <v>0.22600000000000001</v>
      </c>
      <c r="I9" s="46">
        <f t="shared" si="2"/>
        <v>0.33475000000000005</v>
      </c>
      <c r="J9" s="46"/>
    </row>
    <row r="10" spans="1:12" x14ac:dyDescent="0.15">
      <c r="A10" s="3">
        <v>0.155</v>
      </c>
      <c r="B10" s="3">
        <v>0.41099999999999998</v>
      </c>
      <c r="C10" s="3">
        <v>0.36199999999999999</v>
      </c>
      <c r="D10" s="3">
        <v>0.48499999999999999</v>
      </c>
      <c r="E10" s="18">
        <v>120</v>
      </c>
      <c r="F10" s="33"/>
      <c r="G10" s="44">
        <f t="shared" si="0"/>
        <v>0.41933333333333334</v>
      </c>
      <c r="H10" s="44">
        <f t="shared" si="1"/>
        <v>0.26433333333333331</v>
      </c>
      <c r="I10" s="46">
        <f t="shared" si="2"/>
        <v>0.37274999999999997</v>
      </c>
      <c r="J10" s="46"/>
      <c r="L10">
        <f>(LN(I10)-LN(I3))/(E10-E3)</f>
        <v>4.6815459494324464E-3</v>
      </c>
    </row>
    <row r="11" spans="1:12" x14ac:dyDescent="0.15">
      <c r="A11" s="4">
        <v>0.16700000000000001</v>
      </c>
      <c r="B11" s="4">
        <v>0.23599999999999999</v>
      </c>
      <c r="C11" s="4">
        <v>0.219</v>
      </c>
      <c r="D11" s="4">
        <v>0.219</v>
      </c>
      <c r="E11" s="20">
        <v>0</v>
      </c>
      <c r="F11" s="13">
        <v>2</v>
      </c>
      <c r="G11" s="44">
        <f t="shared" si="0"/>
        <v>0.22466666666666665</v>
      </c>
      <c r="H11" s="46">
        <f t="shared" si="1"/>
        <v>5.7666666666666644E-2</v>
      </c>
      <c r="L11">
        <f>0.3/L10</f>
        <v>64.081396026107484</v>
      </c>
    </row>
    <row r="12" spans="1:12" x14ac:dyDescent="0.15">
      <c r="A12" s="4">
        <v>0.16900000000000001</v>
      </c>
      <c r="B12" s="4">
        <v>0.224</v>
      </c>
      <c r="C12" s="4">
        <v>0.20799999999999999</v>
      </c>
      <c r="D12" s="4">
        <v>0.214</v>
      </c>
      <c r="E12" s="20">
        <v>15</v>
      </c>
      <c r="F12" s="34"/>
      <c r="G12" s="44">
        <f t="shared" si="0"/>
        <v>0.21533333333333335</v>
      </c>
      <c r="H12" s="46">
        <f t="shared" si="1"/>
        <v>4.6333333333333337E-2</v>
      </c>
    </row>
    <row r="13" spans="1:12" x14ac:dyDescent="0.15">
      <c r="A13" s="4">
        <v>0.16800000000000001</v>
      </c>
      <c r="B13" s="4">
        <v>0.23100000000000001</v>
      </c>
      <c r="C13" s="4">
        <v>0.217</v>
      </c>
      <c r="D13" s="4">
        <v>0.223</v>
      </c>
      <c r="E13" s="20">
        <v>30</v>
      </c>
      <c r="F13" s="34"/>
      <c r="G13" s="44">
        <f t="shared" si="0"/>
        <v>0.22366666666666668</v>
      </c>
      <c r="H13" s="46">
        <f t="shared" si="1"/>
        <v>5.566666666666667E-2</v>
      </c>
    </row>
    <row r="14" spans="1:12" x14ac:dyDescent="0.15">
      <c r="A14" s="4">
        <v>0.16800000000000001</v>
      </c>
      <c r="B14" s="4">
        <v>0.24399999999999999</v>
      </c>
      <c r="C14" s="4">
        <v>0.22800000000000001</v>
      </c>
      <c r="D14" s="4">
        <v>0.23699999999999999</v>
      </c>
      <c r="E14" s="20">
        <v>45</v>
      </c>
      <c r="F14" s="34"/>
      <c r="G14" s="44">
        <f t="shared" si="0"/>
        <v>0.23633333333333331</v>
      </c>
      <c r="H14" s="46">
        <f t="shared" si="1"/>
        <v>6.8333333333333302E-2</v>
      </c>
    </row>
    <row r="15" spans="1:12" x14ac:dyDescent="0.15">
      <c r="A15" s="4">
        <v>0.16800000000000001</v>
      </c>
      <c r="B15" s="4">
        <v>0.26100000000000001</v>
      </c>
      <c r="C15" s="4">
        <v>0.245</v>
      </c>
      <c r="D15" s="4">
        <v>0.253</v>
      </c>
      <c r="E15" s="20">
        <v>60</v>
      </c>
      <c r="F15" s="34"/>
      <c r="G15" s="44">
        <f t="shared" si="0"/>
        <v>0.253</v>
      </c>
      <c r="H15" s="46">
        <f t="shared" si="1"/>
        <v>8.4999999999999992E-2</v>
      </c>
    </row>
    <row r="16" spans="1:12" x14ac:dyDescent="0.15">
      <c r="A16" s="4">
        <v>0.16800000000000001</v>
      </c>
      <c r="B16" s="4">
        <v>0.28199999999999997</v>
      </c>
      <c r="C16" s="4">
        <v>0.26400000000000001</v>
      </c>
      <c r="D16" s="4">
        <v>0.27500000000000002</v>
      </c>
      <c r="E16" s="20">
        <v>75</v>
      </c>
      <c r="F16" s="34"/>
      <c r="G16" s="44">
        <f t="shared" si="0"/>
        <v>0.27366666666666667</v>
      </c>
      <c r="H16" s="46">
        <f t="shared" si="1"/>
        <v>0.10566666666666666</v>
      </c>
    </row>
    <row r="17" spans="1:10" x14ac:dyDescent="0.15">
      <c r="A17" s="4">
        <v>0.16800000000000001</v>
      </c>
      <c r="B17" s="4">
        <v>0.30599999999999999</v>
      </c>
      <c r="C17" s="4">
        <v>0.28899999999999998</v>
      </c>
      <c r="D17" s="4">
        <v>0.30099999999999999</v>
      </c>
      <c r="E17" s="20">
        <v>90</v>
      </c>
      <c r="F17" s="34"/>
      <c r="G17" s="44">
        <f t="shared" si="0"/>
        <v>0.29866666666666664</v>
      </c>
      <c r="H17" s="46">
        <f t="shared" si="1"/>
        <v>0.13066666666666663</v>
      </c>
    </row>
    <row r="18" spans="1:10" x14ac:dyDescent="0.15">
      <c r="A18" s="4">
        <v>0.16800000000000001</v>
      </c>
      <c r="B18" s="4">
        <v>0.34</v>
      </c>
      <c r="C18" s="4">
        <v>0.32100000000000001</v>
      </c>
      <c r="D18" s="4">
        <v>0.33400000000000002</v>
      </c>
      <c r="E18" s="20">
        <v>105</v>
      </c>
      <c r="F18" s="34"/>
      <c r="G18" s="44">
        <f t="shared" si="0"/>
        <v>0.33166666666666672</v>
      </c>
      <c r="H18" s="46">
        <f t="shared" si="1"/>
        <v>0.16366666666666671</v>
      </c>
    </row>
    <row r="19" spans="1:10" x14ac:dyDescent="0.15">
      <c r="A19" s="5">
        <v>0.16800000000000001</v>
      </c>
      <c r="B19" s="5">
        <v>0.377</v>
      </c>
      <c r="C19" s="5">
        <v>0.35799999999999998</v>
      </c>
      <c r="D19" s="5">
        <v>0.372</v>
      </c>
      <c r="E19" s="22">
        <v>120</v>
      </c>
      <c r="F19" s="35"/>
      <c r="G19" s="44">
        <f t="shared" si="0"/>
        <v>0.36899999999999999</v>
      </c>
      <c r="H19" s="46">
        <f t="shared" si="1"/>
        <v>0.20099999999999998</v>
      </c>
    </row>
    <row r="20" spans="1:10" x14ac:dyDescent="0.15">
      <c r="A20" s="8">
        <v>0.157</v>
      </c>
      <c r="B20" s="8">
        <v>0.21099999999999999</v>
      </c>
      <c r="C20" s="8">
        <v>0.20899999999999999</v>
      </c>
      <c r="D20" s="8">
        <v>0.21</v>
      </c>
      <c r="E20" s="28">
        <v>0</v>
      </c>
      <c r="F20" s="14">
        <v>3</v>
      </c>
      <c r="G20" s="44">
        <f t="shared" si="0"/>
        <v>0.21</v>
      </c>
      <c r="H20" s="44">
        <f t="shared" si="1"/>
        <v>5.2999999999999992E-2</v>
      </c>
    </row>
    <row r="21" spans="1:10" x14ac:dyDescent="0.15">
      <c r="A21" s="8">
        <v>0.157</v>
      </c>
      <c r="B21" s="8">
        <v>0.20699999999999999</v>
      </c>
      <c r="C21" s="8">
        <v>0.19700000000000001</v>
      </c>
      <c r="D21" s="8">
        <v>0.19800000000000001</v>
      </c>
      <c r="E21" s="28">
        <v>15</v>
      </c>
      <c r="F21" s="36"/>
      <c r="G21" s="44">
        <f t="shared" si="0"/>
        <v>0.20066666666666669</v>
      </c>
      <c r="H21" s="44">
        <f t="shared" si="1"/>
        <v>4.3666666666666687E-2</v>
      </c>
    </row>
    <row r="22" spans="1:10" x14ac:dyDescent="0.15">
      <c r="A22" s="8">
        <v>0.156</v>
      </c>
      <c r="B22" s="8">
        <v>0.21299999999999999</v>
      </c>
      <c r="C22" s="8">
        <v>0.20499999999999999</v>
      </c>
      <c r="D22" s="8">
        <v>0.20599999999999999</v>
      </c>
      <c r="E22" s="28">
        <v>30</v>
      </c>
      <c r="F22" s="36"/>
      <c r="G22" s="44">
        <f t="shared" si="0"/>
        <v>0.20799999999999999</v>
      </c>
      <c r="H22" s="44">
        <f t="shared" si="1"/>
        <v>5.1999999999999991E-2</v>
      </c>
    </row>
    <row r="23" spans="1:10" x14ac:dyDescent="0.15">
      <c r="A23" s="8">
        <v>0.155</v>
      </c>
      <c r="B23" s="8">
        <v>0.218</v>
      </c>
      <c r="C23" s="8">
        <v>0.218</v>
      </c>
      <c r="D23" s="8">
        <v>0.22</v>
      </c>
      <c r="E23" s="28">
        <v>45</v>
      </c>
      <c r="F23" s="36"/>
      <c r="G23" s="44">
        <f t="shared" si="0"/>
        <v>0.21866666666666668</v>
      </c>
      <c r="H23" s="44">
        <f t="shared" si="1"/>
        <v>6.3666666666666677E-2</v>
      </c>
    </row>
    <row r="24" spans="1:10" x14ac:dyDescent="0.15">
      <c r="A24" s="8">
        <v>0.156</v>
      </c>
      <c r="B24" s="8">
        <v>0.23300000000000001</v>
      </c>
      <c r="C24" s="8">
        <v>0.23300000000000001</v>
      </c>
      <c r="D24" s="8">
        <v>0.23599999999999999</v>
      </c>
      <c r="E24" s="28">
        <v>60</v>
      </c>
      <c r="F24" s="36"/>
      <c r="G24" s="44">
        <f t="shared" si="0"/>
        <v>0.23399999999999999</v>
      </c>
      <c r="H24" s="44">
        <f t="shared" si="1"/>
        <v>7.7999999999999986E-2</v>
      </c>
    </row>
    <row r="25" spans="1:10" x14ac:dyDescent="0.15">
      <c r="A25" s="8">
        <v>0.156</v>
      </c>
      <c r="B25" s="8">
        <v>0.248</v>
      </c>
      <c r="C25" s="8">
        <v>0.253</v>
      </c>
      <c r="D25" s="8">
        <v>0.25700000000000001</v>
      </c>
      <c r="E25" s="28">
        <v>75</v>
      </c>
      <c r="F25" s="36"/>
      <c r="G25" s="44">
        <f t="shared" si="0"/>
        <v>0.25266666666666665</v>
      </c>
      <c r="H25" s="44">
        <f t="shared" si="1"/>
        <v>9.6666666666666651E-2</v>
      </c>
    </row>
    <row r="26" spans="1:10" x14ac:dyDescent="0.15">
      <c r="A26" s="8">
        <v>0.155</v>
      </c>
      <c r="B26" s="8">
        <v>0.27900000000000003</v>
      </c>
      <c r="C26" s="8">
        <v>0.27800000000000002</v>
      </c>
      <c r="D26" s="8">
        <v>0.28100000000000003</v>
      </c>
      <c r="E26" s="28">
        <v>90</v>
      </c>
      <c r="F26" s="36"/>
      <c r="G26" s="44">
        <f t="shared" si="0"/>
        <v>0.27933333333333338</v>
      </c>
      <c r="H26" s="44">
        <f t="shared" si="1"/>
        <v>0.12433333333333338</v>
      </c>
    </row>
    <row r="27" spans="1:10" x14ac:dyDescent="0.15">
      <c r="A27" s="8">
        <v>0.155</v>
      </c>
      <c r="B27" s="8">
        <v>0.312</v>
      </c>
      <c r="C27" s="8">
        <v>0.31</v>
      </c>
      <c r="D27" s="8">
        <v>0.315</v>
      </c>
      <c r="E27" s="28">
        <v>105</v>
      </c>
      <c r="F27" s="36"/>
      <c r="G27" s="44">
        <f t="shared" si="0"/>
        <v>0.31233333333333335</v>
      </c>
      <c r="H27" s="44">
        <f t="shared" si="1"/>
        <v>0.15733333333333335</v>
      </c>
    </row>
    <row r="28" spans="1:10" x14ac:dyDescent="0.15">
      <c r="A28" s="9">
        <v>0.155</v>
      </c>
      <c r="B28" s="9">
        <v>0.34599999999999997</v>
      </c>
      <c r="C28" s="9">
        <v>0.34699999999999998</v>
      </c>
      <c r="D28" s="9">
        <v>0.35299999999999998</v>
      </c>
      <c r="E28" s="30">
        <v>120</v>
      </c>
      <c r="F28" s="37"/>
      <c r="G28" s="44">
        <f t="shared" si="0"/>
        <v>0.34866666666666662</v>
      </c>
      <c r="H28" s="44">
        <f t="shared" si="1"/>
        <v>0.19366666666666663</v>
      </c>
    </row>
    <row r="29" spans="1:10" x14ac:dyDescent="0.15">
      <c r="A29" s="8">
        <v>0.14899999999999999</v>
      </c>
      <c r="B29" s="8">
        <v>0.20699999999999999</v>
      </c>
      <c r="C29" s="8">
        <v>0.21099999999999999</v>
      </c>
      <c r="D29" s="8">
        <v>0.21099999999999999</v>
      </c>
      <c r="E29" s="28">
        <v>0</v>
      </c>
      <c r="F29" s="29">
        <v>4</v>
      </c>
      <c r="G29" s="44">
        <f t="shared" si="0"/>
        <v>0.20966666666666667</v>
      </c>
      <c r="H29" s="44">
        <f t="shared" si="1"/>
        <v>6.0666666666666674E-2</v>
      </c>
    </row>
    <row r="30" spans="1:10" x14ac:dyDescent="0.15">
      <c r="A30" s="8">
        <v>0.14699999999999999</v>
      </c>
      <c r="B30" s="8">
        <v>0.19700000000000001</v>
      </c>
      <c r="C30" s="8">
        <v>0.19700000000000001</v>
      </c>
      <c r="D30" s="8">
        <v>0.19800000000000001</v>
      </c>
      <c r="E30" s="28">
        <v>15</v>
      </c>
      <c r="F30" s="36"/>
      <c r="G30" s="44">
        <f t="shared" si="0"/>
        <v>0.19733333333333336</v>
      </c>
      <c r="H30" s="44">
        <f t="shared" si="1"/>
        <v>5.0333333333333369E-2</v>
      </c>
    </row>
    <row r="31" spans="1:10" x14ac:dyDescent="0.15">
      <c r="A31" s="8">
        <v>0.14599999999999999</v>
      </c>
      <c r="B31" s="8">
        <v>0.20499999999999999</v>
      </c>
      <c r="C31" s="8">
        <v>0.20599999999999999</v>
      </c>
      <c r="D31" s="8">
        <v>0.20699999999999999</v>
      </c>
      <c r="E31" s="28">
        <v>30</v>
      </c>
      <c r="F31" s="36"/>
      <c r="G31" s="44">
        <f t="shared" si="0"/>
        <v>0.20599999999999999</v>
      </c>
      <c r="H31" s="44">
        <f t="shared" si="1"/>
        <v>0.06</v>
      </c>
      <c r="J31" s="1" t="s">
        <v>9</v>
      </c>
    </row>
    <row r="32" spans="1:10" x14ac:dyDescent="0.15">
      <c r="A32" s="8">
        <v>0.14599999999999999</v>
      </c>
      <c r="B32" s="8">
        <v>0.217</v>
      </c>
      <c r="C32" s="8">
        <v>0.223</v>
      </c>
      <c r="D32" s="8">
        <v>0.22</v>
      </c>
      <c r="E32" s="28">
        <v>45</v>
      </c>
      <c r="F32" s="36"/>
      <c r="G32" s="44">
        <f t="shared" si="0"/>
        <v>0.22</v>
      </c>
      <c r="H32" s="44">
        <f t="shared" si="1"/>
        <v>7.400000000000001E-2</v>
      </c>
      <c r="J32" s="1" t="s">
        <v>10</v>
      </c>
    </row>
    <row r="33" spans="1:8" x14ac:dyDescent="0.15">
      <c r="A33" s="8">
        <v>0.14599999999999999</v>
      </c>
      <c r="B33" s="8">
        <v>0.23300000000000001</v>
      </c>
      <c r="C33" s="8">
        <v>0.23499999999999999</v>
      </c>
      <c r="D33" s="8">
        <v>0.23799999999999999</v>
      </c>
      <c r="E33" s="28">
        <v>60</v>
      </c>
      <c r="F33" s="36"/>
      <c r="G33" s="44">
        <f t="shared" si="0"/>
        <v>0.23533333333333331</v>
      </c>
      <c r="H33" s="44">
        <f t="shared" si="1"/>
        <v>8.933333333333332E-2</v>
      </c>
    </row>
    <row r="34" spans="1:8" x14ac:dyDescent="0.15">
      <c r="A34" s="8">
        <v>0.14599999999999999</v>
      </c>
      <c r="B34" s="8">
        <v>0.254</v>
      </c>
      <c r="C34" s="8">
        <v>0.255</v>
      </c>
      <c r="D34" s="8">
        <v>0.25900000000000001</v>
      </c>
      <c r="E34" s="28">
        <v>75</v>
      </c>
      <c r="F34" s="36"/>
      <c r="G34" s="44">
        <f t="shared" si="0"/>
        <v>0.25600000000000001</v>
      </c>
      <c r="H34" s="44">
        <f t="shared" si="1"/>
        <v>0.11000000000000001</v>
      </c>
    </row>
    <row r="35" spans="1:8" x14ac:dyDescent="0.15">
      <c r="A35" s="8">
        <v>0.14599999999999999</v>
      </c>
      <c r="B35" s="8">
        <v>0.27800000000000002</v>
      </c>
      <c r="C35" s="8">
        <v>0.28100000000000003</v>
      </c>
      <c r="D35" s="8">
        <v>0.28499999999999998</v>
      </c>
      <c r="E35" s="28">
        <v>90</v>
      </c>
      <c r="F35" s="36"/>
      <c r="G35" s="44">
        <f t="shared" si="0"/>
        <v>0.28133333333333338</v>
      </c>
      <c r="H35" s="44">
        <f t="shared" si="1"/>
        <v>0.13533333333333339</v>
      </c>
    </row>
    <row r="36" spans="1:8" x14ac:dyDescent="0.15">
      <c r="A36" s="8">
        <v>0.14599999999999999</v>
      </c>
      <c r="B36" s="8">
        <v>0.31</v>
      </c>
      <c r="C36" s="8">
        <v>0.313</v>
      </c>
      <c r="D36" s="8">
        <v>0.31900000000000001</v>
      </c>
      <c r="E36" s="28">
        <v>105</v>
      </c>
      <c r="F36" s="36"/>
      <c r="G36" s="44">
        <f t="shared" si="0"/>
        <v>0.314</v>
      </c>
      <c r="H36" s="44">
        <f t="shared" si="1"/>
        <v>0.16800000000000001</v>
      </c>
    </row>
    <row r="37" spans="1:8" x14ac:dyDescent="0.15">
      <c r="A37" s="9">
        <v>0.14599999999999999</v>
      </c>
      <c r="B37" s="9">
        <v>0.34699999999999998</v>
      </c>
      <c r="C37" s="9">
        <v>0.35899999999999999</v>
      </c>
      <c r="D37" s="9">
        <v>0.35599999999999998</v>
      </c>
      <c r="E37" s="30">
        <v>120</v>
      </c>
      <c r="F37" s="37"/>
      <c r="G37" s="44">
        <f>AVERAGE(B37:D37)</f>
        <v>0.35399999999999993</v>
      </c>
      <c r="H37" s="44">
        <f t="shared" si="1"/>
        <v>0.20799999999999993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37 degrees; raw data for four g</vt:lpstr>
      <vt:lpstr>30 degrees; raw data for four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BIOTEK</dc:creator>
  <cp:lastModifiedBy>dl que</cp:lastModifiedBy>
  <dcterms:created xsi:type="dcterms:W3CDTF">2011-01-18T20:51:17Z</dcterms:created>
  <dcterms:modified xsi:type="dcterms:W3CDTF">2023-07-11T03:22:22Z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