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dl_que_mail_utoronto_ca/Documents/2023 S/BIOC17/generation time/"/>
    </mc:Choice>
  </mc:AlternateContent>
  <xr:revisionPtr revIDLastSave="105" documentId="13_ncr:1_{5D8AEA1E-FD94-064B-839E-09BB346B6BFB}" xr6:coauthVersionLast="47" xr6:coauthVersionMax="47" xr10:uidLastSave="{2CF0FB08-BD75-8446-BF28-E2A6066773A4}"/>
  <bookViews>
    <workbookView xWindow="0" yWindow="880" windowWidth="36000" windowHeight="21160" activeTab="3" xr2:uid="{E26F9630-06EE-F34F-8B9E-A77926D38C24}"/>
  </bookViews>
  <sheets>
    <sheet name="Cell density" sheetId="1" r:id="rId1"/>
    <sheet name="MP" sheetId="2" r:id="rId2"/>
    <sheet name="MPe" sheetId="5" r:id="rId3"/>
    <sheet name="Sheet5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6" l="1"/>
  <c r="D13" i="6"/>
  <c r="E13" i="6"/>
  <c r="B13" i="6"/>
  <c r="E12" i="6"/>
  <c r="D12" i="6"/>
  <c r="C12" i="6"/>
  <c r="B12" i="6"/>
  <c r="C4" i="1"/>
  <c r="C3" i="1"/>
  <c r="C2" i="1"/>
  <c r="C5" i="1"/>
  <c r="B5" i="1"/>
  <c r="B4" i="1"/>
  <c r="B3" i="1"/>
  <c r="B2" i="1"/>
</calcChain>
</file>

<file path=xl/sharedStrings.xml><?xml version="1.0" encoding="utf-8"?>
<sst xmlns="http://schemas.openxmlformats.org/spreadsheetml/2006/main" count="20" uniqueCount="9">
  <si>
    <t>Time (min)</t>
  </si>
  <si>
    <t>30°C</t>
  </si>
  <si>
    <t>37°C</t>
  </si>
  <si>
    <t>37 °C Spec20</t>
  </si>
  <si>
    <t>30 °C Spec20</t>
  </si>
  <si>
    <t>37 °C MP</t>
  </si>
  <si>
    <t>30 °C MP</t>
  </si>
  <si>
    <t>slope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</si>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</sst>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2" borderId="3" xfId="0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'Cell density'!$B$1</c:f>
              <c:strCache>
                <c:ptCount val="1"/>
                <c:pt idx="0">
                  <c:v>37°C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'Cell density'!$A$2:$A$5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</c:numCache>
            </c:numRef>
          </c:xVal>
          <c:yVal>
            <c:numRef>
              <c:f>'Cell density'!$B$2:$B$5</c:f>
              <c:numCache>
                <c:formatCode>0.00E+00</c:formatCode>
                <c:ptCount val="4"/>
                <c:pt idx="0">
                  <c:v>50000000</c:v>
                </c:pt>
                <c:pt idx="1">
                  <c:v>82000000</c:v>
                </c:pt>
                <c:pt idx="2">
                  <c:v>150000000</c:v>
                </c:pt>
                <c:pt idx="3">
                  <c:v>270000000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AA-8242-BE97-D5DCAF08745A}"/>
            </c:ext>
          </c:extLst>
        </c:ser>
        <c:ser>
          <c:idx val="1"/>
          <c:order val="1"/>
          <c:tx>
            <c:strRef>
              <c:f>'Cell density'!$C$1</c:f>
              <c:strCache>
                <c:ptCount val="1"/>
                <c:pt idx="0">
                  <c:v>30°C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560148731408577E-2"/>
                  <c:y val="0.153779892096821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'Cell density'!$A$2:$A$5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</c:numCache>
            </c:numRef>
          </c:xVal>
          <c:yVal>
            <c:numRef>
              <c:f>'Cell density'!$C$2:$C$5</c:f>
              <c:numCache>
                <c:formatCode>0.00E+00</c:formatCode>
                <c:ptCount val="4"/>
                <c:pt idx="0">
                  <c:v>53000000</c:v>
                </c:pt>
                <c:pt idx="1">
                  <c:v>74000000</c:v>
                </c:pt>
                <c:pt idx="2">
                  <c:v>110000000.00000001</c:v>
                </c:pt>
                <c:pt idx="3">
                  <c:v>160000000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AA-8242-BE97-D5DCAF087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274928"/>
        <c:axId val="1296320928"/>
      </c:scatterChart>
      <c:valAx>
        <c:axId val="129627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320928"/>
        <c:crosses val="autoZero"/>
        <c:crossBetween val="midCat"/>
      </c:valAx>
      <c:valAx>
        <c:axId val="12963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274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324930</xdr:colOff>
      <xdr:row>7</xdr:row>
      <xdr:rowOff>94304</xdr:rowOff>
    </xdr:from>
    <xdr:to>
      <xdr:col>6</xdr:col>
      <xdr:colOff>641079</xdr:colOff>
      <xdr:row>21</xdr:row>
      <xdr:rowOff>270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EAE2FF-3255-E64B-9571-6A40760C4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6BCA-D09D-4147-B715-D248EAB50547}">
  <dimension ref="A1:C5"/>
  <sheetViews>
    <sheetView zoomScale="188" workbookViewId="0">
      <selection activeCell="B7" sqref="B7"/>
    </sheetView>
  </sheetViews>
  <sheetFormatPr baseColWidth="10" defaultRowHeight="16" x14ac:dyDescent="0.2"/>
  <cols>
    <col min="2" max="3" width="11.6640625" bestFit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>
        <v>0</v>
      </c>
      <c r="B2" s="2">
        <f>5*10^7</f>
        <v>50000000</v>
      </c>
      <c r="C2" s="2">
        <f>5.3*10^7</f>
        <v>53000000</v>
      </c>
    </row>
    <row r="3" spans="1:3" x14ac:dyDescent="0.2">
      <c r="A3">
        <v>30</v>
      </c>
      <c r="B3" s="2">
        <f>8.2*10^7</f>
        <v>82000000</v>
      </c>
      <c r="C3" s="2">
        <f>7.4*10^7</f>
        <v>74000000</v>
      </c>
    </row>
    <row r="4" spans="1:3" x14ac:dyDescent="0.2">
      <c r="A4">
        <v>60</v>
      </c>
      <c r="B4" s="2">
        <f>1.5*10^8</f>
        <v>150000000</v>
      </c>
      <c r="C4" s="2">
        <f>1.1*10^8</f>
        <v>110000000.00000001</v>
      </c>
    </row>
    <row r="5" spans="1:3" x14ac:dyDescent="0.2">
      <c r="A5">
        <v>90</v>
      </c>
      <c r="B5" s="2">
        <f>2.7*10^8</f>
        <v>270000000</v>
      </c>
      <c r="C5" s="2">
        <f>1.6*10^8</f>
        <v>160000000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E521-3357-D744-A886-B891A7AA527E}">
  <dimension ref="A1:E10"/>
  <sheetViews>
    <sheetView zoomScale="150" workbookViewId="0">
      <selection activeCell="D1" sqref="D1"/>
    </sheetView>
  </sheetViews>
  <sheetFormatPr baseColWidth="10" defaultRowHeight="16" x14ac:dyDescent="0.2"/>
  <cols>
    <col min="2" max="3" width="11.6640625" bestFit="1" customWidth="1"/>
    <col min="4" max="5" width="8.6640625" bestFit="1" customWidth="1"/>
  </cols>
  <sheetData>
    <row r="1" spans="1:5" x14ac:dyDescent="0.2">
      <c r="A1" s="3" t="s">
        <v>0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2">
      <c r="A2" s="4">
        <v>0</v>
      </c>
      <c r="B2" s="8">
        <v>4.1833333333333333E-2</v>
      </c>
      <c r="C2" s="8">
        <v>3.85E-2</v>
      </c>
      <c r="D2" s="8">
        <v>0.25158333333333333</v>
      </c>
      <c r="E2" s="8">
        <v>0.23916666666666667</v>
      </c>
    </row>
    <row r="3" spans="1:5" x14ac:dyDescent="0.2">
      <c r="A3" s="5">
        <v>15</v>
      </c>
      <c r="B3" s="8">
        <v>5.3833333333333337E-2</v>
      </c>
      <c r="C3" s="8">
        <v>4.016666666666667E-2</v>
      </c>
      <c r="D3" s="8">
        <v>0.20866666666666667</v>
      </c>
      <c r="E3" s="8">
        <v>0.22800000000000001</v>
      </c>
    </row>
    <row r="4" spans="1:5" x14ac:dyDescent="0.2">
      <c r="A4" s="5">
        <v>30</v>
      </c>
      <c r="B4" s="8">
        <v>7.5999999999999998E-2</v>
      </c>
      <c r="C4" s="8">
        <v>5.0666666666666658E-2</v>
      </c>
      <c r="D4" s="8">
        <v>0.22116666666666668</v>
      </c>
      <c r="E4" s="8">
        <v>0.23199999999999998</v>
      </c>
    </row>
    <row r="5" spans="1:5" x14ac:dyDescent="0.2">
      <c r="A5" s="5">
        <v>45</v>
      </c>
      <c r="B5" s="8">
        <v>0.10683333333333334</v>
      </c>
      <c r="C5" s="8">
        <v>6.4500000000000002E-2</v>
      </c>
      <c r="D5" s="8">
        <v>0.24574999999999997</v>
      </c>
      <c r="E5" s="8">
        <v>0.24216666666666667</v>
      </c>
    </row>
    <row r="6" spans="1:5" x14ac:dyDescent="0.2">
      <c r="A6" s="5">
        <v>60</v>
      </c>
      <c r="B6" s="8">
        <v>0.15166666666666664</v>
      </c>
      <c r="C6" s="8">
        <v>7.6499999999999999E-2</v>
      </c>
      <c r="D6" s="8">
        <v>0.27725</v>
      </c>
      <c r="E6" s="8">
        <v>0.25691666666666668</v>
      </c>
    </row>
    <row r="7" spans="1:5" x14ac:dyDescent="0.2">
      <c r="A7" s="5">
        <v>75</v>
      </c>
      <c r="B7" s="8">
        <v>0.20816666666666669</v>
      </c>
      <c r="C7" s="8">
        <v>9.4000000000000014E-2</v>
      </c>
      <c r="D7" s="8">
        <v>0.31774999999999998</v>
      </c>
      <c r="E7" s="8">
        <v>0.27641666666666664</v>
      </c>
    </row>
    <row r="8" spans="1:5" x14ac:dyDescent="0.2">
      <c r="A8" s="5">
        <v>90</v>
      </c>
      <c r="B8" s="8">
        <v>0.28516666666666668</v>
      </c>
      <c r="C8" s="8">
        <v>0.11480000000000001</v>
      </c>
      <c r="D8" s="8">
        <v>0.37358333333333332</v>
      </c>
      <c r="E8" s="8">
        <v>0.30175000000000002</v>
      </c>
    </row>
    <row r="9" spans="1:5" x14ac:dyDescent="0.2">
      <c r="A9" s="6">
        <v>105</v>
      </c>
      <c r="B9" s="8">
        <v>0.40625</v>
      </c>
      <c r="C9" s="8">
        <v>0.14350000000000002</v>
      </c>
      <c r="D9" s="8">
        <v>0.45133333333333336</v>
      </c>
      <c r="E9" s="8">
        <v>0.33475000000000005</v>
      </c>
    </row>
    <row r="10" spans="1:5" x14ac:dyDescent="0.2">
      <c r="A10" s="6">
        <v>120</v>
      </c>
      <c r="B10" s="8"/>
      <c r="C10" s="8">
        <v>0.156</v>
      </c>
      <c r="D10" s="8">
        <v>0.54100000000000004</v>
      </c>
      <c r="E10" s="8">
        <v>0.37274999999999997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C594-046B-EF44-9D16-5A6EB15468AF}">
  <dimension ref="A1:E10"/>
  <sheetViews>
    <sheetView zoomScale="150" workbookViewId="0">
      <selection sqref="A1:XFD1048576"/>
    </sheetView>
  </sheetViews>
  <sheetFormatPr baseColWidth="10" defaultRowHeight="16" x14ac:dyDescent="0.2"/>
  <cols>
    <col min="2" max="3" width="15.6640625" bestFit="1" customWidth="1"/>
    <col min="4" max="5" width="12.5" bestFit="1" customWidth="1"/>
  </cols>
  <sheetData>
    <row r="1" spans="1:5" x14ac:dyDescent="0.2">
      <c r="A1" s="3" t="s">
        <v>0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2">
      <c r="A2" s="4">
        <v>0</v>
      </c>
      <c r="B2" s="8">
        <v>4.1833333333333333E-2</v>
      </c>
      <c r="C2" s="8">
        <v>3.85E-2</v>
      </c>
      <c r="D2" s="8"/>
      <c r="E2" s="8"/>
    </row>
    <row r="3" spans="1:5" x14ac:dyDescent="0.2">
      <c r="A3" s="5">
        <v>15</v>
      </c>
      <c r="B3" s="8">
        <v>5.3833333333333337E-2</v>
      </c>
      <c r="C3" s="8">
        <v>4.016666666666667E-2</v>
      </c>
      <c r="D3" s="8">
        <v>0.20866666666666667</v>
      </c>
      <c r="E3" s="8">
        <v>0.22800000000000001</v>
      </c>
    </row>
    <row r="4" spans="1:5" x14ac:dyDescent="0.2">
      <c r="A4" s="5">
        <v>30</v>
      </c>
      <c r="B4" s="8">
        <v>7.5999999999999998E-2</v>
      </c>
      <c r="C4" s="8">
        <v>5.0666666666666658E-2</v>
      </c>
      <c r="D4" s="8">
        <v>0.22116666666666668</v>
      </c>
      <c r="E4" s="8">
        <v>0.23199999999999998</v>
      </c>
    </row>
    <row r="5" spans="1:5" x14ac:dyDescent="0.2">
      <c r="A5" s="5">
        <v>45</v>
      </c>
      <c r="B5" s="8">
        <v>0.10683333333333334</v>
      </c>
      <c r="C5" s="8">
        <v>6.4500000000000002E-2</v>
      </c>
      <c r="D5" s="8">
        <v>0.24574999999999997</v>
      </c>
      <c r="E5" s="8">
        <v>0.24216666666666667</v>
      </c>
    </row>
    <row r="6" spans="1:5" x14ac:dyDescent="0.2">
      <c r="A6" s="5">
        <v>60</v>
      </c>
      <c r="B6" s="8">
        <v>0.15166666666666664</v>
      </c>
      <c r="C6" s="8">
        <v>7.6499999999999999E-2</v>
      </c>
      <c r="D6" s="8">
        <v>0.27725</v>
      </c>
      <c r="E6" s="8">
        <v>0.25691666666666668</v>
      </c>
    </row>
    <row r="7" spans="1:5" x14ac:dyDescent="0.2">
      <c r="A7" s="5">
        <v>75</v>
      </c>
      <c r="B7" s="8">
        <v>0.20816666666666669</v>
      </c>
      <c r="C7" s="8">
        <v>9.4000000000000014E-2</v>
      </c>
      <c r="D7" s="8">
        <v>0.31774999999999998</v>
      </c>
      <c r="E7" s="8">
        <v>0.27641666666666664</v>
      </c>
    </row>
    <row r="8" spans="1:5" x14ac:dyDescent="0.2">
      <c r="A8" s="5">
        <v>90</v>
      </c>
      <c r="B8" s="8">
        <v>0.28516666666666668</v>
      </c>
      <c r="C8" s="8">
        <v>0.11480000000000001</v>
      </c>
      <c r="D8" s="8">
        <v>0.37358333333333332</v>
      </c>
      <c r="E8" s="8">
        <v>0.30175000000000002</v>
      </c>
    </row>
    <row r="9" spans="1:5" x14ac:dyDescent="0.2">
      <c r="A9" s="6">
        <v>105</v>
      </c>
      <c r="B9" s="8">
        <v>0.40625</v>
      </c>
      <c r="C9" s="8">
        <v>0.14350000000000002</v>
      </c>
      <c r="D9" s="8">
        <v>0.45133333333333336</v>
      </c>
      <c r="E9" s="8">
        <v>0.33475000000000005</v>
      </c>
    </row>
    <row r="10" spans="1:5" x14ac:dyDescent="0.2">
      <c r="A10" s="6">
        <v>120</v>
      </c>
      <c r="B10" s="8"/>
      <c r="C10" s="8">
        <v>0.156</v>
      </c>
      <c r="D10" s="8">
        <v>0.54100000000000004</v>
      </c>
      <c r="E10" s="8">
        <v>0.37274999999999997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09DD-DD05-2C45-9868-0AD7E6AFC23F}">
  <dimension ref="A1:E13"/>
  <sheetViews>
    <sheetView tabSelected="1" zoomScale="210" workbookViewId="0">
      <selection activeCell="C13" sqref="C13"/>
    </sheetView>
  </sheetViews>
  <sheetFormatPr baseColWidth="10" defaultRowHeight="16" x14ac:dyDescent="0.2"/>
  <cols>
    <col min="2" max="3" width="15.6640625" bestFit="1" customWidth="1"/>
    <col min="4" max="4" width="12.5" bestFit="1" customWidth="1"/>
    <col min="5" max="5" width="13" customWidth="1"/>
  </cols>
  <sheetData>
    <row r="1" spans="1:5" x14ac:dyDescent="0.2">
      <c r="A1" s="3" t="s">
        <v>0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2">
      <c r="A2" s="4">
        <v>0</v>
      </c>
      <c r="B2" s="8">
        <v>4.1833333333333333E-2</v>
      </c>
      <c r="C2" s="8">
        <v>3.85E-2</v>
      </c>
      <c r="D2" s="8"/>
      <c r="E2" s="8"/>
    </row>
    <row r="3" spans="1:5" x14ac:dyDescent="0.2">
      <c r="A3" s="5">
        <v>15</v>
      </c>
      <c r="B3" s="8">
        <v>5.3833333333333337E-2</v>
      </c>
      <c r="C3" s="8">
        <v>4.016666666666667E-2</v>
      </c>
      <c r="D3" s="8">
        <v>0.20866666666666667</v>
      </c>
      <c r="E3" s="8">
        <v>0.22800000000000001</v>
      </c>
    </row>
    <row r="4" spans="1:5" x14ac:dyDescent="0.2">
      <c r="A4" s="5">
        <v>30</v>
      </c>
      <c r="B4" s="8">
        <v>7.5999999999999998E-2</v>
      </c>
      <c r="C4" s="8">
        <v>5.0666666666666658E-2</v>
      </c>
      <c r="D4" s="8">
        <v>0.22116666666666668</v>
      </c>
      <c r="E4" s="8">
        <v>0.23199999999999998</v>
      </c>
    </row>
    <row r="5" spans="1:5" x14ac:dyDescent="0.2">
      <c r="A5" s="5">
        <v>45</v>
      </c>
      <c r="B5" s="8">
        <v>0.10683333333333334</v>
      </c>
      <c r="C5" s="8">
        <v>6.4500000000000002E-2</v>
      </c>
      <c r="D5" s="8">
        <v>0.24574999999999997</v>
      </c>
      <c r="E5" s="8">
        <v>0.24216666666666667</v>
      </c>
    </row>
    <row r="6" spans="1:5" x14ac:dyDescent="0.2">
      <c r="A6" s="5">
        <v>60</v>
      </c>
      <c r="B6" s="8">
        <v>0.15166666666666664</v>
      </c>
      <c r="C6" s="8">
        <v>7.6499999999999999E-2</v>
      </c>
      <c r="D6" s="8">
        <v>0.27725</v>
      </c>
      <c r="E6" s="8">
        <v>0.25691666666666668</v>
      </c>
    </row>
    <row r="7" spans="1:5" x14ac:dyDescent="0.2">
      <c r="A7" s="5">
        <v>75</v>
      </c>
      <c r="B7" s="8">
        <v>0.20816666666666669</v>
      </c>
      <c r="C7" s="8">
        <v>9.4000000000000014E-2</v>
      </c>
      <c r="D7" s="8">
        <v>0.31774999999999998</v>
      </c>
      <c r="E7" s="8">
        <v>0.27641666666666664</v>
      </c>
    </row>
    <row r="8" spans="1:5" x14ac:dyDescent="0.2">
      <c r="A8" s="5">
        <v>90</v>
      </c>
      <c r="B8" s="8">
        <v>0.28516666666666668</v>
      </c>
      <c r="C8" s="8">
        <v>0.11480000000000001</v>
      </c>
      <c r="D8" s="8">
        <v>0.37358333333333332</v>
      </c>
      <c r="E8" s="8">
        <v>0.30175000000000002</v>
      </c>
    </row>
    <row r="9" spans="1:5" x14ac:dyDescent="0.2">
      <c r="A9" s="6">
        <v>105</v>
      </c>
      <c r="B9" s="8">
        <v>0.40625</v>
      </c>
      <c r="C9" s="8">
        <v>0.14350000000000002</v>
      </c>
      <c r="D9" s="8">
        <v>0.45133333333333336</v>
      </c>
      <c r="E9" s="8">
        <v>0.33475000000000005</v>
      </c>
    </row>
    <row r="10" spans="1:5" x14ac:dyDescent="0.2">
      <c r="A10" s="6">
        <v>120</v>
      </c>
      <c r="B10" s="8"/>
      <c r="C10" s="8">
        <v>0.156</v>
      </c>
      <c r="D10" s="8">
        <v>0.54100000000000004</v>
      </c>
      <c r="E10" s="8">
        <v>0.37274999999999997</v>
      </c>
    </row>
    <row r="12" spans="1:5" x14ac:dyDescent="0.2">
      <c r="A12" t="s">
        <v>7</v>
      </c>
      <c r="B12">
        <f>(LN(B9)-LN(B2))/(A9-A2)</f>
        <v>2.16502406070497E-2</v>
      </c>
      <c r="C12">
        <f>(LN(C10)-LN(C2))/($A$10-$A$2)</f>
        <v>1.1659981382964988E-2</v>
      </c>
      <c r="D12">
        <f>(LN(D10)-LN(D3))/($A$10-$A$2)</f>
        <v>7.939009970120774E-3</v>
      </c>
      <c r="E12">
        <f>(LN(E10)-LN(E3))/($A$10-$A$2)</f>
        <v>4.0963527057533899E-3</v>
      </c>
    </row>
    <row r="13" spans="1:5" x14ac:dyDescent="0.2">
      <c r="A13" t="s">
        <v>8</v>
      </c>
      <c r="B13">
        <f>0.3/B12</f>
        <v>13.856658937190504</v>
      </c>
      <c r="C13">
        <f t="shared" ref="C13:E13" si="0">0.3/C12</f>
        <v>25.729029073605066</v>
      </c>
      <c r="D13">
        <f t="shared" si="0"/>
        <v>37.788087069934257</v>
      </c>
      <c r="E13">
        <f t="shared" si="0"/>
        <v>73.235881172694292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density</vt:lpstr>
      <vt:lpstr>MP</vt:lpstr>
      <vt:lpstr>MPe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dl que</cp:lastModifiedBy>
  <dcterms:created xsi:type="dcterms:W3CDTF">2023-07-02T20:44:36Z</dcterms:created>
  <dcterms:modified xsi:type="dcterms:W3CDTF">2023-07-11T18:26:53Z</dcterms:modified>
</cp:coreProperties>
</file>